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10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externalLinks/externalLink5.xml" ContentType="application/vnd.openxmlformats-officedocument.spreadsheetml.externalLink+xml"/>
  <Override PartName="/xl/externalLinks/externalLink9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egulatory_Affairs\2018 Washington General Rate Case\Revenue Requirement\Workpapers\"/>
    </mc:Choice>
  </mc:AlternateContent>
  <bookViews>
    <workbookView xWindow="480" yWindow="860" windowWidth="18200" windowHeight="6930" activeTab="2"/>
  </bookViews>
  <sheets>
    <sheet name="Revenue Summary" sheetId="1" r:id="rId1"/>
    <sheet name="OR + WA = IncStmt" sheetId="2" r:id="rId2"/>
    <sheet name="Inc Stmt" sheetId="4" r:id="rId3"/>
    <sheet name="Rev by Dist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0">#REF!</definedName>
    <definedName name="_Order1" hidden="1">255</definedName>
    <definedName name="_Order2" hidden="1">255</definedName>
    <definedName name="_PG3">#N/A</definedName>
    <definedName name="A">[1]DEPR!#REF!</definedName>
    <definedName name="ALLOCATION">#REF!</definedName>
    <definedName name="AT_DAY">#REF!</definedName>
    <definedName name="AT_NOW">#REF!</definedName>
    <definedName name="BITS_DEF_VAR">#REF!</definedName>
    <definedName name="BITSDEFF">#REF!</definedName>
    <definedName name="BUDGET_C_F">#REF!</definedName>
    <definedName name="calcsheet1">#N/A</definedName>
    <definedName name="calcsheet2">#N/A</definedName>
    <definedName name="calcsheet3">#N/A</definedName>
    <definedName name="casepg1">#N/A</definedName>
    <definedName name="CMonth">#REF!</definedName>
    <definedName name="COMBINE">#REF!</definedName>
    <definedName name="COMMBALCFSTART">#REF!</definedName>
    <definedName name="COMMSHCF">#REF!</definedName>
    <definedName name="COMMSHCFSTART">#REF!</definedName>
    <definedName name="costgas">#REF!</definedName>
    <definedName name="CUSTADJYR3">#REF!</definedName>
    <definedName name="CUSTADJYR5">#REF!</definedName>
    <definedName name="CYTD">#REF!</definedName>
    <definedName name="DATA">#REF!</definedName>
    <definedName name="DATA11">[2]data!#REF!</definedName>
    <definedName name="DATA5">[2]data!#REF!</definedName>
    <definedName name="DATA8">[2]data!#REF!</definedName>
    <definedName name="DATA9">[2]data!#REF!</definedName>
    <definedName name="datalooky">#REF!</definedName>
    <definedName name="DATE_TITLE">#REF!</definedName>
    <definedName name="DATE_WRITE">#REF!</definedName>
    <definedName name="DAY_CALC">#REF!</definedName>
    <definedName name="DEMANDADJYR2">#REF!</definedName>
    <definedName name="DEMANDADJYR4">#REF!</definedName>
    <definedName name="DEMANDADJYR5">#REF!</definedName>
    <definedName name="DEMANDTRANS">#REF!</definedName>
    <definedName name="Differences">#REF!</definedName>
    <definedName name="DIVCF">#REF!</definedName>
    <definedName name="DIVCFSTART">#REF!</definedName>
    <definedName name="DivM">#REF!</definedName>
    <definedName name="DivY">#REF!</definedName>
    <definedName name="EMonth">[3]Data!$G$4:$G$4,[3]Data!#REF!</definedName>
    <definedName name="EQUITYCF">#REF!</definedName>
    <definedName name="EssbaseMonth">[4]Essbase!$D$6</definedName>
    <definedName name="EssLatest">"Beg Bal"</definedName>
    <definedName name="EssOptions">"A3000001100110101011001100020_04-   00"</definedName>
    <definedName name="EssSamplingValue">100</definedName>
    <definedName name="ExpM">#REF!</definedName>
    <definedName name="ExpY">#REF!</definedName>
    <definedName name="EYTD">[3]Data!#REF!,[3]Data!#REF!</definedName>
    <definedName name="FCINT">#REF!</definedName>
    <definedName name="feb00">[5]Udy!#REF!</definedName>
    <definedName name="FIRSTYEAR">#REF!</definedName>
    <definedName name="FORMULA">#REF!</definedName>
    <definedName name="GASCOSTTRANS">#REF!</definedName>
    <definedName name="glac00">#REF!</definedName>
    <definedName name="glac0200">#REF!</definedName>
    <definedName name="gldist">#REF!</definedName>
    <definedName name="gldist2">#REF!</definedName>
    <definedName name="I">"a1..m50"</definedName>
    <definedName name="INCIMPACT">#REF!</definedName>
    <definedName name="JANYEAR3START">#REF!</definedName>
    <definedName name="LINE_LOSS">#REF!</definedName>
    <definedName name="MACRO">#REF!</definedName>
    <definedName name="MARGINTRANS">#N/A</definedName>
    <definedName name="MARGTRANS">#N/A</definedName>
    <definedName name="MIN_CASH">#REF!</definedName>
    <definedName name="MNTHDEGREE">#REF!</definedName>
    <definedName name="MNTHDEL">#REF!</definedName>
    <definedName name="MNTHTRANSPO">#REF!</definedName>
    <definedName name="Month">[6]TITLE!#REF!</definedName>
    <definedName name="MONTH_INPUT">#REF!</definedName>
    <definedName name="MONTH_TITLE">#REF!</definedName>
    <definedName name="NAME">#REF!</definedName>
    <definedName name="NAME1">#REF!</definedName>
    <definedName name="NIYR1">#REF!</definedName>
    <definedName name="NORMALIZE">#REF!</definedName>
    <definedName name="O_MCF">#REF!</definedName>
    <definedName name="O_MCFSTART">#REF!</definedName>
    <definedName name="O_MINFLATION">#REF!</definedName>
    <definedName name="OH_HOME">[1]DEPR!#REF!</definedName>
    <definedName name="ONCOR_ELECTRIC_DELIVERY_COMPANY">#REF!</definedName>
    <definedName name="ORCOMM">#REF!</definedName>
    <definedName name="ORRES">#REF!</definedName>
    <definedName name="OUT">'[7]Pipeline Charges:Summary'!$C$5:$AU$599</definedName>
    <definedName name="page1">#N/A</definedName>
    <definedName name="page2">#N/A</definedName>
    <definedName name="page3">#N/A</definedName>
    <definedName name="PAGE4">#REF!</definedName>
    <definedName name="PAGE5">#REF!</definedName>
    <definedName name="PAGE6">#REF!</definedName>
    <definedName name="PAGEA">#REF!</definedName>
    <definedName name="PAGEAINSERT">#N/A</definedName>
    <definedName name="PAGEB">#REF!</definedName>
    <definedName name="PAGEC">#REF!</definedName>
    <definedName name="PAGED">#REF!</definedName>
    <definedName name="PAGEE">#REF!</definedName>
    <definedName name="PAGEETRANS">#REF!</definedName>
    <definedName name="pg_2c">#N/A</definedName>
    <definedName name="pg_2d">#N/A</definedName>
    <definedName name="pg_2e">#N/A</definedName>
    <definedName name="pg_2f">#N/A</definedName>
    <definedName name="pg_2h">#N/A</definedName>
    <definedName name="pg_2i">#N/A</definedName>
    <definedName name="pg_2j">#N/A</definedName>
    <definedName name="pg_2k">#N/A</definedName>
    <definedName name="pg_2l">#N/A</definedName>
    <definedName name="pg_2m">#N/A</definedName>
    <definedName name="pg_2n">#N/A</definedName>
    <definedName name="pg_2o">#N/A</definedName>
    <definedName name="PGA">#N/A</definedName>
    <definedName name="PGB">#N/A</definedName>
    <definedName name="PGC">#N/A</definedName>
    <definedName name="PGD">#N/A</definedName>
    <definedName name="PGE">#N/A</definedName>
    <definedName name="PGF">#N/A</definedName>
    <definedName name="PGG">#N/A</definedName>
    <definedName name="PREFBALCFSTART">#REF!</definedName>
    <definedName name="PRINT">#REF!</definedName>
    <definedName name="_xlnm.Print_Area" localSheetId="1">'OR + WA = IncStmt'!$A$1:$E$48</definedName>
    <definedName name="_xlnm.Print_Area" localSheetId="0">'Revenue Summary'!$A$1:$E$55</definedName>
    <definedName name="_xlnm.Print_Titles">#REF!</definedName>
    <definedName name="print55">#REF!</definedName>
    <definedName name="PRINTMONTH">#REF!</definedName>
    <definedName name="QTR">'[8]QTR TITLE'!$A$52</definedName>
    <definedName name="RESERVE_REPORT">[9]UTILPLNT!#REF!</definedName>
    <definedName name="REV_PC_OR">#REF!</definedName>
    <definedName name="REV_PC_SYS">#REF!</definedName>
    <definedName name="REV_PC_WA">#REF!</definedName>
    <definedName name="RevM">#REF!</definedName>
    <definedName name="revrate">#REF!</definedName>
    <definedName name="REVREL">#REF!</definedName>
    <definedName name="revsens">[10]Inputs!$B$24</definedName>
    <definedName name="REVTRANS">#REF!</definedName>
    <definedName name="RevY">#REF!</definedName>
    <definedName name="ror_1">#N/A</definedName>
    <definedName name="ror_2">#N/A</definedName>
    <definedName name="RptDate">#REF!</definedName>
    <definedName name="SECONDYEAR">#REF!</definedName>
    <definedName name="Sept_2003_YTD_actual">#REF!</definedName>
    <definedName name="SHORTBALCF">#REF!</definedName>
    <definedName name="SHORTBALCFSTART">#REF!</definedName>
    <definedName name="START">#REF!</definedName>
    <definedName name="STARTA">#REF!</definedName>
    <definedName name="STATE_PAGE_A_B">#REF!</definedName>
    <definedName name="STATE_UNBILLED">#REF!</definedName>
    <definedName name="STATS">#REF!</definedName>
    <definedName name="SUBDATA">'[11]page1:CLP with elas'!$A$7:$K$51</definedName>
    <definedName name="sue">#N/A</definedName>
    <definedName name="SUMRY1">'[11]New SMPE:Proposed Temps'!$A$1:$L$61</definedName>
    <definedName name="SUPPLY">'[7]Pipeline Charges:Flowing Dispatch'!$Q$97:$Q$379</definedName>
    <definedName name="TAXES_PROPERTY">#REF!</definedName>
    <definedName name="TAXIMPACT">#REF!</definedName>
    <definedName name="TEMP">#REF!</definedName>
    <definedName name="TEMP_DIFF">#REF!</definedName>
    <definedName name="TEST">#REF!</definedName>
    <definedName name="title">[6]TITLE!$B$5</definedName>
    <definedName name="TRANS">#REF!</definedName>
    <definedName name="TRANSTOTAL">#REF!</definedName>
    <definedName name="UNBILLED_Bths">#REF!</definedName>
    <definedName name="UNBILLED_Busd">#REF!</definedName>
    <definedName name="UPDATE">#REF!</definedName>
    <definedName name="ValidGroups">[12]Groups!$E$1:$E$20</definedName>
    <definedName name="Version">#REF!</definedName>
    <definedName name="VOL_S_OR">[13]VOL_S!#REF!</definedName>
    <definedName name="VOL_S_SYS">[13]VOL_S!#REF!</definedName>
    <definedName name="VOL_S_WA">[13]VOL_S!#REF!</definedName>
    <definedName name="VOLCLASSTRANS">#REF!</definedName>
    <definedName name="VOLSOURCETRANS">#REF!</definedName>
    <definedName name="WACWVOL">'[7]Pipeline Charges:Wacog'!$B$38:$E$605</definedName>
    <definedName name="WFACTORYR3">#REF!</definedName>
    <definedName name="WFACTORYR4">#REF!</definedName>
    <definedName name="WS3A2">#N/A</definedName>
    <definedName name="YEAR_INPUT">#REF!</definedName>
    <definedName name="YTDDEGREE">#REF!</definedName>
    <definedName name="YTDDEL">#REF!</definedName>
    <definedName name="YTDTRANSPO">#REF!</definedName>
  </definedNames>
  <calcPr calcId="152511"/>
</workbook>
</file>

<file path=xl/calcChain.xml><?xml version="1.0" encoding="utf-8"?>
<calcChain xmlns="http://schemas.openxmlformats.org/spreadsheetml/2006/main">
  <c r="K59" i="4" l="1"/>
  <c r="O65" i="4"/>
  <c r="O61" i="4"/>
  <c r="K66" i="4" l="1"/>
  <c r="K70" i="4"/>
  <c r="K72" i="4"/>
  <c r="H3" i="5" l="1"/>
  <c r="G3" i="5" s="1"/>
  <c r="I3" i="5"/>
  <c r="M3" i="5" s="1"/>
  <c r="K3" i="5" s="1"/>
  <c r="L3" i="5"/>
  <c r="H4" i="5"/>
  <c r="G4" i="5" s="1"/>
  <c r="I4" i="5"/>
  <c r="M4" i="5"/>
  <c r="G6" i="5"/>
  <c r="H6" i="5"/>
  <c r="I6" i="5"/>
  <c r="K6" i="5"/>
  <c r="M6" i="5" s="1"/>
  <c r="L6" i="5"/>
  <c r="G7" i="5"/>
  <c r="H7" i="5"/>
  <c r="I7" i="5"/>
  <c r="K7" i="5"/>
  <c r="L7" i="5"/>
  <c r="M7" i="5"/>
  <c r="K216" i="5"/>
  <c r="K217" i="5" s="1"/>
  <c r="K219" i="5"/>
  <c r="K220" i="5"/>
  <c r="E5" i="4"/>
  <c r="E6" i="4"/>
  <c r="E7" i="4"/>
  <c r="E8" i="4"/>
  <c r="E9" i="4"/>
  <c r="E10" i="4"/>
  <c r="E11" i="4"/>
  <c r="E12" i="4"/>
  <c r="J12" i="4"/>
  <c r="E13" i="4"/>
  <c r="J13" i="4"/>
  <c r="J14" i="4" s="1"/>
  <c r="E14" i="4"/>
  <c r="E15" i="4"/>
  <c r="E16" i="4"/>
  <c r="E17" i="4"/>
  <c r="E18" i="4"/>
  <c r="E19" i="4"/>
  <c r="E20" i="4"/>
  <c r="J20" i="4"/>
  <c r="E21" i="4"/>
  <c r="J21" i="4"/>
  <c r="E22" i="4"/>
  <c r="E23" i="4"/>
  <c r="E24" i="4"/>
  <c r="J24" i="4"/>
  <c r="E25" i="4"/>
  <c r="J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K40" i="4"/>
  <c r="E41" i="4"/>
  <c r="K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K61" i="4"/>
  <c r="K63" i="4" s="1"/>
  <c r="E62" i="4"/>
  <c r="E63" i="4"/>
  <c r="E64" i="4"/>
  <c r="E65" i="4"/>
  <c r="E66" i="4"/>
  <c r="E67" i="4"/>
  <c r="E68" i="4"/>
  <c r="K68" i="4"/>
  <c r="E69" i="4"/>
  <c r="K69" i="4"/>
  <c r="E70" i="4"/>
  <c r="E71" i="4"/>
  <c r="K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J120" i="4"/>
  <c r="E121" i="4"/>
  <c r="J121" i="4"/>
  <c r="E122" i="4"/>
  <c r="E123" i="4"/>
  <c r="E124" i="4"/>
  <c r="E125" i="4"/>
  <c r="E126" i="4"/>
  <c r="E127" i="4"/>
  <c r="E128" i="4"/>
  <c r="E129" i="4"/>
  <c r="E130" i="4"/>
  <c r="K42" i="4" l="1"/>
  <c r="J22" i="4"/>
  <c r="J122" i="4"/>
  <c r="J26" i="4"/>
  <c r="L4" i="5"/>
  <c r="K4" i="5" s="1"/>
  <c r="D25" i="2" l="1"/>
  <c r="C25" i="2"/>
  <c r="E56" i="1" l="1"/>
  <c r="C12" i="2" l="1"/>
  <c r="D58" i="1"/>
  <c r="D12" i="1" s="1"/>
  <c r="C58" i="1"/>
  <c r="C12" i="1" s="1"/>
  <c r="E57" i="1"/>
  <c r="D35" i="2"/>
  <c r="C35" i="2"/>
  <c r="E34" i="2"/>
  <c r="C79" i="2"/>
  <c r="E32" i="1"/>
  <c r="E28" i="1"/>
  <c r="E22" i="1" s="1"/>
  <c r="E11" i="1"/>
  <c r="E27" i="2"/>
  <c r="E54" i="1"/>
  <c r="C23" i="1"/>
  <c r="E70" i="2"/>
  <c r="C70" i="2"/>
  <c r="E32" i="2"/>
  <c r="C69" i="2"/>
  <c r="C75" i="2" s="1"/>
  <c r="E23" i="2"/>
  <c r="E22" i="2"/>
  <c r="E21" i="2"/>
  <c r="E20" i="2"/>
  <c r="E19" i="2"/>
  <c r="D12" i="2"/>
  <c r="A9" i="2"/>
  <c r="A10" i="2" s="1"/>
  <c r="A11" i="2" s="1"/>
  <c r="A12" i="2" s="1"/>
  <c r="E55" i="1"/>
  <c r="E53" i="1"/>
  <c r="E52" i="1"/>
  <c r="E51" i="1"/>
  <c r="E50" i="1"/>
  <c r="E49" i="1"/>
  <c r="E48" i="1"/>
  <c r="D45" i="1"/>
  <c r="D13" i="1" s="1"/>
  <c r="C45" i="1"/>
  <c r="C14" i="2" s="1"/>
  <c r="E44" i="1"/>
  <c r="E43" i="1"/>
  <c r="E41" i="1"/>
  <c r="E40" i="1"/>
  <c r="E39" i="1"/>
  <c r="E38" i="1"/>
  <c r="E37" i="1"/>
  <c r="E36" i="1"/>
  <c r="E35" i="1"/>
  <c r="E29" i="1"/>
  <c r="D30" i="1"/>
  <c r="D10" i="1" s="1"/>
  <c r="D23" i="1"/>
  <c r="D22" i="1"/>
  <c r="E21" i="1"/>
  <c r="D9" i="1"/>
  <c r="D10" i="2" s="1"/>
  <c r="C9" i="1"/>
  <c r="C22" i="1"/>
  <c r="C30" i="1"/>
  <c r="C10" i="1" s="1"/>
  <c r="C11" i="2" s="1"/>
  <c r="D68" i="1"/>
  <c r="D62" i="1"/>
  <c r="C78" i="2"/>
  <c r="E33" i="2"/>
  <c r="E30" i="1" l="1"/>
  <c r="E79" i="2"/>
  <c r="E25" i="2"/>
  <c r="E69" i="2" s="1"/>
  <c r="E75" i="2" s="1"/>
  <c r="D24" i="1"/>
  <c r="E9" i="1"/>
  <c r="C24" i="1"/>
  <c r="E58" i="1"/>
  <c r="E23" i="1"/>
  <c r="E24" i="1" s="1"/>
  <c r="D63" i="1"/>
  <c r="D66" i="1" s="1"/>
  <c r="D70" i="1" s="1"/>
  <c r="E10" i="1"/>
  <c r="D11" i="2"/>
  <c r="E11" i="2" s="1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C10" i="2"/>
  <c r="E10" i="2" s="1"/>
  <c r="E12" i="2"/>
  <c r="E64" i="2" s="1"/>
  <c r="E12" i="1"/>
  <c r="E45" i="1"/>
  <c r="C46" i="1" s="1"/>
  <c r="D46" i="1" s="1"/>
  <c r="C64" i="2"/>
  <c r="C13" i="2"/>
  <c r="C13" i="1"/>
  <c r="E13" i="1" s="1"/>
  <c r="D14" i="2"/>
  <c r="E14" i="2" s="1"/>
  <c r="D14" i="1"/>
  <c r="D13" i="2"/>
  <c r="C80" i="2"/>
  <c r="E35" i="2"/>
  <c r="C36" i="2" s="1"/>
  <c r="D36" i="2" s="1"/>
  <c r="E78" i="2" l="1"/>
  <c r="E80" i="2" s="1"/>
  <c r="A24" i="2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E14" i="1"/>
  <c r="C63" i="2"/>
  <c r="C16" i="2"/>
  <c r="C29" i="2" s="1"/>
  <c r="D16" i="2"/>
  <c r="D29" i="2" s="1"/>
  <c r="C14" i="1"/>
  <c r="C15" i="1" s="1"/>
  <c r="D15" i="1" s="1"/>
  <c r="E63" i="2"/>
  <c r="C65" i="2"/>
  <c r="E13" i="2"/>
  <c r="E65" i="2" s="1"/>
  <c r="C66" i="2" l="1"/>
  <c r="C82" i="2" s="1"/>
  <c r="E16" i="2"/>
  <c r="E29" i="2" s="1"/>
  <c r="E66" i="2"/>
  <c r="E82" i="2" s="1"/>
</calcChain>
</file>

<file path=xl/comments1.xml><?xml version="1.0" encoding="utf-8"?>
<comments xmlns="http://schemas.openxmlformats.org/spreadsheetml/2006/main">
  <authors>
    <author>Kelley, Cristan M.</author>
  </authors>
  <commentList>
    <comment ref="B14" authorId="0" shapeId="0">
      <text>
        <r>
          <rPr>
            <b/>
            <sz val="9"/>
            <color indexed="81"/>
            <rFont val="Tahoma"/>
            <family val="2"/>
          </rPr>
          <t>Kelley, Cristan M.:</t>
        </r>
        <r>
          <rPr>
            <sz val="9"/>
            <color indexed="81"/>
            <rFont val="Tahoma"/>
            <family val="2"/>
          </rPr>
          <t xml:space="preserve">
See Note on 1st tab.
</t>
        </r>
      </text>
    </comment>
  </commentList>
</comments>
</file>

<file path=xl/sharedStrings.xml><?xml version="1.0" encoding="utf-8"?>
<sst xmlns="http://schemas.openxmlformats.org/spreadsheetml/2006/main" count="572" uniqueCount="296">
  <si>
    <t>NW Natural</t>
  </si>
  <si>
    <t>Rates &amp; Regulatory Affairs</t>
  </si>
  <si>
    <t>OREGON</t>
  </si>
  <si>
    <t>WASHINGTON</t>
  </si>
  <si>
    <t>SYSTEM</t>
  </si>
  <si>
    <t>Sales of Gas</t>
  </si>
  <si>
    <t>Unbilled Revenue</t>
  </si>
  <si>
    <t>Transportation</t>
  </si>
  <si>
    <t>Revenue &amp; Technical Adjustments</t>
  </si>
  <si>
    <t>Miscellaneous Revenues</t>
  </si>
  <si>
    <t>Total Operating Revenues</t>
  </si>
  <si>
    <t>DETAILS:</t>
  </si>
  <si>
    <t>Sales Revenue</t>
  </si>
  <si>
    <t>Sales of Gas Detail</t>
  </si>
  <si>
    <t>Unbilled Revenue (excl WARM)</t>
  </si>
  <si>
    <t>Unbilled WARM Revenue</t>
  </si>
  <si>
    <t>Unbilled Therms</t>
  </si>
  <si>
    <t>Other Revenues</t>
  </si>
  <si>
    <t>paste to R&amp;C Norm tab in ET</t>
  </si>
  <si>
    <t>Sales Revenues</t>
  </si>
  <si>
    <t>Unbilled Revenues</t>
  </si>
  <si>
    <t>Total Sales Revenues</t>
  </si>
  <si>
    <t>Transportation Revenues</t>
  </si>
  <si>
    <t xml:space="preserve">   Grand Total Revenues</t>
  </si>
  <si>
    <r>
      <t xml:space="preserve">Please note: SYSTEM amounts in </t>
    </r>
    <r>
      <rPr>
        <b/>
        <sz val="10"/>
        <rFont val="Tahoma"/>
        <family val="2"/>
      </rPr>
      <t>BOLD</t>
    </r>
    <r>
      <rPr>
        <sz val="10"/>
        <rFont val="Tahoma"/>
        <family val="2"/>
      </rPr>
      <t xml:space="preserve"> tie to respective line items on income statement</t>
    </r>
  </si>
  <si>
    <t>Revenues</t>
  </si>
  <si>
    <t>Cost of Gas</t>
  </si>
  <si>
    <t>WACOG Incurred</t>
  </si>
  <si>
    <t>WACOG Deferred</t>
  </si>
  <si>
    <t>Demand Incurred</t>
  </si>
  <si>
    <t>Demand Deferred</t>
  </si>
  <si>
    <t>Amortizations</t>
  </si>
  <si>
    <t>Total Cost of Gas</t>
  </si>
  <si>
    <t>Franchise Tax</t>
  </si>
  <si>
    <t>Margin</t>
  </si>
  <si>
    <t>O&amp;M</t>
  </si>
  <si>
    <t xml:space="preserve">Uncollectible Accrual for Gas Sales </t>
  </si>
  <si>
    <t xml:space="preserve">Other O&amp;M Expenses   </t>
  </si>
  <si>
    <t>Total O&amp;M</t>
  </si>
  <si>
    <t>General Taxes</t>
  </si>
  <si>
    <t>OPERATING REVENUES</t>
  </si>
  <si>
    <t>Revenue from Natural Gas Sales</t>
  </si>
  <si>
    <t>Revenues from Transportation</t>
  </si>
  <si>
    <t>Other Misc. Operating Revenue</t>
  </si>
  <si>
    <t>Total Operating Revenue</t>
  </si>
  <si>
    <t>OPERATING EXPENSES</t>
  </si>
  <si>
    <t>Production</t>
  </si>
  <si>
    <t>Distribution &amp; Transmission</t>
  </si>
  <si>
    <t>Customer Accounts</t>
  </si>
  <si>
    <t>Customer Service &amp; Information</t>
  </si>
  <si>
    <t>Sales</t>
  </si>
  <si>
    <t>Administrative &amp; General</t>
  </si>
  <si>
    <t>Total Operating Expenses</t>
  </si>
  <si>
    <t>OTHER REVENUE DEDUCTIONS</t>
  </si>
  <si>
    <t>Depreciation &amp; Amortization</t>
  </si>
  <si>
    <t>Taxes</t>
  </si>
  <si>
    <t>Total Revenue Deductions</t>
  </si>
  <si>
    <t>NET OPERATING INCOME</t>
  </si>
  <si>
    <t>Reconnect Charges</t>
  </si>
  <si>
    <t>Late Payment Charges</t>
  </si>
  <si>
    <t>Automated Payment Charge</t>
  </si>
  <si>
    <t>Returned Check</t>
  </si>
  <si>
    <t>Field Collection</t>
  </si>
  <si>
    <t>Meter Rentals</t>
  </si>
  <si>
    <t>Utility Property Rental</t>
  </si>
  <si>
    <t>Curtailment Unauthorized Take</t>
  </si>
  <si>
    <t>Miscellaneous</t>
  </si>
  <si>
    <t>Intervenor Funding Amortization</t>
  </si>
  <si>
    <t>Interstate Storage Credit</t>
  </si>
  <si>
    <t>Decoupling</t>
  </si>
  <si>
    <t>Decoupling Amortization</t>
  </si>
  <si>
    <t>Washington Amortizations</t>
  </si>
  <si>
    <t>Oregon Amortizations</t>
  </si>
  <si>
    <t>WARM Deferrals</t>
  </si>
  <si>
    <t>Earnings Test Adjustment</t>
  </si>
  <si>
    <t>WA Great Program</t>
  </si>
  <si>
    <t>NWN Income Statement (Hierarchy)</t>
  </si>
  <si>
    <t>Order</t>
  </si>
  <si>
    <t>$</t>
  </si>
  <si>
    <t>GAS SALES - RES-GAS SALES</t>
  </si>
  <si>
    <t>GAS SALES - RES-WARM ADJUSTMENT</t>
  </si>
  <si>
    <t>Gas Sales Residential</t>
  </si>
  <si>
    <t>GAS SALES - COML &amp; IND-GAS SALES</t>
  </si>
  <si>
    <t>GAS SALES - COML &amp; IND-WARM ADJUSTMENT</t>
  </si>
  <si>
    <t>Gas Sales Commercial/Industrial</t>
  </si>
  <si>
    <t>OTHER GAS REVENUES-WARM ADJUSTMENT</t>
  </si>
  <si>
    <t>OTHER GAS REVENUES-P/M WARM ADJUSTMENT</t>
  </si>
  <si>
    <t>OTHER GAS REVENUES-UNBILLED REVS-BILLING</t>
  </si>
  <si>
    <t>OTHER GAS REVENUES-P/M UNBILLED REVS-BIL</t>
  </si>
  <si>
    <t>OTHER GAS REVENUES-UNBILLED REVS-TEMP IN</t>
  </si>
  <si>
    <t>Transportation Revenue</t>
  </si>
  <si>
    <t>OTHER GAS REVENUES-INST STRG O&amp;M EXPENSE</t>
  </si>
  <si>
    <t>EARNINGS TEST ADJUSTMENT</t>
  </si>
  <si>
    <t>OTHER GAS REVENUES-COOS BAY AMORTIZATION</t>
  </si>
  <si>
    <t>OTHER GAS REVENUES-DECOUPLING DEFERRAL</t>
  </si>
  <si>
    <t>OTHER GAS REVENUES-DECOUPLING AMORTIZATI</t>
  </si>
  <si>
    <t>OTHER GAS REVENUES-DSM - AMORTIZATION</t>
  </si>
  <si>
    <t>OTHER GAS REVENUES-WARM DEFERRALS</t>
  </si>
  <si>
    <t>OTHER GAS REVENUES-INTERVENER FUND AMORT</t>
  </si>
  <si>
    <t>Residual Amortization</t>
  </si>
  <si>
    <t>OTHER GAS REVENUES-OREGON AMOR</t>
  </si>
  <si>
    <t>OTHER GAS REV - ALBANY PROP GAIN - AMORT</t>
  </si>
  <si>
    <t>OTHER GAS REVENUES-WA GREAT</t>
  </si>
  <si>
    <t>Gasco Cost of Service Reserve</t>
  </si>
  <si>
    <t>GRC REVENUE INCREASE</t>
  </si>
  <si>
    <t>Rate Adjustments</t>
  </si>
  <si>
    <t>FORFEITED DISCOUNTS-LATE PAYMENT CHARGE</t>
  </si>
  <si>
    <t>MISC SERVICE REVENUES-AUTOMATED PAYMENT</t>
  </si>
  <si>
    <t>MISC SERVICE REVENUES-FIELD COLLECTION C</t>
  </si>
  <si>
    <t>MISC SERVICE REVENUES-RECONN CHG-CR-AFTE</t>
  </si>
  <si>
    <t>MISC SERVICE REVENUES-RECONN CHG-CR-DURI</t>
  </si>
  <si>
    <t>MISC SERVICE REVENUES-RECONN CHG-SEAS-AF</t>
  </si>
  <si>
    <t>MISC SERVICE REVENUES-RECONN CHG-SEAS-DU</t>
  </si>
  <si>
    <t>MISC SERVICE REVENUES-DELINQ RECONN FEE</t>
  </si>
  <si>
    <t>MISC SERVICE REVENUES-SEAS RECONN FEE</t>
  </si>
  <si>
    <t>MISC SERVICE REVENUES-RETURNED CHECK CHA</t>
  </si>
  <si>
    <t>MISC SERVICE REVENUES-SUMMARY BILL SVCS</t>
  </si>
  <si>
    <t>RENT FROM GAS PROPERTY-RENT - UTILITY PR</t>
  </si>
  <si>
    <t>OTHER GAS REVENUES-METER RENTALS</t>
  </si>
  <si>
    <t>OTHER GAS REV-LNG SALES &amp; OTHER MISC REV</t>
  </si>
  <si>
    <t>OTHER GAS REVENUES-MULTIPLE CALL OUT FEE</t>
  </si>
  <si>
    <t>OTHER GAS REVENUES-PRIORITY SCHEDULING F</t>
  </si>
  <si>
    <t>Non-AMR Install/Remove Charge</t>
  </si>
  <si>
    <t>Non-AMR Read Charge</t>
  </si>
  <si>
    <t>Operating Revenue</t>
  </si>
  <si>
    <t>GAS FIELD LINE PURCHASE-FLD LINE PUR-MIS</t>
  </si>
  <si>
    <t>GAS RESERVES ACTIVITY</t>
  </si>
  <si>
    <t>GAS CITY GATE PURCHASE-DEC-NOV DEMAND EQ</t>
  </si>
  <si>
    <t>GAS CITY GATE PURCHASE-DEM CHG EQ-NPC TR</t>
  </si>
  <si>
    <t>GAS CITY GATE PURCHASE-DEMAND CAPACITY R</t>
  </si>
  <si>
    <t>GAS CITY GATE PURCHASE-DEMAND CHG EQUALI</t>
  </si>
  <si>
    <t>GAS CITY GATE PURCHASE-GAS FOR RESALE -</t>
  </si>
  <si>
    <t>GAS CITY GATE PURCHASE-SYS SUP-DEMAND CH</t>
  </si>
  <si>
    <t>GAS CITY GATE PURCHASE-SYS SUP-IMBAL PUR</t>
  </si>
  <si>
    <t>GAS CITY GATE PURCHASE-SYS SUP-L.T. CONT</t>
  </si>
  <si>
    <t>GAS CITY GATE PURCHASE-WACOG EQUALIZATIO</t>
  </si>
  <si>
    <t>OTHER GAS PURCHASE-AMORT GAS COSTS-ORE</t>
  </si>
  <si>
    <t>OTHER GAS PURCHASE-AMORT GAS COSTS-WA</t>
  </si>
  <si>
    <t>OTHER GAS PURCHASE-ORE DEMAND DEF COST</t>
  </si>
  <si>
    <t>OTHER GAS PURCHASE-ORE DEMAND DEF VOL</t>
  </si>
  <si>
    <t>OTHER GAS PURCHASE-OR Wkg Gas Inv Carry</t>
  </si>
  <si>
    <t>OTHER GAS PURCHASE-ORE WACOG DEF</t>
  </si>
  <si>
    <t>OTHER GAS PURCHASE-WA DEMAND DEF</t>
  </si>
  <si>
    <t>OTHER GAS PURCHASE-WA WACOG DEF</t>
  </si>
  <si>
    <t>OTHER GAS PURCHASE-FAS 133</t>
  </si>
  <si>
    <t>GAS WITHDRAWN FROM STORAGE-FUEL USE - CH</t>
  </si>
  <si>
    <t>GAS WITHDRAWN FROM STORAGE-GAS DELVD JP</t>
  </si>
  <si>
    <t>GAS WITHDRAWN FROM STORAGE-GAS DELVD MIS</t>
  </si>
  <si>
    <t>GAS WITHDRAWN FROM STORAGE-GAS WDRAWN JP</t>
  </si>
  <si>
    <t>GAS WITHDRAWN FROM STORAGE-GAS WDRAWN MI</t>
  </si>
  <si>
    <t>GAS WITHDRAWN FROM STORAGE-LNG DELVD NEW</t>
  </si>
  <si>
    <t>GAS WITHDRAWN FROM STORAGE-LNG DELVD PLY</t>
  </si>
  <si>
    <t>GAS WITHDRAWN FROM STORAGE-LNG DELVD POR</t>
  </si>
  <si>
    <t>GAS WITHDRAWN FROM STORAGE-LNG WDRAWN NE</t>
  </si>
  <si>
    <t>GAS WITHDRAWN FROM STORAGE-LNG WDRAWN PL</t>
  </si>
  <si>
    <t>GAS WITHDRAWN FROM STORAGE-LNG WDRAWN PO</t>
  </si>
  <si>
    <t>VIRTUAL STORAGE - J. ARON INJECTION</t>
  </si>
  <si>
    <t>VIRTUAL STORAGE - J. ARON WITHDRAWL</t>
  </si>
  <si>
    <t>GAS USED FOR UTILITY OP CO USE-CO USE OF</t>
  </si>
  <si>
    <t>Operations and Maintenance Expenses</t>
  </si>
  <si>
    <t>Environmental Remediation Expense</t>
  </si>
  <si>
    <t>TAXES OTHER THAN INCOME-DEPT OF ENERGY F</t>
  </si>
  <si>
    <t>TAXES OTHER THAN INCOME-MULT CO BUS TAX</t>
  </si>
  <si>
    <t>TAXES OTHER THAN INCOME-TAXES-OTHER</t>
  </si>
  <si>
    <t>TAXES OTHER THAN INCOME-TAXES-PAYROLL</t>
  </si>
  <si>
    <t>TAXES OTHER THAN INCOME-TAXES-PROPERTY</t>
  </si>
  <si>
    <t>TAXES OTHER THAN INCOME-TAXES-REG COMM F</t>
  </si>
  <si>
    <t>Depreciation</t>
  </si>
  <si>
    <t>Operating Expense</t>
  </si>
  <si>
    <t>Operating Income</t>
  </si>
  <si>
    <t>Other Income/Expense</t>
  </si>
  <si>
    <t>Interest Expense</t>
  </si>
  <si>
    <t>Pretax Income</t>
  </si>
  <si>
    <t>Tax</t>
  </si>
  <si>
    <t>Net Income</t>
  </si>
  <si>
    <t>NWN Income Statement</t>
  </si>
  <si>
    <t>Enviromental  Remediation Expense</t>
  </si>
  <si>
    <t>Income Statement Tie</t>
  </si>
  <si>
    <t>YES</t>
  </si>
  <si>
    <t>MISC SERVICE REVENUES-GAS DIVERSIONS</t>
  </si>
  <si>
    <t>VIRTUAL STORAGE - TMC WITHDRAWL</t>
  </si>
  <si>
    <t>PROPERTY TAX CREDITS</t>
  </si>
  <si>
    <t>WARM Amortizations</t>
  </si>
  <si>
    <t>Mist ISS fuel-in-kind</t>
  </si>
  <si>
    <t>Note: Mist ISS fuel-in-kind expense is offset by non-utility revenue.  Since it is not included in OR or WA utility rates, it is not allocated to the states in this presentation.</t>
  </si>
  <si>
    <t>Other Gas Revenues - Unbilled WARM Amort</t>
  </si>
  <si>
    <t>Other Gas Rev - Unbilled Decoup Amort</t>
  </si>
  <si>
    <t>OTHER GAS REVENUES-WARM AMORTIZATION</t>
  </si>
  <si>
    <t>OTHER GAS REVENUES-CURTAILMENT UNAUTH TA</t>
  </si>
  <si>
    <t>Wdrawn from Strg - Mist ISS Fuel in Kind</t>
  </si>
  <si>
    <t>PROPERTY TAX - N. MIST</t>
  </si>
  <si>
    <t>CNG Main</t>
  </si>
  <si>
    <t>Less 2%</t>
  </si>
  <si>
    <t>Franchise Taxes</t>
  </si>
  <si>
    <t>Other Utility Taxes - Franchise - 2%</t>
  </si>
  <si>
    <t>Other Utility Taxes- Franchise - 3% Warm</t>
  </si>
  <si>
    <t>Other Utility Taxes - Franchise - 3%</t>
  </si>
  <si>
    <t>Less Tax Reform deferral</t>
  </si>
  <si>
    <t>Less Koppers term. revenue</t>
  </si>
  <si>
    <t>Less 2% Franchise Taxes</t>
  </si>
  <si>
    <t>Operating Revenues</t>
  </si>
  <si>
    <t>(included in "Rent from Gas Property-Rent-Utility Pr")</t>
  </si>
  <si>
    <t xml:space="preserve">   Less Koppers lease termination</t>
  </si>
  <si>
    <t>Rate Adjustments and Misc. Rev</t>
  </si>
  <si>
    <t>OTHER GAS REVENUES-CNG METER RENTALS</t>
  </si>
  <si>
    <t>RENT FROM GAS PROP - Schedule H CNG Reve</t>
  </si>
  <si>
    <t>MISC SERV REV- Unscheduled CNG Main Rev</t>
  </si>
  <si>
    <t>MISC SERV REV- Scheduled CNG Main Rev</t>
  </si>
  <si>
    <t xml:space="preserve">   Less Tax Reform Deferral</t>
  </si>
  <si>
    <t>OTHER GAS REVENUES-Tax reform deferral</t>
  </si>
  <si>
    <t>Less 2% Franch tax</t>
  </si>
  <si>
    <t>TRANSPORTATION REVENUES-TRANSPORTATION R</t>
  </si>
  <si>
    <t>Gas Sales - TRANS - Franchise 2%</t>
  </si>
  <si>
    <t>Unbilled revenue</t>
  </si>
  <si>
    <t>OTHER GAS REV-UNBILLED REV-FRANCHISE 2%</t>
  </si>
  <si>
    <t>GAS SALES - IND - Franchise 2%</t>
  </si>
  <si>
    <t>GAS SALES - COML - Franchise 2%</t>
  </si>
  <si>
    <t>GAS SALES - RES - FRANCHISE 2%</t>
  </si>
  <si>
    <t>check</t>
  </si>
  <si>
    <t>CURRENT 12 MONTH ACTUAL (D)</t>
  </si>
  <si>
    <t>2017 QTR 4 ACTUAL AMOUNT (F4)</t>
  </si>
  <si>
    <t>2018 YTD ACTUAL AMOUNT (C)</t>
  </si>
  <si>
    <t>WA Sales Rev</t>
  </si>
  <si>
    <t>OR Sales Rev</t>
  </si>
  <si>
    <t>WA Trans Rev</t>
  </si>
  <si>
    <t>OR Trans Rev</t>
  </si>
  <si>
    <t>ADJUSTED REVENUE</t>
  </si>
  <si>
    <t>TOTAL ADJUSTMENTS</t>
  </si>
  <si>
    <t>NET BALANCING/OVERRUN</t>
  </si>
  <si>
    <t>AGENCY FEES</t>
  </si>
  <si>
    <t>UNBILLED REVENUE</t>
  </si>
  <si>
    <t>TOTAL TRANSPORTATION - INCENTIVE</t>
  </si>
  <si>
    <t>TOTAL TRANSPORTATION - INTERRUPTIBLE</t>
  </si>
  <si>
    <t>TOTAL TRANSPORTATION - INDUSTRIAL FIRM</t>
  </si>
  <si>
    <t>TOTAL TRANSPORTATION - COMMERCIAL FIRM</t>
  </si>
  <si>
    <t>TOTAL INTERRUPTIBLE</t>
  </si>
  <si>
    <t>TOTAL INDUSTRIAL</t>
  </si>
  <si>
    <t>TOTAL COMMERCIAL</t>
  </si>
  <si>
    <t>TOTAL RESIDENTIAL</t>
  </si>
  <si>
    <t>THE DALLES - WA</t>
  </si>
  <si>
    <t>VANCOUVER</t>
  </si>
  <si>
    <t>TRANSPORTATION - INCENTIVE</t>
  </si>
  <si>
    <t>TRANSPORTATION - INTERRUPTIBLE</t>
  </si>
  <si>
    <t>TRANSPORTATION - INDUSTRIAL FIRM</t>
  </si>
  <si>
    <t>TRANSPORTATION - COMMERCIAL FIRM</t>
  </si>
  <si>
    <t>INTERRUPTIBLE</t>
  </si>
  <si>
    <t>INDUSTRIAL</t>
  </si>
  <si>
    <t>COMMERCIAL</t>
  </si>
  <si>
    <t>RESIDENTIAL</t>
  </si>
  <si>
    <t>BY RATE SCHEDULE</t>
  </si>
  <si>
    <t>BY DISTRICT</t>
  </si>
  <si>
    <t>COOS BAY</t>
  </si>
  <si>
    <t>ASTORIA</t>
  </si>
  <si>
    <t>THE DALLES - OR</t>
  </si>
  <si>
    <t>EUGENE</t>
  </si>
  <si>
    <t>ALBANY</t>
  </si>
  <si>
    <t>SALEM</t>
  </si>
  <si>
    <t>LINCOLN CITY</t>
  </si>
  <si>
    <t>PORTLAND</t>
  </si>
  <si>
    <t>TOTAL REVENUE</t>
  </si>
  <si>
    <t>SEP 2018 RATE/THERM</t>
  </si>
  <si>
    <t>SEP 2018 THERMS/CUSTOMER</t>
  </si>
  <si>
    <t>12-MONTH AMOUNT</t>
  </si>
  <si>
    <t>12-MONTH THERMS</t>
  </si>
  <si>
    <t>YTD INC OVER LAST YEAR - AMOUNT</t>
  </si>
  <si>
    <t>YTD INC OVER LAST YEAR - THERMS</t>
  </si>
  <si>
    <t>PERIOD INC OVER LAST YEAR - CUSTOMER COUNT</t>
  </si>
  <si>
    <t>2018 YTD AMOUNT</t>
  </si>
  <si>
    <t>2018 YTD THERMS</t>
  </si>
  <si>
    <t>SEP 2018 AMOUNT</t>
  </si>
  <si>
    <t>SEP 2018 THERMS</t>
  </si>
  <si>
    <t>SEP 2018 CUSTOMER COUNT</t>
  </si>
  <si>
    <t>Trans</t>
  </si>
  <si>
    <t>Transp</t>
  </si>
  <si>
    <t>09/25/2018 08:44:33</t>
  </si>
  <si>
    <t>Sys Rev</t>
  </si>
  <si>
    <t>WA Rev</t>
  </si>
  <si>
    <t>OR Rev</t>
  </si>
  <si>
    <t>Sys Therms</t>
  </si>
  <si>
    <t>WA therms</t>
  </si>
  <si>
    <t>OR therms</t>
  </si>
  <si>
    <t>SEP 2018</t>
  </si>
  <si>
    <t>Period/Fiscal Year</t>
  </si>
  <si>
    <t>Interr</t>
  </si>
  <si>
    <t>Firm</t>
  </si>
  <si>
    <t>PRELIM_Sales and Transportation Revenue by District</t>
  </si>
  <si>
    <t>WA sales therms</t>
  </si>
  <si>
    <t>OR Sales therms</t>
  </si>
  <si>
    <t>Sys Sales Therms</t>
  </si>
  <si>
    <t>Sys therms</t>
  </si>
  <si>
    <t>INTERNAL USE ONLY</t>
  </si>
  <si>
    <t>Note:  Utility Plant Directly Assigned factor needs updated in Misc. Rev. File and amounts transferred here</t>
  </si>
  <si>
    <t>Revenue Allocation</t>
  </si>
  <si>
    <t>For the twelve months ended 9/30/18</t>
  </si>
  <si>
    <t>Operating Income Allocation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</si>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</sst>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\ _D_M_-;\-* #,##0.00\ _D_M_-;_-* &quot;-&quot;??\ _D_M_-;_-@_-"/>
    <numFmt numFmtId="167" formatCode="[$-409]mmm\-yy;@"/>
    <numFmt numFmtId="168" formatCode="#,##0.00_)&quot;/dth&quot;;\(#,##0.00\)&quot;/dth&quot;"/>
    <numFmt numFmtId="169" formatCode="&quot;$&quot;\ #,##0.000_);[Red]\(&quot;$&quot;\ #,##0.000\)"/>
    <numFmt numFmtId="170" formatCode="_(&quot;$&quot;* #,##0.000_);_(&quot;$&quot;* \(#,##0.000\);_(&quot;$&quot;* &quot;-&quot;???_);_(@_)"/>
    <numFmt numFmtId="171" formatCode="&quot;$&quot;#,##0.0000"/>
    <numFmt numFmtId="172" formatCode="#,##0&quot; dth/day&quot;"/>
    <numFmt numFmtId="173" formatCode="&quot;M2 (&quot;0.00%&quot;)&quot;"/>
    <numFmt numFmtId="174" formatCode="&quot;M3 (&quot;0.00%&quot;)&quot;"/>
    <numFmt numFmtId="175" formatCode="General_)"/>
    <numFmt numFmtId="176" formatCode="0.000%"/>
    <numFmt numFmtId="177" formatCode="#,##0;&quot;(&quot;#,##0&quot;)&quot;;#,##0;@"/>
    <numFmt numFmtId="178" formatCode="#,##0;\-#,##0;#,##0;@"/>
    <numFmt numFmtId="179" formatCode="&quot; $&quot;#,##0;&quot; $&quot;&quot;(&quot;#,##0&quot;)&quot;;&quot; $&quot;#,##0;@"/>
    <numFmt numFmtId="180" formatCode="&quot; $&quot;#,##0.00&quot; / THM&quot;;&quot; $&quot;&quot;(&quot;#,##0.00&quot;)&quot;&quot; / THM&quot;;&quot; $&quot;#,##0.00&quot; / THM&quot;;@"/>
    <numFmt numFmtId="181" formatCode="#,##0.00;\-#,##0.00;#,##0.00;@"/>
    <numFmt numFmtId="182" formatCode="#,##0&quot; THM&quot;;&quot;(&quot;#,##0&quot;)&quot;&quot; THM&quot;;#,##0&quot; THM&quot;;@"/>
    <numFmt numFmtId="183" formatCode="#,##0.000&quot; EA&quot;;&quot;(&quot;#,##0.000&quot;)&quot;&quot; EA&quot;;#,##0.000&quot; EA&quot;;@"/>
    <numFmt numFmtId="184" formatCode="#,##0.00&quot; THM&quot;;\-#,##0.00&quot; THM&quot;;#,##0.00&quot; THM&quot;;@"/>
    <numFmt numFmtId="185" formatCode="&quot; $&quot;#,##0.00;&quot; $&quot;\-#,##0.00;&quot; $&quot;#,##0.00;@"/>
    <numFmt numFmtId="186" formatCode="#,##0.00&quot; THM / EA&quot;;&quot;(&quot;#,##0.00&quot;)&quot;&quot; THM / EA&quot;;#,##0.00&quot; THM / EA&quot;;@"/>
    <numFmt numFmtId="187" formatCode="#,##0&quot; EA&quot;;&quot;(&quot;#,##0&quot;)&quot;&quot; EA&quot;;#,##0&quot; EA&quot;;@"/>
    <numFmt numFmtId="188" formatCode="#,##0&quot; EA&quot;;\-#,##0&quot; EA&quot;;#,##0&quot; EA&quot;;@"/>
    <numFmt numFmtId="189" formatCode="&quot; $&quot;#,##0;&quot; $&quot;\-#,##0;&quot; $&quot;#,##0;@"/>
    <numFmt numFmtId="190" formatCode=";;"/>
  </numFmts>
  <fonts count="93" x14ac:knownFonts="1">
    <font>
      <sz val="10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sz val="10"/>
      <color rgb="FF0000FF"/>
      <name val="Tahoma"/>
      <family val="2"/>
    </font>
    <font>
      <sz val="10"/>
      <color indexed="12"/>
      <name val="Tahoma"/>
      <family val="2"/>
    </font>
    <font>
      <sz val="10"/>
      <name val="Arial"/>
      <family val="2"/>
    </font>
    <font>
      <b/>
      <u/>
      <sz val="10"/>
      <name val="Tahoma"/>
      <family val="2"/>
    </font>
    <font>
      <u/>
      <sz val="10"/>
      <name val="Tahoma"/>
      <family val="2"/>
    </font>
    <font>
      <b/>
      <sz val="11"/>
      <color rgb="FFFF000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theme="1"/>
      <name val="Tahoma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theme="3"/>
      <name val="Cambria"/>
      <family val="2"/>
      <scheme val="major"/>
    </font>
    <font>
      <i/>
      <sz val="11"/>
      <color rgb="FF7F7F7F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37"/>
      <name val="Calibri"/>
      <family val="2"/>
    </font>
    <font>
      <sz val="11"/>
      <color indexed="36"/>
      <name val="Calibri"/>
      <family val="2"/>
    </font>
    <font>
      <sz val="11"/>
      <color indexed="16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  <scheme val="minor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name val="Times New Roman"/>
      <family val="1"/>
    </font>
    <font>
      <sz val="10"/>
      <name val="Arial Black"/>
      <family val="2"/>
    </font>
    <font>
      <i/>
      <sz val="11"/>
      <color indexed="18"/>
      <name val="Calibri"/>
      <family val="2"/>
    </font>
    <font>
      <i/>
      <sz val="11"/>
      <color rgb="FF7F7F7F"/>
      <name val="Calibri"/>
      <family val="2"/>
    </font>
    <font>
      <sz val="11"/>
      <color indexed="21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1"/>
      <color rgb="FF000000"/>
      <name val="Calibri"/>
      <family val="2"/>
      <scheme val="minor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theme="3"/>
      <name val="Cambria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8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Tahoma"/>
      <family val="2"/>
    </font>
    <font>
      <b/>
      <sz val="8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12"/>
      <name val="Tahoma"/>
      <family val="2"/>
    </font>
    <font>
      <b/>
      <sz val="12"/>
      <color rgb="FF000000"/>
      <name val="Arial"/>
      <family val="2"/>
    </font>
    <font>
      <b/>
      <sz val="12"/>
      <color rgb="FFB60005"/>
      <name val="Arial"/>
      <family val="2"/>
    </font>
  </fonts>
  <fills count="1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indexed="35"/>
      </patternFill>
    </fill>
    <fill>
      <patternFill patternType="solid">
        <fgColor indexed="35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indexed="24"/>
      </patternFill>
    </fill>
    <fill>
      <patternFill patternType="solid">
        <fgColor indexed="24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indexed="58"/>
      </patternFill>
    </fill>
    <fill>
      <patternFill patternType="solid">
        <fgColor indexed="5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61"/>
        <bgColor indexed="64"/>
      </patternFill>
    </fill>
    <fill>
      <patternFill patternType="solid">
        <fgColor indexed="58"/>
        <bgColor indexed="58"/>
      </patternFill>
    </fill>
    <fill>
      <patternFill patternType="solid">
        <fgColor indexed="49"/>
      </patternFill>
    </fill>
    <fill>
      <patternFill patternType="solid">
        <fgColor indexed="48"/>
        <bgColor indexed="48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</patternFill>
    </fill>
    <fill>
      <patternFill patternType="solid">
        <fgColor indexed="25"/>
        <bgColor indexed="25"/>
      </patternFill>
    </fill>
    <fill>
      <patternFill patternType="solid">
        <fgColor indexed="25"/>
        <bgColor indexed="64"/>
      </patternFill>
    </fill>
    <fill>
      <patternFill patternType="solid">
        <fgColor indexed="60"/>
        <bgColor indexed="60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18"/>
      </patternFill>
    </fill>
    <fill>
      <patternFill patternType="solid">
        <fgColor indexed="18"/>
      </patternFill>
    </fill>
    <fill>
      <patternFill patternType="solid">
        <fgColor indexed="23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33"/>
      </patternFill>
    </fill>
    <fill>
      <patternFill patternType="solid">
        <fgColor indexed="46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</patternFill>
    </fill>
    <fill>
      <patternFill patternType="solid">
        <fgColor indexed="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C4C4"/>
        <bgColor indexed="64"/>
      </patternFill>
    </fill>
    <fill>
      <patternFill patternType="solid">
        <fgColor rgb="FFD5E3F2"/>
        <bgColor indexed="64"/>
      </patternFill>
    </fill>
    <fill>
      <patternFill patternType="solid">
        <fgColor rgb="FFE9EEF4"/>
        <bgColor indexed="64"/>
      </patternFill>
    </fill>
    <fill>
      <patternFill patternType="solid">
        <fgColor rgb="FFC3D6EB"/>
        <bgColor indexed="64"/>
      </patternFill>
    </fill>
    <fill>
      <patternFill patternType="solid">
        <fgColor rgb="FFB7CFE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24"/>
      </left>
      <right style="thick">
        <color indexed="24"/>
      </right>
      <top style="thick">
        <color indexed="24"/>
      </top>
      <bottom style="thick">
        <color indexed="2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/>
      <right/>
      <top style="thin">
        <color indexed="64"/>
      </top>
      <bottom/>
      <diagonal/>
    </border>
    <border>
      <left style="medium">
        <color rgb="FFAEAEAE"/>
      </left>
      <right style="medium">
        <color rgb="FFAEAEAE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rgb="FFAEAEAE"/>
      </bottom>
      <diagonal/>
    </border>
    <border>
      <left/>
      <right style="thin">
        <color indexed="64"/>
      </right>
      <top/>
      <bottom style="medium">
        <color rgb="FFAEAEAE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141">
    <xf numFmtId="0" fontId="0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3" fontId="27" fillId="0" borderId="0" applyFont="0" applyFill="0" applyBorder="0" applyAlignment="0" applyProtection="0">
      <alignment vertical="top"/>
    </xf>
    <xf numFmtId="0" fontId="21" fillId="0" borderId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1" fillId="24" borderId="0" applyNumberFormat="0" applyBorder="0" applyAlignment="0" applyProtection="0"/>
    <xf numFmtId="0" fontId="31" fillId="19" borderId="0" applyNumberFormat="0" applyBorder="0" applyAlignment="0" applyProtection="0"/>
    <xf numFmtId="0" fontId="32" fillId="2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6" borderId="4" applyNumberFormat="0" applyAlignment="0" applyProtection="0"/>
    <xf numFmtId="0" fontId="15" fillId="6" borderId="4" applyNumberFormat="0" applyAlignment="0" applyProtection="0"/>
    <xf numFmtId="0" fontId="15" fillId="6" borderId="4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27" fillId="0" borderId="0">
      <alignment vertical="top"/>
    </xf>
    <xf numFmtId="166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27" fillId="0" borderId="0" applyFont="0" applyFill="0" applyBorder="0" applyAlignment="0" applyProtection="0">
      <alignment vertical="top"/>
    </xf>
    <xf numFmtId="0" fontId="27" fillId="0" borderId="0" applyFont="0" applyFill="0" applyBorder="0" applyAlignment="0" applyProtection="0">
      <alignment vertical="top"/>
    </xf>
    <xf numFmtId="5" fontId="27" fillId="0" borderId="0">
      <alignment vertical="top"/>
    </xf>
    <xf numFmtId="44" fontId="6" fillId="0" borderId="0" applyFont="0" applyFill="0" applyBorder="0" applyAlignment="0" applyProtection="0"/>
    <xf numFmtId="44" fontId="33" fillId="0" borderId="0" applyFont="0" applyFill="0" applyBorder="0" applyAlignment="0" applyProtection="0"/>
    <xf numFmtId="5" fontId="27" fillId="0" borderId="0" applyFont="0" applyFill="0" applyBorder="0" applyAlignment="0" applyProtection="0">
      <alignment vertical="top"/>
    </xf>
    <xf numFmtId="0" fontId="27" fillId="0" borderId="0">
      <alignment vertical="top"/>
    </xf>
    <xf numFmtId="0" fontId="27" fillId="0" borderId="0" applyFont="0" applyFill="0" applyBorder="0" applyAlignment="0" applyProtection="0">
      <alignment vertical="top"/>
    </xf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2" fontId="27" fillId="0" borderId="0" applyFont="0" applyFill="0" applyBorder="0" applyAlignment="0" applyProtection="0">
      <alignment vertical="top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0">
      <alignment horizontal="right" vertical="top"/>
    </xf>
    <xf numFmtId="0" fontId="35" fillId="0" borderId="0">
      <alignment vertical="top"/>
    </xf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6" fillId="0" borderId="0"/>
    <xf numFmtId="0" fontId="36" fillId="0" borderId="0"/>
    <xf numFmtId="0" fontId="27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3" fontId="35" fillId="0" borderId="13">
      <alignment vertical="top"/>
    </xf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9" fontId="36" fillId="0" borderId="0" applyFont="0" applyFill="0" applyBorder="0" applyAlignment="0" applyProtection="0"/>
    <xf numFmtId="10" fontId="27" fillId="0" borderId="0" applyFont="0" applyFill="0" applyBorder="0" applyAlignment="0" applyProtection="0">
      <alignment vertical="top"/>
    </xf>
    <xf numFmtId="0" fontId="27" fillId="0" borderId="0" applyFont="0" applyFill="0" applyBorder="0" applyAlignment="0" applyProtection="0">
      <alignment vertical="top"/>
    </xf>
    <xf numFmtId="0" fontId="37" fillId="0" borderId="12">
      <alignment horizontal="center"/>
    </xf>
    <xf numFmtId="4" fontId="38" fillId="29" borderId="14" applyNumberFormat="0" applyProtection="0">
      <alignment vertical="center"/>
    </xf>
    <xf numFmtId="4" fontId="39" fillId="29" borderId="14" applyNumberFormat="0" applyProtection="0">
      <alignment vertical="center"/>
    </xf>
    <xf numFmtId="4" fontId="38" fillId="29" borderId="14" applyNumberFormat="0" applyProtection="0">
      <alignment horizontal="left" vertical="center" indent="1"/>
    </xf>
    <xf numFmtId="0" fontId="38" fillId="29" borderId="14" applyNumberFormat="0" applyProtection="0">
      <alignment horizontal="left" vertical="top" indent="1"/>
    </xf>
    <xf numFmtId="4" fontId="38" fillId="30" borderId="0" applyNumberFormat="0" applyProtection="0">
      <alignment horizontal="left" vertical="center" indent="1"/>
    </xf>
    <xf numFmtId="4" fontId="40" fillId="31" borderId="14" applyNumberFormat="0" applyProtection="0">
      <alignment horizontal="right" vertical="center"/>
    </xf>
    <xf numFmtId="4" fontId="40" fillId="32" borderId="14" applyNumberFormat="0" applyProtection="0">
      <alignment horizontal="right" vertical="center"/>
    </xf>
    <xf numFmtId="4" fontId="40" fillId="33" borderId="14" applyNumberFormat="0" applyProtection="0">
      <alignment horizontal="right" vertical="center"/>
    </xf>
    <xf numFmtId="4" fontId="40" fillId="34" borderId="14" applyNumberFormat="0" applyProtection="0">
      <alignment horizontal="right" vertical="center"/>
    </xf>
    <xf numFmtId="4" fontId="40" fillId="35" borderId="14" applyNumberFormat="0" applyProtection="0">
      <alignment horizontal="right" vertical="center"/>
    </xf>
    <xf numFmtId="4" fontId="40" fillId="36" borderId="14" applyNumberFormat="0" applyProtection="0">
      <alignment horizontal="right" vertical="center"/>
    </xf>
    <xf numFmtId="4" fontId="40" fillId="37" borderId="14" applyNumberFormat="0" applyProtection="0">
      <alignment horizontal="right" vertical="center"/>
    </xf>
    <xf numFmtId="4" fontId="40" fillId="38" borderId="14" applyNumberFormat="0" applyProtection="0">
      <alignment horizontal="right" vertical="center"/>
    </xf>
    <xf numFmtId="4" fontId="40" fillId="39" borderId="14" applyNumberFormat="0" applyProtection="0">
      <alignment horizontal="right" vertical="center"/>
    </xf>
    <xf numFmtId="4" fontId="38" fillId="40" borderId="15" applyNumberFormat="0" applyProtection="0">
      <alignment horizontal="left" vertical="center" indent="1"/>
    </xf>
    <xf numFmtId="4" fontId="40" fillId="41" borderId="0" applyNumberFormat="0" applyProtection="0">
      <alignment horizontal="left" vertical="center" indent="1"/>
    </xf>
    <xf numFmtId="4" fontId="41" fillId="42" borderId="0" applyNumberFormat="0" applyProtection="0">
      <alignment horizontal="left" vertical="center" indent="1"/>
    </xf>
    <xf numFmtId="4" fontId="40" fillId="30" borderId="14" applyNumberFormat="0" applyProtection="0">
      <alignment horizontal="right" vertical="center"/>
    </xf>
    <xf numFmtId="4" fontId="40" fillId="41" borderId="0" applyNumberFormat="0" applyProtection="0">
      <alignment horizontal="left" vertical="center" indent="1"/>
    </xf>
    <xf numFmtId="4" fontId="40" fillId="30" borderId="0" applyNumberFormat="0" applyProtection="0">
      <alignment horizontal="left" vertical="center" indent="1"/>
    </xf>
    <xf numFmtId="0" fontId="27" fillId="42" borderId="14" applyNumberFormat="0" applyProtection="0">
      <alignment horizontal="left" vertical="center" indent="1"/>
    </xf>
    <xf numFmtId="0" fontId="27" fillId="42" borderId="14" applyNumberFormat="0" applyProtection="0">
      <alignment horizontal="left" vertical="top" indent="1"/>
    </xf>
    <xf numFmtId="0" fontId="27" fillId="30" borderId="14" applyNumberFormat="0" applyProtection="0">
      <alignment horizontal="left" vertical="center" indent="1"/>
    </xf>
    <xf numFmtId="0" fontId="27" fillId="30" borderId="14" applyNumberFormat="0" applyProtection="0">
      <alignment horizontal="left" vertical="top" indent="1"/>
    </xf>
    <xf numFmtId="0" fontId="27" fillId="43" borderId="14" applyNumberFormat="0" applyProtection="0">
      <alignment horizontal="left" vertical="center" indent="1"/>
    </xf>
    <xf numFmtId="0" fontId="27" fillId="43" borderId="14" applyNumberFormat="0" applyProtection="0">
      <alignment horizontal="left" vertical="top" indent="1"/>
    </xf>
    <xf numFmtId="0" fontId="27" fillId="41" borderId="14" applyNumberFormat="0" applyProtection="0">
      <alignment horizontal="left" vertical="center" indent="1"/>
    </xf>
    <xf numFmtId="0" fontId="27" fillId="41" borderId="14" applyNumberFormat="0" applyProtection="0">
      <alignment horizontal="left" vertical="top" indent="1"/>
    </xf>
    <xf numFmtId="0" fontId="27" fillId="44" borderId="16" applyNumberFormat="0">
      <protection locked="0"/>
    </xf>
    <xf numFmtId="4" fontId="40" fillId="45" borderId="14" applyNumberFormat="0" applyProtection="0">
      <alignment vertical="center"/>
    </xf>
    <xf numFmtId="4" fontId="42" fillId="45" borderId="14" applyNumberFormat="0" applyProtection="0">
      <alignment vertical="center"/>
    </xf>
    <xf numFmtId="4" fontId="40" fillId="45" borderId="14" applyNumberFormat="0" applyProtection="0">
      <alignment horizontal="left" vertical="center" indent="1"/>
    </xf>
    <xf numFmtId="0" fontId="40" fillId="45" borderId="14" applyNumberFormat="0" applyProtection="0">
      <alignment horizontal="left" vertical="top" indent="1"/>
    </xf>
    <xf numFmtId="4" fontId="40" fillId="41" borderId="14" applyNumberFormat="0" applyProtection="0">
      <alignment horizontal="right" vertical="center"/>
    </xf>
    <xf numFmtId="4" fontId="42" fillId="41" borderId="14" applyNumberFormat="0" applyProtection="0">
      <alignment horizontal="right" vertical="center"/>
    </xf>
    <xf numFmtId="4" fontId="40" fillId="30" borderId="14" applyNumberFormat="0" applyProtection="0">
      <alignment horizontal="left" vertical="center" indent="1"/>
    </xf>
    <xf numFmtId="0" fontId="40" fillId="30" borderId="14" applyNumberFormat="0" applyProtection="0">
      <alignment horizontal="left" vertical="top" indent="1"/>
    </xf>
    <xf numFmtId="4" fontId="43" fillId="46" borderId="0" applyNumberFormat="0" applyProtection="0">
      <alignment horizontal="left" vertical="center" indent="1"/>
    </xf>
    <xf numFmtId="4" fontId="44" fillId="41" borderId="14" applyNumberFormat="0" applyProtection="0">
      <alignment horizontal="right" vertical="center"/>
    </xf>
    <xf numFmtId="0" fontId="4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7" fillId="0" borderId="0"/>
    <xf numFmtId="167" fontId="33" fillId="0" borderId="0">
      <alignment vertical="top"/>
    </xf>
    <xf numFmtId="0" fontId="5" fillId="0" borderId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68" fontId="49" fillId="0" borderId="0" applyFont="0" applyFill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31" fillId="65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31" fillId="65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31" fillId="66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31" fillId="65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4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31" fillId="67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31" fillId="67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31" fillId="68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31" fillId="67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0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31" fillId="69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31" fillId="69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31" fillId="70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31" fillId="69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38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3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31" fillId="72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31" fillId="72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31" fillId="73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31" fillId="72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71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31" fillId="65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31" fillId="65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31" fillId="74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31" fillId="65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1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4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31" fillId="75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31" fillId="75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31" fillId="76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31" fillId="75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31" fillId="7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31" fillId="7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31" fillId="79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31" fillId="7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77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7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31" fillId="67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31" fillId="67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31" fillId="8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31" fillId="67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31" fillId="81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31" fillId="81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31" fillId="82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31" fillId="81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31" fillId="84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31" fillId="84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31" fillId="85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31" fillId="84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83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83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31" fillId="86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31" fillId="86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31" fillId="87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31" fillId="86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42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31" fillId="89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31" fillId="89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31" fillId="90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31" fillId="89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8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91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91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91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3" borderId="0" applyNumberFormat="0" applyBorder="0" applyAlignment="0" applyProtection="0"/>
    <xf numFmtId="0" fontId="20" fillId="49" borderId="0" applyNumberFormat="0" applyBorder="0" applyAlignment="0" applyProtection="0"/>
    <xf numFmtId="0" fontId="32" fillId="92" borderId="0" applyNumberFormat="0" applyBorder="0" applyAlignment="0" applyProtection="0"/>
    <xf numFmtId="0" fontId="20" fillId="42" borderId="0" applyNumberFormat="0" applyBorder="0" applyAlignment="0" applyProtection="0"/>
    <xf numFmtId="0" fontId="20" fillId="91" borderId="0" applyNumberFormat="0" applyBorder="0" applyAlignment="0" applyProtection="0"/>
    <xf numFmtId="0" fontId="20" fillId="49" borderId="0" applyNumberFormat="0" applyBorder="0" applyAlignment="0" applyProtection="0"/>
    <xf numFmtId="0" fontId="20" fillId="91" borderId="0" applyNumberFormat="0" applyBorder="0" applyAlignment="0" applyProtection="0"/>
    <xf numFmtId="0" fontId="20" fillId="91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91" borderId="0" applyNumberFormat="0" applyBorder="0" applyAlignment="0" applyProtection="0"/>
    <xf numFmtId="0" fontId="20" fillId="49" borderId="0" applyNumberFormat="0" applyBorder="0" applyAlignment="0" applyProtection="0"/>
    <xf numFmtId="0" fontId="20" fillId="91" borderId="0" applyNumberFormat="0" applyBorder="0" applyAlignment="0" applyProtection="0"/>
    <xf numFmtId="0" fontId="20" fillId="91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91" borderId="0" applyNumberFormat="0" applyBorder="0" applyAlignment="0" applyProtection="0"/>
    <xf numFmtId="0" fontId="20" fillId="49" borderId="0" applyNumberFormat="0" applyBorder="0" applyAlignment="0" applyProtection="0"/>
    <xf numFmtId="0" fontId="20" fillId="91" borderId="0" applyNumberFormat="0" applyBorder="0" applyAlignment="0" applyProtection="0"/>
    <xf numFmtId="0" fontId="20" fillId="91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91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32" fillId="67" borderId="0" applyNumberFormat="0" applyBorder="0" applyAlignment="0" applyProtection="0"/>
    <xf numFmtId="0" fontId="20" fillId="30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94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37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37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37" borderId="0" applyNumberFormat="0" applyBorder="0" applyAlignment="0" applyProtection="0"/>
    <xf numFmtId="0" fontId="32" fillId="81" borderId="0" applyNumberFormat="0" applyBorder="0" applyAlignment="0" applyProtection="0"/>
    <xf numFmtId="0" fontId="32" fillId="81" borderId="0" applyNumberFormat="0" applyBorder="0" applyAlignment="0" applyProtection="0"/>
    <xf numFmtId="0" fontId="32" fillId="95" borderId="0" applyNumberFormat="0" applyBorder="0" applyAlignment="0" applyProtection="0"/>
    <xf numFmtId="0" fontId="20" fillId="55" borderId="0" applyNumberFormat="0" applyBorder="0" applyAlignment="0" applyProtection="0"/>
    <xf numFmtId="0" fontId="32" fillId="81" borderId="0" applyNumberFormat="0" applyBorder="0" applyAlignment="0" applyProtection="0"/>
    <xf numFmtId="0" fontId="20" fillId="37" borderId="0" applyNumberFormat="0" applyBorder="0" applyAlignment="0" applyProtection="0"/>
    <xf numFmtId="0" fontId="20" fillId="55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37" borderId="0" applyNumberFormat="0" applyBorder="0" applyAlignment="0" applyProtection="0"/>
    <xf numFmtId="0" fontId="20" fillId="55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37" borderId="0" applyNumberFormat="0" applyBorder="0" applyAlignment="0" applyProtection="0"/>
    <xf numFmtId="0" fontId="20" fillId="55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37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83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83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83" borderId="0" applyNumberFormat="0" applyBorder="0" applyAlignment="0" applyProtection="0"/>
    <xf numFmtId="0" fontId="32" fillId="84" borderId="0" applyNumberFormat="0" applyBorder="0" applyAlignment="0" applyProtection="0"/>
    <xf numFmtId="0" fontId="32" fillId="84" borderId="0" applyNumberFormat="0" applyBorder="0" applyAlignment="0" applyProtection="0"/>
    <xf numFmtId="0" fontId="32" fillId="96" borderId="0" applyNumberFormat="0" applyBorder="0" applyAlignment="0" applyProtection="0"/>
    <xf numFmtId="0" fontId="20" fillId="58" borderId="0" applyNumberFormat="0" applyBorder="0" applyAlignment="0" applyProtection="0"/>
    <xf numFmtId="0" fontId="32" fillId="84" borderId="0" applyNumberFormat="0" applyBorder="0" applyAlignment="0" applyProtection="0"/>
    <xf numFmtId="0" fontId="20" fillId="77" borderId="0" applyNumberFormat="0" applyBorder="0" applyAlignment="0" applyProtection="0"/>
    <xf numFmtId="0" fontId="20" fillId="83" borderId="0" applyNumberFormat="0" applyBorder="0" applyAlignment="0" applyProtection="0"/>
    <xf numFmtId="0" fontId="20" fillId="58" borderId="0" applyNumberFormat="0" applyBorder="0" applyAlignment="0" applyProtection="0"/>
    <xf numFmtId="0" fontId="20" fillId="83" borderId="0" applyNumberFormat="0" applyBorder="0" applyAlignment="0" applyProtection="0"/>
    <xf numFmtId="0" fontId="20" fillId="83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83" borderId="0" applyNumberFormat="0" applyBorder="0" applyAlignment="0" applyProtection="0"/>
    <xf numFmtId="0" fontId="20" fillId="58" borderId="0" applyNumberFormat="0" applyBorder="0" applyAlignment="0" applyProtection="0"/>
    <xf numFmtId="0" fontId="20" fillId="83" borderId="0" applyNumberFormat="0" applyBorder="0" applyAlignment="0" applyProtection="0"/>
    <xf numFmtId="0" fontId="20" fillId="83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83" borderId="0" applyNumberFormat="0" applyBorder="0" applyAlignment="0" applyProtection="0"/>
    <xf numFmtId="0" fontId="20" fillId="58" borderId="0" applyNumberFormat="0" applyBorder="0" applyAlignment="0" applyProtection="0"/>
    <xf numFmtId="0" fontId="20" fillId="83" borderId="0" applyNumberFormat="0" applyBorder="0" applyAlignment="0" applyProtection="0"/>
    <xf numFmtId="0" fontId="20" fillId="83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83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9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9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91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7" borderId="0" applyNumberFormat="0" applyBorder="0" applyAlignment="0" applyProtection="0"/>
    <xf numFmtId="0" fontId="20" fillId="61" borderId="0" applyNumberFormat="0" applyBorder="0" applyAlignment="0" applyProtection="0"/>
    <xf numFmtId="0" fontId="32" fillId="92" borderId="0" applyNumberFormat="0" applyBorder="0" applyAlignment="0" applyProtection="0"/>
    <xf numFmtId="0" fontId="20" fillId="42" borderId="0" applyNumberFormat="0" applyBorder="0" applyAlignment="0" applyProtection="0"/>
    <xf numFmtId="0" fontId="20" fillId="91" borderId="0" applyNumberFormat="0" applyBorder="0" applyAlignment="0" applyProtection="0"/>
    <xf numFmtId="0" fontId="20" fillId="61" borderId="0" applyNumberFormat="0" applyBorder="0" applyAlignment="0" applyProtection="0"/>
    <xf numFmtId="0" fontId="20" fillId="91" borderId="0" applyNumberFormat="0" applyBorder="0" applyAlignment="0" applyProtection="0"/>
    <xf numFmtId="0" fontId="20" fillId="9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91" borderId="0" applyNumberFormat="0" applyBorder="0" applyAlignment="0" applyProtection="0"/>
    <xf numFmtId="0" fontId="20" fillId="61" borderId="0" applyNumberFormat="0" applyBorder="0" applyAlignment="0" applyProtection="0"/>
    <xf numFmtId="0" fontId="20" fillId="91" borderId="0" applyNumberFormat="0" applyBorder="0" applyAlignment="0" applyProtection="0"/>
    <xf numFmtId="0" fontId="20" fillId="9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91" borderId="0" applyNumberFormat="0" applyBorder="0" applyAlignment="0" applyProtection="0"/>
    <xf numFmtId="0" fontId="20" fillId="61" borderId="0" applyNumberFormat="0" applyBorder="0" applyAlignment="0" applyProtection="0"/>
    <xf numFmtId="0" fontId="20" fillId="91" borderId="0" applyNumberFormat="0" applyBorder="0" applyAlignment="0" applyProtection="0"/>
    <xf numFmtId="0" fontId="20" fillId="9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9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3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3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34" borderId="0" applyNumberFormat="0" applyBorder="0" applyAlignment="0" applyProtection="0"/>
    <xf numFmtId="0" fontId="32" fillId="98" borderId="0" applyNumberFormat="0" applyBorder="0" applyAlignment="0" applyProtection="0"/>
    <xf numFmtId="0" fontId="32" fillId="98" borderId="0" applyNumberFormat="0" applyBorder="0" applyAlignment="0" applyProtection="0"/>
    <xf numFmtId="0" fontId="32" fillId="99" borderId="0" applyNumberFormat="0" applyBorder="0" applyAlignment="0" applyProtection="0"/>
    <xf numFmtId="0" fontId="20" fillId="64" borderId="0" applyNumberFormat="0" applyBorder="0" applyAlignment="0" applyProtection="0"/>
    <xf numFmtId="0" fontId="32" fillId="98" borderId="0" applyNumberFormat="0" applyBorder="0" applyAlignment="0" applyProtection="0"/>
    <xf numFmtId="0" fontId="20" fillId="88" borderId="0" applyNumberFormat="0" applyBorder="0" applyAlignment="0" applyProtection="0"/>
    <xf numFmtId="0" fontId="20" fillId="34" borderId="0" applyNumberFormat="0" applyBorder="0" applyAlignment="0" applyProtection="0"/>
    <xf numFmtId="0" fontId="20" fillId="6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34" borderId="0" applyNumberFormat="0" applyBorder="0" applyAlignment="0" applyProtection="0"/>
    <xf numFmtId="0" fontId="20" fillId="6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34" borderId="0" applyNumberFormat="0" applyBorder="0" applyAlignment="0" applyProtection="0"/>
    <xf numFmtId="0" fontId="20" fillId="6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3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1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00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00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00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00" borderId="0" applyNumberFormat="0" applyBorder="0" applyAlignment="0" applyProtection="0"/>
    <xf numFmtId="0" fontId="31" fillId="15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100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78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23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23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23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23" borderId="0" applyNumberFormat="0" applyBorder="0" applyAlignment="0" applyProtection="0"/>
    <xf numFmtId="0" fontId="31" fillId="16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9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7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32" fillId="104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32" fillId="104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32" fillId="104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32" fillId="104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32" fillId="104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2" fillId="104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32" fillId="104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32" fillId="104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2" fillId="104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2" fillId="104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32" fillId="10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2" fillId="104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32" fillId="104" borderId="0" applyNumberFormat="0" applyBorder="0" applyAlignment="0" applyProtection="0"/>
    <xf numFmtId="0" fontId="32" fillId="104" borderId="0" applyNumberFormat="0" applyBorder="0" applyAlignment="0" applyProtection="0"/>
    <xf numFmtId="0" fontId="20" fillId="103" borderId="0" applyNumberFormat="0" applyBorder="0" applyAlignment="0" applyProtection="0"/>
    <xf numFmtId="0" fontId="32" fillId="104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32" fillId="105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2" fillId="104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32" fillId="10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32" fillId="10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32" fillId="10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32" fillId="104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32" fillId="104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32" fillId="104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2" fillId="10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2" fillId="10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2" fillId="10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32" fillId="10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2" fillId="105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32" fillId="10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2" fillId="10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2" fillId="10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2" fillId="10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2" fillId="10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2" fillId="10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2" fillId="10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2" fillId="10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2" fillId="10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2" fillId="104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32" fillId="10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2" fillId="105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32" fillId="104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32" fillId="104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32" fillId="104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32" fillId="105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32" fillId="105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32" fillId="104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32" fillId="105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103" borderId="0" applyNumberFormat="0" applyBorder="0" applyAlignment="0" applyProtection="0"/>
    <xf numFmtId="0" fontId="32" fillId="104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103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7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06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06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06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06" borderId="0" applyNumberFormat="0" applyBorder="0" applyAlignment="0" applyProtection="0"/>
    <xf numFmtId="0" fontId="31" fillId="18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67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2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2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2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2" borderId="0" applyNumberFormat="0" applyBorder="0" applyAlignment="0" applyProtection="0"/>
    <xf numFmtId="0" fontId="31" fillId="19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0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20" fillId="10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32" fillId="110" borderId="0" applyNumberFormat="0" applyBorder="0" applyAlignment="0" applyProtection="0"/>
    <xf numFmtId="0" fontId="32" fillId="110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32" fillId="111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32" fillId="111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32" fillId="111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1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1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1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2" fillId="1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3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112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112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112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112" borderId="0" applyNumberFormat="0" applyBorder="0" applyAlignment="0" applyProtection="0"/>
    <xf numFmtId="0" fontId="31" fillId="21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2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5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114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114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114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114" borderId="0" applyNumberFormat="0" applyBorder="0" applyAlignment="0" applyProtection="0"/>
    <xf numFmtId="0" fontId="31" fillId="22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69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23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20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32" fillId="8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8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117" borderId="0" applyNumberFormat="0" applyBorder="0" applyAlignment="0" applyProtection="0"/>
    <xf numFmtId="0" fontId="32" fillId="2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2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8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20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8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8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8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17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7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106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106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106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106" borderId="0" applyNumberFormat="0" applyBorder="0" applyAlignment="0" applyProtection="0"/>
    <xf numFmtId="0" fontId="31" fillId="22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106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118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0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0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0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0" borderId="0" applyNumberFormat="0" applyBorder="0" applyAlignment="0" applyProtection="0"/>
    <xf numFmtId="0" fontId="31" fillId="2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67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119" borderId="0" applyNumberFormat="0" applyBorder="0" applyAlignment="0" applyProtection="0"/>
    <xf numFmtId="0" fontId="20" fillId="120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0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0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0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20" fillId="120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20" fillId="120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20" fillId="12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2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0" borderId="0" applyNumberFormat="0" applyBorder="0" applyAlignment="0" applyProtection="0"/>
    <xf numFmtId="0" fontId="32" fillId="122" borderId="0" applyNumberFormat="0" applyBorder="0" applyAlignment="0" applyProtection="0"/>
    <xf numFmtId="0" fontId="32" fillId="12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0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0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23" borderId="0" applyNumberFormat="0" applyBorder="0" applyAlignment="0" applyProtection="0"/>
    <xf numFmtId="0" fontId="20" fillId="120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0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0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0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23" borderId="0" applyNumberFormat="0" applyBorder="0" applyAlignment="0" applyProtection="0"/>
    <xf numFmtId="0" fontId="20" fillId="12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1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1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22" borderId="0" applyNumberFormat="0" applyBorder="0" applyAlignment="0" applyProtection="0"/>
    <xf numFmtId="0" fontId="32" fillId="122" borderId="0" applyNumberFormat="0" applyBorder="0" applyAlignment="0" applyProtection="0"/>
    <xf numFmtId="0" fontId="32" fillId="122" borderId="0" applyNumberFormat="0" applyBorder="0" applyAlignment="0" applyProtection="0"/>
    <xf numFmtId="0" fontId="32" fillId="119" borderId="0" applyNumberFormat="0" applyBorder="0" applyAlignment="0" applyProtection="0"/>
    <xf numFmtId="0" fontId="32" fillId="12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1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2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1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32" fillId="119" borderId="0" applyNumberFormat="0" applyBorder="0" applyAlignment="0" applyProtection="0"/>
    <xf numFmtId="0" fontId="20" fillId="120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20" fillId="120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20" fillId="120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32" fillId="123" borderId="0" applyNumberFormat="0" applyBorder="0" applyAlignment="0" applyProtection="0"/>
    <xf numFmtId="0" fontId="20" fillId="12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2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20" fillId="120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20" fillId="120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20" fillId="120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0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0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0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0" borderId="0" applyNumberFormat="0" applyBorder="0" applyAlignment="0" applyProtection="0"/>
    <xf numFmtId="0" fontId="32" fillId="119" borderId="0" applyNumberFormat="0" applyBorder="0" applyAlignment="0" applyProtection="0"/>
    <xf numFmtId="0" fontId="20" fillId="120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20" fillId="120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20" fillId="120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20" fillId="120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0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32" fillId="123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32" fillId="123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32" fillId="119" borderId="0" applyNumberFormat="0" applyBorder="0" applyAlignment="0" applyProtection="0"/>
    <xf numFmtId="0" fontId="20" fillId="121" borderId="0" applyNumberFormat="0" applyBorder="0" applyAlignment="0" applyProtection="0"/>
    <xf numFmtId="0" fontId="32" fillId="123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0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20" fillId="120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20" fillId="120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20" fillId="12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1" borderId="0" applyNumberFormat="0" applyBorder="0" applyAlignment="0" applyProtection="0"/>
    <xf numFmtId="0" fontId="20" fillId="12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119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65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8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9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6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91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91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91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91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91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91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24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91" borderId="0" applyNumberFormat="0" applyBorder="0" applyAlignment="0" applyProtection="0"/>
    <xf numFmtId="0" fontId="32" fillId="124" borderId="0" applyNumberFormat="0" applyBorder="0" applyAlignment="0" applyProtection="0"/>
    <xf numFmtId="0" fontId="32" fillId="124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91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91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92" borderId="0" applyNumberFormat="0" applyBorder="0" applyAlignment="0" applyProtection="0"/>
    <xf numFmtId="0" fontId="20" fillId="91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91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91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91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92" borderId="0" applyNumberFormat="0" applyBorder="0" applyAlignment="0" applyProtection="0"/>
    <xf numFmtId="0" fontId="20" fillId="91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24" borderId="0" applyNumberFormat="0" applyBorder="0" applyAlignment="0" applyProtection="0"/>
    <xf numFmtId="0" fontId="32" fillId="124" borderId="0" applyNumberFormat="0" applyBorder="0" applyAlignment="0" applyProtection="0"/>
    <xf numFmtId="0" fontId="32" fillId="124" borderId="0" applyNumberFormat="0" applyBorder="0" applyAlignment="0" applyProtection="0"/>
    <xf numFmtId="0" fontId="32" fillId="102" borderId="0" applyNumberFormat="0" applyBorder="0" applyAlignment="0" applyProtection="0"/>
    <xf numFmtId="0" fontId="32" fillId="124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24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91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91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91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92" borderId="0" applyNumberFormat="0" applyBorder="0" applyAlignment="0" applyProtection="0"/>
    <xf numFmtId="0" fontId="20" fillId="91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24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91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91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91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91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91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91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91" borderId="0" applyNumberFormat="0" applyBorder="0" applyAlignment="0" applyProtection="0"/>
    <xf numFmtId="0" fontId="32" fillId="102" borderId="0" applyNumberFormat="0" applyBorder="0" applyAlignment="0" applyProtection="0"/>
    <xf numFmtId="0" fontId="20" fillId="91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91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91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91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91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9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9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32" fillId="9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91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91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91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02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125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8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5" borderId="0" applyNumberFormat="0" applyBorder="0" applyAlignment="0" applyProtection="0"/>
    <xf numFmtId="0" fontId="31" fillId="1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98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25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6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8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32" fillId="128" borderId="0" applyNumberFormat="0" applyBorder="0" applyAlignment="0" applyProtection="0"/>
    <xf numFmtId="0" fontId="32" fillId="128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32" fillId="129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9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8" borderId="0" applyNumberFormat="0" applyBorder="0" applyAlignment="0" applyProtection="0"/>
    <xf numFmtId="0" fontId="32" fillId="128" borderId="0" applyNumberFormat="0" applyBorder="0" applyAlignment="0" applyProtection="0"/>
    <xf numFmtId="0" fontId="32" fillId="128" borderId="0" applyNumberFormat="0" applyBorder="0" applyAlignment="0" applyProtection="0"/>
    <xf numFmtId="0" fontId="32" fillId="127" borderId="0" applyNumberFormat="0" applyBorder="0" applyAlignment="0" applyProtection="0"/>
    <xf numFmtId="0" fontId="32" fillId="128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8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9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8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32" fillId="129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32" fillId="129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32" fillId="129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32" fillId="127" borderId="0" applyNumberFormat="0" applyBorder="0" applyAlignment="0" applyProtection="0"/>
    <xf numFmtId="0" fontId="20" fillId="3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127" borderId="0" applyNumberFormat="0" applyBorder="0" applyAlignment="0" applyProtection="0"/>
    <xf numFmtId="0" fontId="50" fillId="0" borderId="0" applyNumberFormat="0" applyFill="0" applyBorder="0" applyAlignment="0">
      <protection locked="0"/>
    </xf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2" fillId="130" borderId="0" applyNumberFormat="0" applyBorder="0" applyAlignment="0" applyProtection="0"/>
    <xf numFmtId="0" fontId="51" fillId="24" borderId="0" applyNumberFormat="0" applyBorder="0" applyAlignment="0" applyProtection="0"/>
    <xf numFmtId="0" fontId="52" fillId="130" borderId="0" applyNumberFormat="0" applyBorder="0" applyAlignment="0" applyProtection="0"/>
    <xf numFmtId="0" fontId="51" fillId="24" borderId="0" applyNumberFormat="0" applyBorder="0" applyAlignment="0" applyProtection="0"/>
    <xf numFmtId="0" fontId="52" fillId="130" borderId="0" applyNumberFormat="0" applyBorder="0" applyAlignment="0" applyProtection="0"/>
    <xf numFmtId="0" fontId="51" fillId="24" borderId="0" applyNumberFormat="0" applyBorder="0" applyAlignment="0" applyProtection="0"/>
    <xf numFmtId="0" fontId="52" fillId="130" borderId="0" applyNumberFormat="0" applyBorder="0" applyAlignment="0" applyProtection="0"/>
    <xf numFmtId="0" fontId="51" fillId="24" borderId="0" applyNumberFormat="0" applyBorder="0" applyAlignment="0" applyProtection="0"/>
    <xf numFmtId="0" fontId="52" fillId="130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11" fillId="3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2" fillId="130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2" fillId="130" borderId="0" applyNumberFormat="0" applyBorder="0" applyAlignment="0" applyProtection="0"/>
    <xf numFmtId="0" fontId="11" fillId="131" borderId="0" applyNumberFormat="0" applyBorder="0" applyAlignment="0" applyProtection="0"/>
    <xf numFmtId="0" fontId="52" fillId="130" borderId="0" applyNumberFormat="0" applyBorder="0" applyAlignment="0" applyProtection="0"/>
    <xf numFmtId="0" fontId="11" fillId="131" borderId="0" applyNumberFormat="0" applyBorder="0" applyAlignment="0" applyProtection="0"/>
    <xf numFmtId="0" fontId="52" fillId="130" borderId="0" applyNumberFormat="0" applyBorder="0" applyAlignment="0" applyProtection="0"/>
    <xf numFmtId="0" fontId="11" fillId="131" borderId="0" applyNumberFormat="0" applyBorder="0" applyAlignment="0" applyProtection="0"/>
    <xf numFmtId="0" fontId="52" fillId="130" borderId="0" applyNumberFormat="0" applyBorder="0" applyAlignment="0" applyProtection="0"/>
    <xf numFmtId="0" fontId="11" fillId="131" borderId="0" applyNumberFormat="0" applyBorder="0" applyAlignment="0" applyProtection="0"/>
    <xf numFmtId="0" fontId="52" fillId="130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11" fillId="3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11" fillId="3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11" fillId="3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2" fillId="130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11" fillId="3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11" fillId="3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11" fillId="3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11" fillId="3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3" fillId="19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2" fillId="130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2" fillId="130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2" fillId="130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1" fillId="125" borderId="0" applyNumberFormat="0" applyBorder="0" applyAlignment="0" applyProtection="0"/>
    <xf numFmtId="0" fontId="52" fillId="130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31" borderId="0" applyNumberFormat="0" applyBorder="0" applyAlignment="0" applyProtection="0"/>
    <xf numFmtId="0" fontId="11" fillId="3" borderId="0" applyNumberFormat="0" applyBorder="0" applyAlignment="0" applyProtection="0"/>
    <xf numFmtId="0" fontId="51" fillId="2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1" fillId="24" borderId="0" applyNumberFormat="0" applyBorder="0" applyAlignment="0" applyProtection="0"/>
    <xf numFmtId="0" fontId="11" fillId="3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11" fillId="131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2" fillId="130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2" fillId="130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2" fillId="130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1" fillId="24" borderId="0" applyNumberFormat="0" applyBorder="0" applyAlignment="0" applyProtection="0"/>
    <xf numFmtId="0" fontId="52" fillId="130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51" fillId="24" borderId="0" applyNumberFormat="0" applyBorder="0" applyAlignment="0" applyProtection="0"/>
    <xf numFmtId="0" fontId="52" fillId="130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52" fillId="130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52" fillId="130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52" fillId="130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11" fillId="3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11" fillId="3" borderId="0" applyNumberFormat="0" applyBorder="0" applyAlignment="0" applyProtection="0"/>
    <xf numFmtId="0" fontId="51" fillId="24" borderId="0" applyNumberFormat="0" applyBorder="0" applyAlignment="0" applyProtection="0"/>
    <xf numFmtId="0" fontId="11" fillId="3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52" fillId="130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52" fillId="130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52" fillId="130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11" fillId="3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52" fillId="130" borderId="0" applyNumberFormat="0" applyBorder="0" applyAlignment="0" applyProtection="0"/>
    <xf numFmtId="0" fontId="11" fillId="3" borderId="0" applyNumberFormat="0" applyBorder="0" applyAlignment="0" applyProtection="0"/>
    <xf numFmtId="0" fontId="51" fillId="24" borderId="0" applyNumberFormat="0" applyBorder="0" applyAlignment="0" applyProtection="0"/>
    <xf numFmtId="0" fontId="11" fillId="3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11" fillId="3" borderId="0" applyNumberFormat="0" applyBorder="0" applyAlignment="0" applyProtection="0"/>
    <xf numFmtId="0" fontId="51" fillId="2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2" fillId="130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2" fillId="130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2" fillId="130" borderId="0" applyNumberFormat="0" applyBorder="0" applyAlignment="0" applyProtection="0"/>
    <xf numFmtId="0" fontId="51" fillId="24" borderId="0" applyNumberFormat="0" applyBorder="0" applyAlignment="0" applyProtection="0"/>
    <xf numFmtId="0" fontId="52" fillId="130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11" fillId="3" borderId="0" applyNumberFormat="0" applyBorder="0" applyAlignment="0" applyProtection="0"/>
    <xf numFmtId="0" fontId="51" fillId="24" borderId="0" applyNumberFormat="0" applyBorder="0" applyAlignment="0" applyProtection="0"/>
    <xf numFmtId="0" fontId="11" fillId="3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52" fillId="130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52" fillId="130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52" fillId="130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52" fillId="130" borderId="0" applyNumberFormat="0" applyBorder="0" applyAlignment="0" applyProtection="0"/>
    <xf numFmtId="0" fontId="11" fillId="3" borderId="0" applyNumberFormat="0" applyBorder="0" applyAlignment="0" applyProtection="0"/>
    <xf numFmtId="0" fontId="51" fillId="2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11" fillId="3" borderId="0" applyNumberFormat="0" applyBorder="0" applyAlignment="0" applyProtection="0"/>
    <xf numFmtId="0" fontId="51" fillId="24" borderId="0" applyNumberFormat="0" applyBorder="0" applyAlignment="0" applyProtection="0"/>
    <xf numFmtId="0" fontId="11" fillId="3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51" fillId="125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51" fillId="125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51" fillId="24" borderId="0" applyNumberFormat="0" applyBorder="0" applyAlignment="0" applyProtection="0"/>
    <xf numFmtId="0" fontId="11" fillId="131" borderId="0" applyNumberFormat="0" applyBorder="0" applyAlignment="0" applyProtection="0"/>
    <xf numFmtId="0" fontId="51" fillId="125" borderId="0" applyNumberFormat="0" applyBorder="0" applyAlignment="0" applyProtection="0"/>
    <xf numFmtId="0" fontId="51" fillId="24" borderId="0" applyNumberFormat="0" applyBorder="0" applyAlignment="0" applyProtection="0"/>
    <xf numFmtId="0" fontId="11" fillId="3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2" fillId="130" borderId="0" applyNumberFormat="0" applyBorder="0" applyAlignment="0" applyProtection="0"/>
    <xf numFmtId="0" fontId="11" fillId="131" borderId="0" applyNumberFormat="0" applyBorder="0" applyAlignment="0" applyProtection="0"/>
    <xf numFmtId="0" fontId="52" fillId="130" borderId="0" applyNumberFormat="0" applyBorder="0" applyAlignment="0" applyProtection="0"/>
    <xf numFmtId="0" fontId="11" fillId="131" borderId="0" applyNumberFormat="0" applyBorder="0" applyAlignment="0" applyProtection="0"/>
    <xf numFmtId="0" fontId="52" fillId="130" borderId="0" applyNumberFormat="0" applyBorder="0" applyAlignment="0" applyProtection="0"/>
    <xf numFmtId="0" fontId="11" fillId="131" borderId="0" applyNumberFormat="0" applyBorder="0" applyAlignment="0" applyProtection="0"/>
    <xf numFmtId="0" fontId="52" fillId="130" borderId="0" applyNumberFormat="0" applyBorder="0" applyAlignment="0" applyProtection="0"/>
    <xf numFmtId="0" fontId="11" fillId="131" borderId="0" applyNumberFormat="0" applyBorder="0" applyAlignment="0" applyProtection="0"/>
    <xf numFmtId="0" fontId="52" fillId="130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11" fillId="3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11" fillId="3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11" fillId="3" borderId="0" applyNumberFormat="0" applyBorder="0" applyAlignment="0" applyProtection="0"/>
    <xf numFmtId="0" fontId="11" fillId="131" borderId="0" applyNumberFormat="0" applyBorder="0" applyAlignment="0" applyProtection="0"/>
    <xf numFmtId="0" fontId="11" fillId="13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2" fillId="130" borderId="0" applyNumberFormat="0" applyBorder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71" borderId="17" applyNumberFormat="0" applyAlignment="0" applyProtection="0"/>
    <xf numFmtId="0" fontId="54" fillId="132" borderId="17" applyNumberFormat="0" applyAlignment="0" applyProtection="0"/>
    <xf numFmtId="0" fontId="54" fillId="71" borderId="17" applyNumberFormat="0" applyAlignment="0" applyProtection="0"/>
    <xf numFmtId="0" fontId="54" fillId="132" borderId="17" applyNumberFormat="0" applyAlignment="0" applyProtection="0"/>
    <xf numFmtId="0" fontId="54" fillId="71" borderId="17" applyNumberFormat="0" applyAlignment="0" applyProtection="0"/>
    <xf numFmtId="0" fontId="54" fillId="132" borderId="17" applyNumberFormat="0" applyAlignment="0" applyProtection="0"/>
    <xf numFmtId="0" fontId="54" fillId="71" borderId="17" applyNumberFormat="0" applyAlignment="0" applyProtection="0"/>
    <xf numFmtId="0" fontId="54" fillId="132" borderId="17" applyNumberFormat="0" applyAlignment="0" applyProtection="0"/>
    <xf numFmtId="0" fontId="54" fillId="71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15" fillId="6" borderId="4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15" fillId="6" borderId="4" applyNumberFormat="0" applyAlignment="0" applyProtection="0"/>
    <xf numFmtId="0" fontId="15" fillId="6" borderId="4" applyNumberFormat="0" applyAlignment="0" applyProtection="0"/>
    <xf numFmtId="0" fontId="15" fillId="6" borderId="4" applyNumberFormat="0" applyAlignment="0" applyProtection="0"/>
    <xf numFmtId="0" fontId="15" fillId="6" borderId="4" applyNumberFormat="0" applyAlignment="0" applyProtection="0"/>
    <xf numFmtId="0" fontId="54" fillId="71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71" borderId="17" applyNumberFormat="0" applyAlignment="0" applyProtection="0"/>
    <xf numFmtId="0" fontId="55" fillId="44" borderId="4" applyNumberFormat="0" applyAlignment="0" applyProtection="0"/>
    <xf numFmtId="0" fontId="54" fillId="71" borderId="17" applyNumberFormat="0" applyAlignment="0" applyProtection="0"/>
    <xf numFmtId="0" fontId="55" fillId="44" borderId="4" applyNumberFormat="0" applyAlignment="0" applyProtection="0"/>
    <xf numFmtId="0" fontId="54" fillId="71" borderId="17" applyNumberFormat="0" applyAlignment="0" applyProtection="0"/>
    <xf numFmtId="0" fontId="55" fillId="44" borderId="4" applyNumberFormat="0" applyAlignment="0" applyProtection="0"/>
    <xf numFmtId="0" fontId="54" fillId="71" borderId="17" applyNumberFormat="0" applyAlignment="0" applyProtection="0"/>
    <xf numFmtId="0" fontId="55" fillId="44" borderId="4" applyNumberFormat="0" applyAlignment="0" applyProtection="0"/>
    <xf numFmtId="0" fontId="54" fillId="71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15" fillId="6" borderId="4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15" fillId="6" borderId="4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15" fillId="6" borderId="4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15" fillId="6" borderId="4" applyNumberFormat="0" applyAlignment="0" applyProtection="0"/>
    <xf numFmtId="0" fontId="15" fillId="6" borderId="4" applyNumberFormat="0" applyAlignment="0" applyProtection="0"/>
    <xf numFmtId="0" fontId="54" fillId="71" borderId="17" applyNumberFormat="0" applyAlignment="0" applyProtection="0"/>
    <xf numFmtId="0" fontId="54" fillId="132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4" fillId="132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4" fillId="132" borderId="17" applyNumberFormat="0" applyAlignment="0" applyProtection="0"/>
    <xf numFmtId="0" fontId="55" fillId="44" borderId="4" applyNumberFormat="0" applyAlignment="0" applyProtection="0"/>
    <xf numFmtId="0" fontId="15" fillId="6" borderId="4" applyNumberFormat="0" applyAlignment="0" applyProtection="0"/>
    <xf numFmtId="0" fontId="54" fillId="132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4" fillId="132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4" fillId="132" borderId="17" applyNumberFormat="0" applyAlignment="0" applyProtection="0"/>
    <xf numFmtId="0" fontId="55" fillId="44" borderId="4" applyNumberFormat="0" applyAlignment="0" applyProtection="0"/>
    <xf numFmtId="0" fontId="15" fillId="6" borderId="4" applyNumberFormat="0" applyAlignment="0" applyProtection="0"/>
    <xf numFmtId="0" fontId="54" fillId="132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4" fillId="132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4" fillId="132" borderId="17" applyNumberFormat="0" applyAlignment="0" applyProtection="0"/>
    <xf numFmtId="0" fontId="55" fillId="44" borderId="4" applyNumberFormat="0" applyAlignment="0" applyProtection="0"/>
    <xf numFmtId="0" fontId="15" fillId="6" borderId="4" applyNumberFormat="0" applyAlignment="0" applyProtection="0"/>
    <xf numFmtId="0" fontId="54" fillId="132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4" fillId="132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4" fillId="132" borderId="17" applyNumberFormat="0" applyAlignment="0" applyProtection="0"/>
    <xf numFmtId="0" fontId="55" fillId="44" borderId="4" applyNumberFormat="0" applyAlignment="0" applyProtection="0"/>
    <xf numFmtId="0" fontId="15" fillId="6" borderId="4" applyNumberFormat="0" applyAlignment="0" applyProtection="0"/>
    <xf numFmtId="0" fontId="54" fillId="132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4" fillId="132" borderId="17" applyNumberFormat="0" applyAlignment="0" applyProtection="0"/>
    <xf numFmtId="0" fontId="55" fillId="44" borderId="4" applyNumberFormat="0" applyAlignment="0" applyProtection="0"/>
    <xf numFmtId="0" fontId="54" fillId="132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4" fillId="132" borderId="17" applyNumberFormat="0" applyAlignment="0" applyProtection="0"/>
    <xf numFmtId="0" fontId="55" fillId="44" borderId="4" applyNumberFormat="0" applyAlignment="0" applyProtection="0"/>
    <xf numFmtId="0" fontId="54" fillId="132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4" fillId="132" borderId="17" applyNumberFormat="0" applyAlignment="0" applyProtection="0"/>
    <xf numFmtId="0" fontId="55" fillId="44" borderId="4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15" fillId="6" borderId="4" applyNumberFormat="0" applyAlignment="0" applyProtection="0"/>
    <xf numFmtId="0" fontId="54" fillId="72" borderId="17" applyNumberFormat="0" applyAlignment="0" applyProtection="0"/>
    <xf numFmtId="0" fontId="54" fillId="71" borderId="17" applyNumberFormat="0" applyAlignment="0" applyProtection="0"/>
    <xf numFmtId="0" fontId="56" fillId="133" borderId="18" applyNumberFormat="0" applyAlignment="0" applyProtection="0"/>
    <xf numFmtId="0" fontId="54" fillId="132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132" borderId="17" applyNumberFormat="0" applyAlignment="0" applyProtection="0"/>
    <xf numFmtId="0" fontId="56" fillId="133" borderId="18" applyNumberFormat="0" applyAlignment="0" applyProtection="0"/>
    <xf numFmtId="0" fontId="56" fillId="133" borderId="18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71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71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71" borderId="17" applyNumberFormat="0" applyAlignment="0" applyProtection="0"/>
    <xf numFmtId="0" fontId="15" fillId="6" borderId="4" applyNumberFormat="0" applyAlignment="0" applyProtection="0"/>
    <xf numFmtId="0" fontId="15" fillId="6" borderId="4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4" fillId="132" borderId="17" applyNumberFormat="0" applyAlignment="0" applyProtection="0"/>
    <xf numFmtId="0" fontId="55" fillId="44" borderId="4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5" fillId="44" borderId="4" applyNumberFormat="0" applyAlignment="0" applyProtection="0"/>
    <xf numFmtId="0" fontId="15" fillId="6" borderId="4" applyNumberFormat="0" applyAlignment="0" applyProtection="0"/>
    <xf numFmtId="0" fontId="15" fillId="6" borderId="4" applyNumberFormat="0" applyAlignment="0" applyProtection="0"/>
    <xf numFmtId="0" fontId="55" fillId="44" borderId="4" applyNumberFormat="0" applyAlignment="0" applyProtection="0"/>
    <xf numFmtId="0" fontId="15" fillId="6" borderId="4" applyNumberFormat="0" applyAlignment="0" applyProtection="0"/>
    <xf numFmtId="0" fontId="54" fillId="132" borderId="17" applyNumberFormat="0" applyAlignment="0" applyProtection="0"/>
    <xf numFmtId="0" fontId="15" fillId="6" borderId="4" applyNumberFormat="0" applyAlignment="0" applyProtection="0"/>
    <xf numFmtId="0" fontId="15" fillId="6" borderId="4" applyNumberFormat="0" applyAlignment="0" applyProtection="0"/>
    <xf numFmtId="0" fontId="54" fillId="132" borderId="17" applyNumberFormat="0" applyAlignment="0" applyProtection="0"/>
    <xf numFmtId="0" fontId="15" fillId="6" borderId="4" applyNumberFormat="0" applyAlignment="0" applyProtection="0"/>
    <xf numFmtId="0" fontId="56" fillId="133" borderId="18" applyNumberFormat="0" applyAlignment="0" applyProtection="0"/>
    <xf numFmtId="0" fontId="56" fillId="133" borderId="18" applyNumberFormat="0" applyAlignment="0" applyProtection="0"/>
    <xf numFmtId="0" fontId="55" fillId="44" borderId="4" applyNumberFormat="0" applyAlignment="0" applyProtection="0"/>
    <xf numFmtId="0" fontId="54" fillId="132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15" fillId="6" borderId="4" applyNumberFormat="0" applyAlignment="0" applyProtection="0"/>
    <xf numFmtId="0" fontId="54" fillId="132" borderId="17" applyNumberFormat="0" applyAlignment="0" applyProtection="0"/>
    <xf numFmtId="0" fontId="54" fillId="71" borderId="17" applyNumberFormat="0" applyAlignment="0" applyProtection="0"/>
    <xf numFmtId="0" fontId="54" fillId="132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71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71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71" borderId="17" applyNumberFormat="0" applyAlignment="0" applyProtection="0"/>
    <xf numFmtId="0" fontId="15" fillId="6" borderId="4" applyNumberFormat="0" applyAlignment="0" applyProtection="0"/>
    <xf numFmtId="0" fontId="15" fillId="6" borderId="4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4" fillId="132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4" fillId="132" borderId="17" applyNumberFormat="0" applyAlignment="0" applyProtection="0"/>
    <xf numFmtId="0" fontId="15" fillId="6" borderId="4" applyNumberFormat="0" applyAlignment="0" applyProtection="0"/>
    <xf numFmtId="0" fontId="54" fillId="132" borderId="17" applyNumberFormat="0" applyAlignment="0" applyProtection="0"/>
    <xf numFmtId="0" fontId="54" fillId="71" borderId="17" applyNumberFormat="0" applyAlignment="0" applyProtection="0"/>
    <xf numFmtId="0" fontId="54" fillId="132" borderId="17" applyNumberFormat="0" applyAlignment="0" applyProtection="0"/>
    <xf numFmtId="0" fontId="54" fillId="71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71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132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4" fillId="71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4" fillId="71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4" fillId="71" borderId="17" applyNumberFormat="0" applyAlignment="0" applyProtection="0"/>
    <xf numFmtId="0" fontId="15" fillId="6" borderId="4" applyNumberFormat="0" applyAlignment="0" applyProtection="0"/>
    <xf numFmtId="0" fontId="15" fillId="6" borderId="4" applyNumberFormat="0" applyAlignment="0" applyProtection="0"/>
    <xf numFmtId="0" fontId="54" fillId="71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15" fillId="6" borderId="4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15" fillId="6" borderId="4" applyNumberFormat="0" applyAlignment="0" applyProtection="0"/>
    <xf numFmtId="0" fontId="54" fillId="132" borderId="17" applyNumberFormat="0" applyAlignment="0" applyProtection="0"/>
    <xf numFmtId="0" fontId="15" fillId="6" borderId="4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15" fillId="6" borderId="4" applyNumberFormat="0" applyAlignment="0" applyProtection="0"/>
    <xf numFmtId="0" fontId="54" fillId="132" borderId="17" applyNumberFormat="0" applyAlignment="0" applyProtection="0"/>
    <xf numFmtId="0" fontId="54" fillId="71" borderId="17" applyNumberFormat="0" applyAlignment="0" applyProtection="0"/>
    <xf numFmtId="0" fontId="55" fillId="44" borderId="4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4" fillId="71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4" fillId="71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4" fillId="71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71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15" fillId="6" borderId="4" applyNumberFormat="0" applyAlignment="0" applyProtection="0"/>
    <xf numFmtId="0" fontId="54" fillId="132" borderId="17" applyNumberFormat="0" applyAlignment="0" applyProtection="0"/>
    <xf numFmtId="0" fontId="15" fillId="6" borderId="4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15" fillId="6" borderId="4" applyNumberFormat="0" applyAlignment="0" applyProtection="0"/>
    <xf numFmtId="0" fontId="54" fillId="132" borderId="17" applyNumberFormat="0" applyAlignment="0" applyProtection="0"/>
    <xf numFmtId="0" fontId="15" fillId="6" borderId="4" applyNumberFormat="0" applyAlignment="0" applyProtection="0"/>
    <xf numFmtId="0" fontId="15" fillId="6" borderId="4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71" borderId="17" applyNumberFormat="0" applyAlignment="0" applyProtection="0"/>
    <xf numFmtId="0" fontId="54" fillId="132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71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71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15" fillId="6" borderId="4" applyNumberFormat="0" applyAlignment="0" applyProtection="0"/>
    <xf numFmtId="0" fontId="15" fillId="6" borderId="4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15" fillId="6" borderId="4" applyNumberFormat="0" applyAlignment="0" applyProtection="0"/>
    <xf numFmtId="0" fontId="54" fillId="132" borderId="17" applyNumberFormat="0" applyAlignment="0" applyProtection="0"/>
    <xf numFmtId="0" fontId="15" fillId="6" borderId="4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71" borderId="17" applyNumberFormat="0" applyAlignment="0" applyProtection="0"/>
    <xf numFmtId="0" fontId="55" fillId="44" borderId="4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4" fillId="71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4" fillId="71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4" fillId="71" borderId="17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71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54" fillId="71" borderId="17" applyNumberFormat="0" applyAlignment="0" applyProtection="0"/>
    <xf numFmtId="0" fontId="15" fillId="6" borderId="4" applyNumberFormat="0" applyAlignment="0" applyProtection="0"/>
    <xf numFmtId="0" fontId="54" fillId="132" borderId="17" applyNumberFormat="0" applyAlignment="0" applyProtection="0"/>
    <xf numFmtId="0" fontId="15" fillId="6" borderId="4" applyNumberFormat="0" applyAlignment="0" applyProtection="0"/>
    <xf numFmtId="0" fontId="15" fillId="6" borderId="4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15" fillId="6" borderId="4" applyNumberFormat="0" applyAlignment="0" applyProtection="0"/>
    <xf numFmtId="0" fontId="54" fillId="132" borderId="17" applyNumberFormat="0" applyAlignment="0" applyProtection="0"/>
    <xf numFmtId="0" fontId="15" fillId="6" borderId="4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4" fillId="72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4" fillId="72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54" fillId="132" borderId="17" applyNumberFormat="0" applyAlignment="0" applyProtection="0"/>
    <xf numFmtId="0" fontId="55" fillId="44" borderId="4" applyNumberFormat="0" applyAlignment="0" applyProtection="0"/>
    <xf numFmtId="0" fontId="54" fillId="132" borderId="17" applyNumberFormat="0" applyAlignment="0" applyProtection="0"/>
    <xf numFmtId="0" fontId="55" fillId="44" borderId="4" applyNumberFormat="0" applyAlignment="0" applyProtection="0"/>
    <xf numFmtId="0" fontId="54" fillId="72" borderId="17" applyNumberFormat="0" applyAlignment="0" applyProtection="0"/>
    <xf numFmtId="0" fontId="54" fillId="132" borderId="17" applyNumberFormat="0" applyAlignment="0" applyProtection="0"/>
    <xf numFmtId="0" fontId="15" fillId="6" borderId="4" applyNumberFormat="0" applyAlignment="0" applyProtection="0"/>
    <xf numFmtId="0" fontId="56" fillId="133" borderId="18" applyNumberFormat="0" applyAlignment="0" applyProtection="0"/>
    <xf numFmtId="0" fontId="56" fillId="133" borderId="18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54" fillId="71" borderId="17" applyNumberFormat="0" applyAlignment="0" applyProtection="0"/>
    <xf numFmtId="0" fontId="55" fillId="44" borderId="4" applyNumberFormat="0" applyAlignment="0" applyProtection="0"/>
    <xf numFmtId="0" fontId="54" fillId="71" borderId="17" applyNumberFormat="0" applyAlignment="0" applyProtection="0"/>
    <xf numFmtId="0" fontId="55" fillId="44" borderId="4" applyNumberFormat="0" applyAlignment="0" applyProtection="0"/>
    <xf numFmtId="0" fontId="54" fillId="71" borderId="17" applyNumberFormat="0" applyAlignment="0" applyProtection="0"/>
    <xf numFmtId="0" fontId="55" fillId="44" borderId="4" applyNumberFormat="0" applyAlignment="0" applyProtection="0"/>
    <xf numFmtId="0" fontId="54" fillId="71" borderId="17" applyNumberFormat="0" applyAlignment="0" applyProtection="0"/>
    <xf numFmtId="0" fontId="55" fillId="44" borderId="4" applyNumberFormat="0" applyAlignment="0" applyProtection="0"/>
    <xf numFmtId="0" fontId="54" fillId="71" borderId="17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15" fillId="6" borderId="4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15" fillId="6" borderId="4" applyNumberFormat="0" applyAlignment="0" applyProtection="0"/>
    <xf numFmtId="0" fontId="54" fillId="132" borderId="17" applyNumberFormat="0" applyAlignment="0" applyProtection="0"/>
    <xf numFmtId="0" fontId="54" fillId="132" borderId="17" applyNumberFormat="0" applyAlignment="0" applyProtection="0"/>
    <xf numFmtId="0" fontId="15" fillId="6" borderId="4" applyNumberFormat="0" applyAlignment="0" applyProtection="0"/>
    <xf numFmtId="0" fontId="55" fillId="44" borderId="4" applyNumberFormat="0" applyAlignment="0" applyProtection="0"/>
    <xf numFmtId="0" fontId="55" fillId="44" borderId="4" applyNumberFormat="0" applyAlignment="0" applyProtection="0"/>
    <xf numFmtId="0" fontId="15" fillId="6" borderId="4" applyNumberFormat="0" applyAlignment="0" applyProtection="0"/>
    <xf numFmtId="0" fontId="15" fillId="6" borderId="4" applyNumberFormat="0" applyAlignment="0" applyProtection="0"/>
    <xf numFmtId="0" fontId="54" fillId="71" borderId="17" applyNumberFormat="0" applyAlignment="0" applyProtection="0"/>
    <xf numFmtId="0" fontId="57" fillId="119" borderId="19" applyNumberFormat="0" applyAlignment="0" applyProtection="0"/>
    <xf numFmtId="0" fontId="17" fillId="30" borderId="7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30" borderId="7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30" borderId="7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30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30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30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57" fillId="20" borderId="19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30" borderId="7" applyNumberFormat="0" applyAlignment="0" applyProtection="0"/>
    <xf numFmtId="0" fontId="57" fillId="20" borderId="19" applyNumberFormat="0" applyAlignment="0" applyProtection="0"/>
    <xf numFmtId="0" fontId="57" fillId="20" borderId="19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30" borderId="7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30" borderId="7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57" fillId="123" borderId="19" applyNumberFormat="0" applyAlignment="0" applyProtection="0"/>
    <xf numFmtId="0" fontId="17" fillId="30" borderId="7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57" fillId="20" borderId="19" applyNumberFormat="0" applyAlignment="0" applyProtection="0"/>
    <xf numFmtId="0" fontId="57" fillId="20" borderId="19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30" borderId="7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30" borderId="7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30" borderId="7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30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30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30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30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30" borderId="7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30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30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30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17" fillId="30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30" borderId="7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30" borderId="7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30" borderId="7" applyNumberFormat="0" applyAlignment="0" applyProtection="0"/>
    <xf numFmtId="0" fontId="57" fillId="119" borderId="19" applyNumberFormat="0" applyAlignment="0" applyProtection="0"/>
    <xf numFmtId="0" fontId="17" fillId="30" borderId="7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30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30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30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17" fillId="30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57" fillId="123" borderId="19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57" fillId="123" borderId="19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57" fillId="123" borderId="19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57" fillId="20" borderId="19" applyNumberFormat="0" applyAlignment="0" applyProtection="0"/>
    <xf numFmtId="0" fontId="57" fillId="20" borderId="19" applyNumberFormat="0" applyAlignment="0" applyProtection="0"/>
    <xf numFmtId="0" fontId="57" fillId="119" borderId="19" applyNumberFormat="0" applyAlignment="0" applyProtection="0"/>
    <xf numFmtId="0" fontId="17" fillId="30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30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30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0" fontId="57" fillId="119" borderId="19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57" fillId="119" borderId="19" applyNumberFormat="0" applyAlignment="0" applyProtection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0" fontId="36" fillId="0" borderId="0" applyFont="0" applyFill="0" applyBorder="0" applyAlignment="0" applyProtection="0"/>
    <xf numFmtId="3" fontId="27" fillId="0" borderId="0" applyFont="0" applyFill="0" applyBorder="0" applyAlignment="0" applyProtection="0">
      <alignment vertical="top"/>
    </xf>
    <xf numFmtId="3" fontId="27" fillId="0" borderId="0" applyFont="0" applyFill="0" applyBorder="0" applyAlignment="0" applyProtection="0">
      <alignment vertical="top"/>
    </xf>
    <xf numFmtId="169" fontId="50" fillId="0" borderId="0" applyFont="0" applyFill="0" applyBorder="0" applyAlignment="0" applyProtection="0">
      <alignment horizontal="left"/>
    </xf>
    <xf numFmtId="170" fontId="27" fillId="0" borderId="0" applyFont="0" applyFill="0" applyBorder="0" applyAlignment="0" applyProtection="0"/>
    <xf numFmtId="171" fontId="59" fillId="134" borderId="16" applyFont="0" applyFill="0" applyBorder="0" applyAlignment="0" applyProtection="0"/>
    <xf numFmtId="5" fontId="27" fillId="0" borderId="0">
      <alignment vertical="top"/>
    </xf>
    <xf numFmtId="5" fontId="27" fillId="0" borderId="0">
      <alignment vertical="top"/>
    </xf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5" fontId="27" fillId="0" borderId="0" applyFont="0" applyFill="0" applyBorder="0" applyAlignment="0" applyProtection="0">
      <alignment vertical="top"/>
    </xf>
    <xf numFmtId="5" fontId="27" fillId="0" borderId="0" applyFont="0" applyFill="0" applyBorder="0" applyAlignment="0" applyProtection="0">
      <alignment vertical="top"/>
    </xf>
    <xf numFmtId="5" fontId="27" fillId="0" borderId="0" applyFont="0" applyFill="0" applyBorder="0" applyAlignment="0" applyProtection="0">
      <alignment vertical="top"/>
    </xf>
    <xf numFmtId="5" fontId="27" fillId="0" borderId="0" applyFont="0" applyFill="0" applyBorder="0" applyAlignment="0" applyProtection="0">
      <alignment vertical="top"/>
    </xf>
    <xf numFmtId="15" fontId="27" fillId="0" borderId="0" applyFont="0" applyFill="0" applyBorder="0" applyAlignment="0" applyProtection="0">
      <alignment vertical="top"/>
    </xf>
    <xf numFmtId="0" fontId="27" fillId="0" borderId="0" applyFont="0" applyFill="0" applyBorder="0" applyAlignment="0" applyProtection="0">
      <alignment vertical="top"/>
    </xf>
    <xf numFmtId="15" fontId="27" fillId="0" borderId="0" applyFont="0" applyFill="0" applyBorder="0" applyAlignment="0" applyProtection="0">
      <alignment vertical="top"/>
    </xf>
    <xf numFmtId="167" fontId="27" fillId="0" borderId="0" applyFont="0" applyFill="0" applyBorder="0" applyAlignment="0" applyProtection="0">
      <alignment vertical="top"/>
    </xf>
    <xf numFmtId="172" fontId="27" fillId="0" borderId="0" applyFont="0" applyFill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26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27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2" fontId="27" fillId="0" borderId="0" applyFont="0" applyFill="0" applyBorder="0" applyAlignment="0" applyProtection="0">
      <alignment vertical="top"/>
    </xf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2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62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2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2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2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62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10" fillId="2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10" fillId="2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10" fillId="2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10" fillId="2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63" fillId="137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2" borderId="0" applyNumberFormat="0" applyBorder="0" applyAlignment="0" applyProtection="0"/>
    <xf numFmtId="0" fontId="62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63" fillId="137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2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5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8" borderId="0" applyNumberFormat="0" applyBorder="0" applyAlignment="0" applyProtection="0"/>
    <xf numFmtId="0" fontId="10" fillId="2" borderId="0" applyNumberFormat="0" applyBorder="0" applyAlignment="0" applyProtection="0"/>
    <xf numFmtId="0" fontId="31" fillId="11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1" fillId="114" borderId="0" applyNumberFormat="0" applyBorder="0" applyAlignment="0" applyProtection="0"/>
    <xf numFmtId="0" fontId="10" fillId="2" borderId="0" applyNumberFormat="0" applyBorder="0" applyAlignment="0" applyProtection="0"/>
    <xf numFmtId="0" fontId="63" fillId="137" borderId="0" applyNumberFormat="0" applyBorder="0" applyAlignment="0" applyProtection="0"/>
    <xf numFmtId="0" fontId="63" fillId="137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62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2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2" borderId="0" applyNumberFormat="0" applyBorder="0" applyAlignment="0" applyProtection="0"/>
    <xf numFmtId="0" fontId="31" fillId="114" borderId="0" applyNumberFormat="0" applyBorder="0" applyAlignment="0" applyProtection="0"/>
    <xf numFmtId="0" fontId="10" fillId="2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62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2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62" fillId="38" borderId="0" applyNumberFormat="0" applyBorder="0" applyAlignment="0" applyProtection="0"/>
    <xf numFmtId="0" fontId="10" fillId="2" borderId="0" applyNumberFormat="0" applyBorder="0" applyAlignment="0" applyProtection="0"/>
    <xf numFmtId="0" fontId="31" fillId="114" borderId="0" applyNumberFormat="0" applyBorder="0" applyAlignment="0" applyProtection="0"/>
    <xf numFmtId="0" fontId="10" fillId="2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2" borderId="0" applyNumberFormat="0" applyBorder="0" applyAlignment="0" applyProtection="0"/>
    <xf numFmtId="0" fontId="31" fillId="11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2" borderId="0" applyNumberFormat="0" applyBorder="0" applyAlignment="0" applyProtection="0"/>
    <xf numFmtId="0" fontId="31" fillId="114" borderId="0" applyNumberFormat="0" applyBorder="0" applyAlignment="0" applyProtection="0"/>
    <xf numFmtId="0" fontId="10" fillId="2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62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62" fillId="38" borderId="0" applyNumberFormat="0" applyBorder="0" applyAlignment="0" applyProtection="0"/>
    <xf numFmtId="0" fontId="10" fillId="2" borderId="0" applyNumberFormat="0" applyBorder="0" applyAlignment="0" applyProtection="0"/>
    <xf numFmtId="0" fontId="31" fillId="11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2" borderId="0" applyNumberFormat="0" applyBorder="0" applyAlignment="0" applyProtection="0"/>
    <xf numFmtId="0" fontId="31" fillId="114" borderId="0" applyNumberFormat="0" applyBorder="0" applyAlignment="0" applyProtection="0"/>
    <xf numFmtId="0" fontId="10" fillId="2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5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5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31" fillId="115" borderId="0" applyNumberFormat="0" applyBorder="0" applyAlignment="0" applyProtection="0"/>
    <xf numFmtId="0" fontId="31" fillId="114" borderId="0" applyNumberFormat="0" applyBorder="0" applyAlignment="0" applyProtection="0"/>
    <xf numFmtId="0" fontId="10" fillId="2" borderId="0" applyNumberFormat="0" applyBorder="0" applyAlignment="0" applyProtection="0"/>
    <xf numFmtId="0" fontId="63" fillId="137" borderId="0" applyNumberFormat="0" applyBorder="0" applyAlignment="0" applyProtection="0"/>
    <xf numFmtId="0" fontId="63" fillId="137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31" fillId="114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10" fillId="38" borderId="0" applyNumberFormat="0" applyBorder="0" applyAlignment="0" applyProtection="0"/>
    <xf numFmtId="0" fontId="31" fillId="114" borderId="0" applyNumberFormat="0" applyBorder="0" applyAlignment="0" applyProtection="0"/>
    <xf numFmtId="0" fontId="62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2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2" borderId="0" applyNumberFormat="0" applyBorder="0" applyAlignment="0" applyProtection="0"/>
    <xf numFmtId="0" fontId="31" fillId="114" borderId="0" applyNumberFormat="0" applyBorder="0" applyAlignment="0" applyProtection="0"/>
    <xf numFmtId="0" fontId="31" fillId="114" borderId="0" applyNumberFormat="0" applyBorder="0" applyAlignment="0" applyProtection="0"/>
    <xf numFmtId="0" fontId="10" fillId="2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62" fillId="38" borderId="0" applyNumberFormat="0" applyBorder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5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5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5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7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7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64" fillId="0" borderId="2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7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7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7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7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0" applyNumberFormat="0" applyFill="0" applyAlignment="0" applyProtection="0"/>
    <xf numFmtId="0" fontId="64" fillId="0" borderId="21" applyNumberFormat="0" applyFill="0" applyAlignment="0" applyProtection="0"/>
    <xf numFmtId="0" fontId="64" fillId="0" borderId="20" applyNumberFormat="0" applyFill="0" applyAlignment="0" applyProtection="0"/>
    <xf numFmtId="0" fontId="64" fillId="0" borderId="21" applyNumberFormat="0" applyFill="0" applyAlignment="0" applyProtection="0"/>
    <xf numFmtId="0" fontId="65" fillId="0" borderId="1" applyNumberFormat="0" applyFill="0" applyAlignment="0" applyProtection="0"/>
    <xf numFmtId="0" fontId="64" fillId="0" borderId="21" applyNumberFormat="0" applyFill="0" applyAlignment="0" applyProtection="0"/>
    <xf numFmtId="0" fontId="64" fillId="0" borderId="20" applyNumberFormat="0" applyFill="0" applyAlignment="0" applyProtection="0"/>
    <xf numFmtId="0" fontId="64" fillId="0" borderId="21" applyNumberFormat="0" applyFill="0" applyAlignment="0" applyProtection="0"/>
    <xf numFmtId="0" fontId="64" fillId="0" borderId="20" applyNumberFormat="0" applyFill="0" applyAlignment="0" applyProtection="0"/>
    <xf numFmtId="0" fontId="64" fillId="0" borderId="21" applyNumberFormat="0" applyFill="0" applyAlignment="0" applyProtection="0"/>
    <xf numFmtId="0" fontId="65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5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7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1" applyNumberFormat="0" applyFill="0" applyAlignment="0" applyProtection="0"/>
    <xf numFmtId="0" fontId="7" fillId="0" borderId="1" applyNumberFormat="0" applyFill="0" applyAlignment="0" applyProtection="0"/>
    <xf numFmtId="0" fontId="64" fillId="0" borderId="20" applyNumberFormat="0" applyFill="0" applyAlignment="0" applyProtection="0"/>
    <xf numFmtId="0" fontId="65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5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5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5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7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1" applyNumberFormat="0" applyFill="0" applyAlignment="0" applyProtection="0"/>
    <xf numFmtId="0" fontId="7" fillId="0" borderId="1" applyNumberFormat="0" applyFill="0" applyAlignment="0" applyProtection="0"/>
    <xf numFmtId="0" fontId="64" fillId="0" borderId="20" applyNumberFormat="0" applyFill="0" applyAlignment="0" applyProtection="0"/>
    <xf numFmtId="0" fontId="65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5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5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5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7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1" applyNumberFormat="0" applyFill="0" applyAlignment="0" applyProtection="0"/>
    <xf numFmtId="0" fontId="7" fillId="0" borderId="1" applyNumberFormat="0" applyFill="0" applyAlignment="0" applyProtection="0"/>
    <xf numFmtId="0" fontId="64" fillId="0" borderId="20" applyNumberFormat="0" applyFill="0" applyAlignment="0" applyProtection="0"/>
    <xf numFmtId="0" fontId="65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5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5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5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7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0" applyNumberFormat="0" applyFill="0" applyAlignment="0" applyProtection="0"/>
    <xf numFmtId="0" fontId="65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5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5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5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5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5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5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5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5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5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5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5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7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7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64" fillId="0" borderId="2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5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5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5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7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7" fillId="0" borderId="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64" fillId="0" borderId="21" applyNumberFormat="0" applyFill="0" applyAlignment="0" applyProtection="0"/>
    <xf numFmtId="0" fontId="66" fillId="0" borderId="22" applyNumberFormat="0" applyFill="0" applyAlignment="0" applyProtection="0"/>
    <xf numFmtId="0" fontId="67" fillId="0" borderId="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7" fillId="0" borderId="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7" fillId="0" borderId="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8" fillId="0" borderId="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8" fillId="0" borderId="2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8" fillId="0" borderId="2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8" fillId="0" borderId="2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8" fillId="0" borderId="2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4" applyNumberFormat="0" applyFill="0" applyAlignment="0" applyProtection="0"/>
    <xf numFmtId="0" fontId="66" fillId="0" borderId="22" applyNumberFormat="0" applyFill="0" applyAlignment="0" applyProtection="0"/>
    <xf numFmtId="0" fontId="66" fillId="0" borderId="24" applyNumberFormat="0" applyFill="0" applyAlignment="0" applyProtection="0"/>
    <xf numFmtId="0" fontId="66" fillId="0" borderId="24" applyNumberFormat="0" applyFill="0" applyAlignment="0" applyProtection="0"/>
    <xf numFmtId="0" fontId="67" fillId="0" borderId="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7" fillId="0" borderId="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7" fillId="0" borderId="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66" fillId="0" borderId="22" applyNumberFormat="0" applyFill="0" applyAlignment="0" applyProtection="0"/>
    <xf numFmtId="0" fontId="67" fillId="0" borderId="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8" fillId="0" borderId="2" applyNumberFormat="0" applyFill="0" applyAlignment="0" applyProtection="0"/>
    <xf numFmtId="0" fontId="66" fillId="0" borderId="23" applyNumberFormat="0" applyFill="0" applyAlignment="0" applyProtection="0"/>
    <xf numFmtId="0" fontId="8" fillId="0" borderId="2" applyNumberFormat="0" applyFill="0" applyAlignment="0" applyProtection="0"/>
    <xf numFmtId="0" fontId="66" fillId="0" borderId="23" applyNumberFormat="0" applyFill="0" applyAlignment="0" applyProtection="0"/>
    <xf numFmtId="0" fontId="8" fillId="0" borderId="2" applyNumberFormat="0" applyFill="0" applyAlignment="0" applyProtection="0"/>
    <xf numFmtId="0" fontId="66" fillId="0" borderId="2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66" fillId="0" borderId="22" applyNumberFormat="0" applyFill="0" applyAlignment="0" applyProtection="0"/>
    <xf numFmtId="0" fontId="8" fillId="0" borderId="2" applyNumberFormat="0" applyFill="0" applyAlignment="0" applyProtection="0"/>
    <xf numFmtId="0" fontId="66" fillId="0" borderId="24" applyNumberFormat="0" applyFill="0" applyAlignment="0" applyProtection="0"/>
    <xf numFmtId="0" fontId="66" fillId="0" borderId="23" applyNumberFormat="0" applyFill="0" applyAlignment="0" applyProtection="0"/>
    <xf numFmtId="0" fontId="66" fillId="0" borderId="24" applyNumberFormat="0" applyFill="0" applyAlignment="0" applyProtection="0"/>
    <xf numFmtId="0" fontId="66" fillId="0" borderId="23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7" fillId="0" borderId="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7" fillId="0" borderId="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7" fillId="0" borderId="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66" fillId="0" borderId="22" applyNumberFormat="0" applyFill="0" applyAlignment="0" applyProtection="0"/>
    <xf numFmtId="0" fontId="67" fillId="0" borderId="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66" fillId="0" borderId="22" applyNumberFormat="0" applyFill="0" applyAlignment="0" applyProtection="0"/>
    <xf numFmtId="0" fontId="67" fillId="0" borderId="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7" fillId="0" borderId="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7" fillId="0" borderId="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8" fillId="0" borderId="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2" applyNumberFormat="0" applyFill="0" applyAlignment="0" applyProtection="0"/>
    <xf numFmtId="0" fontId="8" fillId="0" borderId="2" applyNumberFormat="0" applyFill="0" applyAlignment="0" applyProtection="0"/>
    <xf numFmtId="0" fontId="66" fillId="0" borderId="23" applyNumberFormat="0" applyFill="0" applyAlignment="0" applyProtection="0"/>
    <xf numFmtId="0" fontId="67" fillId="0" borderId="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8" fillId="0" borderId="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8" fillId="0" borderId="2" applyNumberFormat="0" applyFill="0" applyAlignment="0" applyProtection="0"/>
    <xf numFmtId="0" fontId="66" fillId="0" borderId="22" applyNumberFormat="0" applyFill="0" applyAlignment="0" applyProtection="0"/>
    <xf numFmtId="0" fontId="8" fillId="0" borderId="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7" fillId="0" borderId="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7" fillId="0" borderId="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7" fillId="0" borderId="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8" fillId="0" borderId="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67" fillId="0" borderId="2" applyNumberFormat="0" applyFill="0" applyAlignment="0" applyProtection="0"/>
    <xf numFmtId="0" fontId="8" fillId="0" borderId="2" applyNumberFormat="0" applyFill="0" applyAlignment="0" applyProtection="0"/>
    <xf numFmtId="0" fontId="66" fillId="0" borderId="22" applyNumberFormat="0" applyFill="0" applyAlignment="0" applyProtection="0"/>
    <xf numFmtId="0" fontId="8" fillId="0" borderId="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8" fillId="0" borderId="2" applyNumberFormat="0" applyFill="0" applyAlignment="0" applyProtection="0"/>
    <xf numFmtId="0" fontId="66" fillId="0" borderId="2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7" fillId="0" borderId="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7" fillId="0" borderId="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7" fillId="0" borderId="2" applyNumberFormat="0" applyFill="0" applyAlignment="0" applyProtection="0"/>
    <xf numFmtId="0" fontId="66" fillId="0" borderId="22" applyNumberFormat="0" applyFill="0" applyAlignment="0" applyProtection="0"/>
    <xf numFmtId="0" fontId="67" fillId="0" borderId="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8" fillId="0" borderId="2" applyNumberFormat="0" applyFill="0" applyAlignment="0" applyProtection="0"/>
    <xf numFmtId="0" fontId="66" fillId="0" borderId="22" applyNumberFormat="0" applyFill="0" applyAlignment="0" applyProtection="0"/>
    <xf numFmtId="0" fontId="8" fillId="0" borderId="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7" fillId="0" borderId="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7" fillId="0" borderId="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7" fillId="0" borderId="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66" fillId="0" borderId="22" applyNumberFormat="0" applyFill="0" applyAlignment="0" applyProtection="0"/>
    <xf numFmtId="0" fontId="66" fillId="0" borderId="23" applyNumberFormat="0" applyFill="0" applyAlignment="0" applyProtection="0"/>
    <xf numFmtId="0" fontId="67" fillId="0" borderId="2" applyNumberFormat="0" applyFill="0" applyAlignment="0" applyProtection="0"/>
    <xf numFmtId="0" fontId="8" fillId="0" borderId="2" applyNumberFormat="0" applyFill="0" applyAlignment="0" applyProtection="0"/>
    <xf numFmtId="0" fontId="66" fillId="0" borderId="2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8" fillId="0" borderId="2" applyNumberFormat="0" applyFill="0" applyAlignment="0" applyProtection="0"/>
    <xf numFmtId="0" fontId="66" fillId="0" borderId="22" applyNumberFormat="0" applyFill="0" applyAlignment="0" applyProtection="0"/>
    <xf numFmtId="0" fontId="8" fillId="0" borderId="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7" fillId="0" borderId="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7" fillId="0" borderId="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7" fillId="0" borderId="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8" fillId="0" borderId="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8" fillId="0" borderId="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8" fillId="0" borderId="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8" fillId="0" borderId="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8" fillId="0" borderId="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8" fillId="0" borderId="2" applyNumberFormat="0" applyFill="0" applyAlignment="0" applyProtection="0"/>
    <xf numFmtId="0" fontId="66" fillId="0" borderId="24" applyNumberFormat="0" applyFill="0" applyAlignment="0" applyProtection="0"/>
    <xf numFmtId="0" fontId="66" fillId="0" borderId="24" applyNumberFormat="0" applyFill="0" applyAlignment="0" applyProtection="0"/>
    <xf numFmtId="0" fontId="66" fillId="0" borderId="22" applyNumberFormat="0" applyFill="0" applyAlignment="0" applyProtection="0"/>
    <xf numFmtId="0" fontId="67" fillId="0" borderId="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7" fillId="0" borderId="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7" fillId="0" borderId="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8" fillId="0" borderId="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8" fillId="0" borderId="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8" fillId="0" borderId="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8" fillId="0" borderId="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8" fillId="0" borderId="2" applyNumberFormat="0" applyFill="0" applyAlignment="0" applyProtection="0"/>
    <xf numFmtId="0" fontId="66" fillId="0" borderId="22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9" fillId="0" borderId="3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9" fillId="0" borderId="3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9" fillId="0" borderId="3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9" fillId="0" borderId="3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9" fillId="0" borderId="3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9" fillId="0" borderId="3" applyNumberFormat="0" applyFill="0" applyAlignment="0" applyProtection="0"/>
    <xf numFmtId="0" fontId="68" fillId="0" borderId="27" applyNumberFormat="0" applyFill="0" applyAlignment="0" applyProtection="0"/>
    <xf numFmtId="0" fontId="68" fillId="0" borderId="25" applyNumberFormat="0" applyFill="0" applyAlignment="0" applyProtection="0"/>
    <xf numFmtId="0" fontId="68" fillId="0" borderId="27" applyNumberFormat="0" applyFill="0" applyAlignment="0" applyProtection="0"/>
    <xf numFmtId="0" fontId="68" fillId="0" borderId="27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7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9" fillId="0" borderId="3" applyNumberFormat="0" applyFill="0" applyAlignment="0" applyProtection="0"/>
    <xf numFmtId="0" fontId="68" fillId="0" borderId="26" applyNumberFormat="0" applyFill="0" applyAlignment="0" applyProtection="0"/>
    <xf numFmtId="0" fontId="9" fillId="0" borderId="3" applyNumberFormat="0" applyFill="0" applyAlignment="0" applyProtection="0"/>
    <xf numFmtId="0" fontId="68" fillId="0" borderId="26" applyNumberFormat="0" applyFill="0" applyAlignment="0" applyProtection="0"/>
    <xf numFmtId="0" fontId="9" fillId="0" borderId="3" applyNumberFormat="0" applyFill="0" applyAlignment="0" applyProtection="0"/>
    <xf numFmtId="0" fontId="68" fillId="0" borderId="25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68" fillId="0" borderId="25" applyNumberFormat="0" applyFill="0" applyAlignment="0" applyProtection="0"/>
    <xf numFmtId="0" fontId="9" fillId="0" borderId="3" applyNumberFormat="0" applyFill="0" applyAlignment="0" applyProtection="0"/>
    <xf numFmtId="0" fontId="68" fillId="0" borderId="27" applyNumberFormat="0" applyFill="0" applyAlignment="0" applyProtection="0"/>
    <xf numFmtId="0" fontId="68" fillId="0" borderId="26" applyNumberFormat="0" applyFill="0" applyAlignment="0" applyProtection="0"/>
    <xf numFmtId="0" fontId="68" fillId="0" borderId="27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9" fillId="0" borderId="3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9" fillId="0" borderId="3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9" fillId="0" borderId="3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9" fillId="0" borderId="3" applyNumberFormat="0" applyFill="0" applyAlignment="0" applyProtection="0"/>
    <xf numFmtId="0" fontId="68" fillId="0" borderId="25" applyNumberFormat="0" applyFill="0" applyAlignment="0" applyProtection="0"/>
    <xf numFmtId="0" fontId="9" fillId="0" borderId="3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9" fillId="0" borderId="3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9" fillId="0" borderId="3" applyNumberFormat="0" applyFill="0" applyAlignment="0" applyProtection="0"/>
    <xf numFmtId="0" fontId="68" fillId="0" borderId="25" applyNumberFormat="0" applyFill="0" applyAlignment="0" applyProtection="0"/>
    <xf numFmtId="0" fontId="9" fillId="0" borderId="3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9" fillId="0" borderId="3" applyNumberFormat="0" applyFill="0" applyAlignment="0" applyProtection="0"/>
    <xf numFmtId="0" fontId="68" fillId="0" borderId="25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9" fillId="0" borderId="3" applyNumberFormat="0" applyFill="0" applyAlignment="0" applyProtection="0"/>
    <xf numFmtId="0" fontId="68" fillId="0" borderId="25" applyNumberFormat="0" applyFill="0" applyAlignment="0" applyProtection="0"/>
    <xf numFmtId="0" fontId="9" fillId="0" borderId="3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9" fillId="0" borderId="3" applyNumberFormat="0" applyFill="0" applyAlignment="0" applyProtection="0"/>
    <xf numFmtId="0" fontId="68" fillId="0" borderId="25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9" fillId="0" borderId="3" applyNumberFormat="0" applyFill="0" applyAlignment="0" applyProtection="0"/>
    <xf numFmtId="0" fontId="68" fillId="0" borderId="25" applyNumberFormat="0" applyFill="0" applyAlignment="0" applyProtection="0"/>
    <xf numFmtId="0" fontId="9" fillId="0" borderId="3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9" fillId="0" borderId="3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9" fillId="0" borderId="3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9" fillId="0" borderId="3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9" fillId="0" borderId="3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9" fillId="0" borderId="3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9" fillId="0" borderId="3" applyNumberFormat="0" applyFill="0" applyAlignment="0" applyProtection="0"/>
    <xf numFmtId="0" fontId="68" fillId="0" borderId="27" applyNumberFormat="0" applyFill="0" applyAlignment="0" applyProtection="0"/>
    <xf numFmtId="0" fontId="68" fillId="0" borderId="27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9" fillId="0" borderId="3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9" fillId="0" borderId="3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9" fillId="0" borderId="3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9" fillId="0" borderId="3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9" fillId="0" borderId="3" applyNumberFormat="0" applyFill="0" applyAlignment="0" applyProtection="0"/>
    <xf numFmtId="0" fontId="68" fillId="0" borderId="25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5" borderId="17" applyNumberFormat="0" applyAlignment="0" applyProtection="0"/>
    <xf numFmtId="0" fontId="13" fillId="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8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17" applyNumberFormat="0" applyAlignment="0" applyProtection="0"/>
    <xf numFmtId="0" fontId="69" fillId="25" borderId="18" applyNumberFormat="0" applyAlignment="0" applyProtection="0"/>
    <xf numFmtId="0" fontId="69" fillId="25" borderId="18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69" fillId="89" borderId="17" applyNumberFormat="0" applyAlignment="0" applyProtection="0"/>
    <xf numFmtId="0" fontId="13" fillId="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69" fillId="25" borderId="18" applyNumberFormat="0" applyAlignment="0" applyProtection="0"/>
    <xf numFmtId="0" fontId="69" fillId="25" borderId="18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17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17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13" fillId="5" borderId="17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17" applyNumberFormat="0" applyAlignment="0" applyProtection="0"/>
    <xf numFmtId="0" fontId="69" fillId="25" borderId="17" applyNumberFormat="0" applyAlignment="0" applyProtection="0"/>
    <xf numFmtId="0" fontId="13" fillId="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13" fillId="5" borderId="17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69" fillId="89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69" fillId="89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69" fillId="89" borderId="17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69" fillId="25" borderId="18" applyNumberFormat="0" applyAlignment="0" applyProtection="0"/>
    <xf numFmtId="0" fontId="69" fillId="25" borderId="18" applyNumberFormat="0" applyAlignment="0" applyProtection="0"/>
    <xf numFmtId="0" fontId="69" fillId="25" borderId="17" applyNumberFormat="0" applyAlignment="0" applyProtection="0"/>
    <xf numFmtId="0" fontId="13" fillId="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69" fillId="25" borderId="17" applyNumberFormat="0" applyAlignment="0" applyProtection="0"/>
    <xf numFmtId="37" fontId="27" fillId="0" borderId="0" applyFont="0" applyFill="0" applyBorder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16" fillId="0" borderId="6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16" fillId="0" borderId="6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16" fillId="0" borderId="6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16" fillId="0" borderId="6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16" fillId="0" borderId="6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16" fillId="0" borderId="6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16" fillId="0" borderId="6" applyNumberFormat="0" applyFill="0" applyAlignment="0" applyProtection="0"/>
    <xf numFmtId="0" fontId="70" fillId="0" borderId="29" applyNumberFormat="0" applyFill="0" applyAlignment="0" applyProtection="0"/>
    <xf numFmtId="0" fontId="16" fillId="0" borderId="6" applyNumberFormat="0" applyFill="0" applyAlignment="0" applyProtection="0"/>
    <xf numFmtId="0" fontId="70" fillId="0" borderId="29" applyNumberFormat="0" applyFill="0" applyAlignment="0" applyProtection="0"/>
    <xf numFmtId="0" fontId="16" fillId="0" borderId="6" applyNumberFormat="0" applyFill="0" applyAlignment="0" applyProtection="0"/>
    <xf numFmtId="0" fontId="63" fillId="0" borderId="28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3" fillId="0" borderId="28" applyNumberFormat="0" applyFill="0" applyAlignment="0" applyProtection="0"/>
    <xf numFmtId="0" fontId="16" fillId="0" borderId="6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16" fillId="0" borderId="6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16" fillId="0" borderId="6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16" fillId="0" borderId="6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16" fillId="0" borderId="6" applyNumberFormat="0" applyFill="0" applyAlignment="0" applyProtection="0"/>
    <xf numFmtId="0" fontId="63" fillId="0" borderId="28" applyNumberFormat="0" applyFill="0" applyAlignment="0" applyProtection="0"/>
    <xf numFmtId="0" fontId="16" fillId="0" borderId="6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16" fillId="0" borderId="6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16" fillId="0" borderId="6" applyNumberFormat="0" applyFill="0" applyAlignment="0" applyProtection="0"/>
    <xf numFmtId="0" fontId="63" fillId="0" borderId="28" applyNumberFormat="0" applyFill="0" applyAlignment="0" applyProtection="0"/>
    <xf numFmtId="0" fontId="16" fillId="0" borderId="6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16" fillId="0" borderId="6" applyNumberFormat="0" applyFill="0" applyAlignment="0" applyProtection="0"/>
    <xf numFmtId="0" fontId="63" fillId="0" borderId="28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16" fillId="0" borderId="6" applyNumberFormat="0" applyFill="0" applyAlignment="0" applyProtection="0"/>
    <xf numFmtId="0" fontId="63" fillId="0" borderId="28" applyNumberFormat="0" applyFill="0" applyAlignment="0" applyProtection="0"/>
    <xf numFmtId="0" fontId="16" fillId="0" borderId="6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16" fillId="0" borderId="6" applyNumberFormat="0" applyFill="0" applyAlignment="0" applyProtection="0"/>
    <xf numFmtId="0" fontId="63" fillId="0" borderId="28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16" fillId="0" borderId="6" applyNumberFormat="0" applyFill="0" applyAlignment="0" applyProtection="0"/>
    <xf numFmtId="0" fontId="63" fillId="0" borderId="28" applyNumberFormat="0" applyFill="0" applyAlignment="0" applyProtection="0"/>
    <xf numFmtId="0" fontId="16" fillId="0" borderId="6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16" fillId="0" borderId="6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16" fillId="0" borderId="6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16" fillId="0" borderId="6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16" fillId="0" borderId="6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16" fillId="0" borderId="6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16" fillId="0" borderId="6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63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16" fillId="0" borderId="6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16" fillId="0" borderId="6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16" fillId="0" borderId="6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16" fillId="0" borderId="6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16" fillId="0" borderId="6" applyNumberFormat="0" applyFill="0" applyAlignment="0" applyProtection="0"/>
    <xf numFmtId="0" fontId="63" fillId="0" borderId="28" applyNumberFormat="0" applyFill="0" applyAlignment="0" applyProtection="0"/>
    <xf numFmtId="173" fontId="27" fillId="0" borderId="0" applyFont="0" applyFill="0" applyBorder="0" applyAlignment="0" applyProtection="0"/>
    <xf numFmtId="174" fontId="27" fillId="0" borderId="10" applyFont="0" applyFill="0" applyBorder="0" applyAlignment="0" applyProtection="0">
      <alignment horizontal="centerContinuous"/>
    </xf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51" fillId="34" borderId="0" applyNumberFormat="0" applyBorder="0" applyAlignment="0" applyProtection="0"/>
    <xf numFmtId="0" fontId="63" fillId="25" borderId="0" applyNumberFormat="0" applyBorder="0" applyAlignment="0" applyProtection="0"/>
    <xf numFmtId="0" fontId="51" fillId="34" borderId="0" applyNumberFormat="0" applyBorder="0" applyAlignment="0" applyProtection="0"/>
    <xf numFmtId="0" fontId="63" fillId="25" borderId="0" applyNumberFormat="0" applyBorder="0" applyAlignment="0" applyProtection="0"/>
    <xf numFmtId="0" fontId="51" fillId="34" borderId="0" applyNumberFormat="0" applyBorder="0" applyAlignment="0" applyProtection="0"/>
    <xf numFmtId="0" fontId="63" fillId="25" borderId="0" applyNumberFormat="0" applyBorder="0" applyAlignment="0" applyProtection="0"/>
    <xf numFmtId="0" fontId="51" fillId="34" borderId="0" applyNumberFormat="0" applyBorder="0" applyAlignment="0" applyProtection="0"/>
    <xf numFmtId="0" fontId="63" fillId="25" borderId="0" applyNumberFormat="0" applyBorder="0" applyAlignment="0" applyProtection="0"/>
    <xf numFmtId="0" fontId="51" fillId="3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12" fillId="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51" fillId="3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51" fillId="34" borderId="0" applyNumberFormat="0" applyBorder="0" applyAlignment="0" applyProtection="0"/>
    <xf numFmtId="0" fontId="12" fillId="88" borderId="0" applyNumberFormat="0" applyBorder="0" applyAlignment="0" applyProtection="0"/>
    <xf numFmtId="0" fontId="51" fillId="34" borderId="0" applyNumberFormat="0" applyBorder="0" applyAlignment="0" applyProtection="0"/>
    <xf numFmtId="0" fontId="12" fillId="88" borderId="0" applyNumberFormat="0" applyBorder="0" applyAlignment="0" applyProtection="0"/>
    <xf numFmtId="0" fontId="51" fillId="34" borderId="0" applyNumberFormat="0" applyBorder="0" applyAlignment="0" applyProtection="0"/>
    <xf numFmtId="0" fontId="12" fillId="88" borderId="0" applyNumberFormat="0" applyBorder="0" applyAlignment="0" applyProtection="0"/>
    <xf numFmtId="0" fontId="51" fillId="34" borderId="0" applyNumberFormat="0" applyBorder="0" applyAlignment="0" applyProtection="0"/>
    <xf numFmtId="0" fontId="12" fillId="88" borderId="0" applyNumberFormat="0" applyBorder="0" applyAlignment="0" applyProtection="0"/>
    <xf numFmtId="0" fontId="51" fillId="34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4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12" fillId="4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51" fillId="34" borderId="0" applyNumberFormat="0" applyBorder="0" applyAlignment="0" applyProtection="0"/>
    <xf numFmtId="0" fontId="63" fillId="25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63" fillId="25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63" fillId="25" borderId="0" applyNumberFormat="0" applyBorder="0" applyAlignment="0" applyProtection="0"/>
    <xf numFmtId="0" fontId="12" fillId="88" borderId="0" applyNumberFormat="0" applyBorder="0" applyAlignment="0" applyProtection="0"/>
    <xf numFmtId="0" fontId="12" fillId="4" borderId="0" applyNumberFormat="0" applyBorder="0" applyAlignment="0" applyProtection="0"/>
    <xf numFmtId="0" fontId="63" fillId="25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63" fillId="25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63" fillId="25" borderId="0" applyNumberFormat="0" applyBorder="0" applyAlignment="0" applyProtection="0"/>
    <xf numFmtId="0" fontId="12" fillId="88" borderId="0" applyNumberFormat="0" applyBorder="0" applyAlignment="0" applyProtection="0"/>
    <xf numFmtId="0" fontId="12" fillId="4" borderId="0" applyNumberFormat="0" applyBorder="0" applyAlignment="0" applyProtection="0"/>
    <xf numFmtId="0" fontId="63" fillId="25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63" fillId="25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63" fillId="25" borderId="0" applyNumberFormat="0" applyBorder="0" applyAlignment="0" applyProtection="0"/>
    <xf numFmtId="0" fontId="12" fillId="88" borderId="0" applyNumberFormat="0" applyBorder="0" applyAlignment="0" applyProtection="0"/>
    <xf numFmtId="0" fontId="12" fillId="4" borderId="0" applyNumberFormat="0" applyBorder="0" applyAlignment="0" applyProtection="0"/>
    <xf numFmtId="0" fontId="63" fillId="25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63" fillId="25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63" fillId="25" borderId="0" applyNumberFormat="0" applyBorder="0" applyAlignment="0" applyProtection="0"/>
    <xf numFmtId="0" fontId="12" fillId="88" borderId="0" applyNumberFormat="0" applyBorder="0" applyAlignment="0" applyProtection="0"/>
    <xf numFmtId="0" fontId="12" fillId="4" borderId="0" applyNumberFormat="0" applyBorder="0" applyAlignment="0" applyProtection="0"/>
    <xf numFmtId="0" fontId="63" fillId="25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63" fillId="25" borderId="0" applyNumberFormat="0" applyBorder="0" applyAlignment="0" applyProtection="0"/>
    <xf numFmtId="0" fontId="12" fillId="88" borderId="0" applyNumberFormat="0" applyBorder="0" applyAlignment="0" applyProtection="0"/>
    <xf numFmtId="0" fontId="63" fillId="25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63" fillId="25" borderId="0" applyNumberFormat="0" applyBorder="0" applyAlignment="0" applyProtection="0"/>
    <xf numFmtId="0" fontId="12" fillId="88" borderId="0" applyNumberFormat="0" applyBorder="0" applyAlignment="0" applyProtection="0"/>
    <xf numFmtId="0" fontId="63" fillId="25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63" fillId="25" borderId="0" applyNumberFormat="0" applyBorder="0" applyAlignment="0" applyProtection="0"/>
    <xf numFmtId="0" fontId="12" fillId="88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12" fillId="4" borderId="0" applyNumberFormat="0" applyBorder="0" applyAlignment="0" applyProtection="0"/>
    <xf numFmtId="0" fontId="63" fillId="89" borderId="0" applyNumberFormat="0" applyBorder="0" applyAlignment="0" applyProtection="0"/>
    <xf numFmtId="0" fontId="51" fillId="34" borderId="0" applyNumberFormat="0" applyBorder="0" applyAlignment="0" applyProtection="0"/>
    <xf numFmtId="0" fontId="71" fillId="25" borderId="0" applyNumberFormat="0" applyBorder="0" applyAlignment="0" applyProtection="0"/>
    <xf numFmtId="0" fontId="63" fillId="25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63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51" fillId="3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51" fillId="3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51" fillId="3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63" fillId="25" borderId="0" applyNumberFormat="0" applyBorder="0" applyAlignment="0" applyProtection="0"/>
    <xf numFmtId="0" fontId="12" fillId="88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12" fillId="88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88" borderId="0" applyNumberFormat="0" applyBorder="0" applyAlignment="0" applyProtection="0"/>
    <xf numFmtId="0" fontId="12" fillId="4" borderId="0" applyNumberFormat="0" applyBorder="0" applyAlignment="0" applyProtection="0"/>
    <xf numFmtId="0" fontId="63" fillId="25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63" fillId="25" borderId="0" applyNumberFormat="0" applyBorder="0" applyAlignment="0" applyProtection="0"/>
    <xf numFmtId="0" fontId="12" fillId="4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12" fillId="88" borderId="0" applyNumberFormat="0" applyBorder="0" applyAlignment="0" applyProtection="0"/>
    <xf numFmtId="0" fontId="63" fillId="25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4" borderId="0" applyNumberFormat="0" applyBorder="0" applyAlignment="0" applyProtection="0"/>
    <xf numFmtId="0" fontId="63" fillId="25" borderId="0" applyNumberFormat="0" applyBorder="0" applyAlignment="0" applyProtection="0"/>
    <xf numFmtId="0" fontId="51" fillId="34" borderId="0" applyNumberFormat="0" applyBorder="0" applyAlignment="0" applyProtection="0"/>
    <xf numFmtId="0" fontId="63" fillId="25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51" fillId="3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51" fillId="3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51" fillId="3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63" fillId="25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63" fillId="25" borderId="0" applyNumberFormat="0" applyBorder="0" applyAlignment="0" applyProtection="0"/>
    <xf numFmtId="0" fontId="12" fillId="4" borderId="0" applyNumberFormat="0" applyBorder="0" applyAlignment="0" applyProtection="0"/>
    <xf numFmtId="0" fontId="63" fillId="25" borderId="0" applyNumberFormat="0" applyBorder="0" applyAlignment="0" applyProtection="0"/>
    <xf numFmtId="0" fontId="51" fillId="34" borderId="0" applyNumberFormat="0" applyBorder="0" applyAlignment="0" applyProtection="0"/>
    <xf numFmtId="0" fontId="63" fillId="25" borderId="0" applyNumberFormat="0" applyBorder="0" applyAlignment="0" applyProtection="0"/>
    <xf numFmtId="0" fontId="51" fillId="3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51" fillId="34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63" fillId="25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51" fillId="34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51" fillId="34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51" fillId="3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51" fillId="34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12" fillId="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12" fillId="4" borderId="0" applyNumberFormat="0" applyBorder="0" applyAlignment="0" applyProtection="0"/>
    <xf numFmtId="0" fontId="63" fillId="25" borderId="0" applyNumberFormat="0" applyBorder="0" applyAlignment="0" applyProtection="0"/>
    <xf numFmtId="0" fontId="12" fillId="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12" fillId="4" borderId="0" applyNumberFormat="0" applyBorder="0" applyAlignment="0" applyProtection="0"/>
    <xf numFmtId="0" fontId="63" fillId="25" borderId="0" applyNumberFormat="0" applyBorder="0" applyAlignment="0" applyProtection="0"/>
    <xf numFmtId="0" fontId="51" fillId="34" borderId="0" applyNumberFormat="0" applyBorder="0" applyAlignment="0" applyProtection="0"/>
    <xf numFmtId="0" fontId="12" fillId="88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51" fillId="34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51" fillId="34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51" fillId="3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51" fillId="34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12" fillId="4" borderId="0" applyNumberFormat="0" applyBorder="0" applyAlignment="0" applyProtection="0"/>
    <xf numFmtId="0" fontId="63" fillId="25" borderId="0" applyNumberFormat="0" applyBorder="0" applyAlignment="0" applyProtection="0"/>
    <xf numFmtId="0" fontId="12" fillId="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12" fillId="4" borderId="0" applyNumberFormat="0" applyBorder="0" applyAlignment="0" applyProtection="0"/>
    <xf numFmtId="0" fontId="63" fillId="25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51" fillId="34" borderId="0" applyNumberFormat="0" applyBorder="0" applyAlignment="0" applyProtection="0"/>
    <xf numFmtId="0" fontId="63" fillId="25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51" fillId="3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51" fillId="3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12" fillId="4" borderId="0" applyNumberFormat="0" applyBorder="0" applyAlignment="0" applyProtection="0"/>
    <xf numFmtId="0" fontId="63" fillId="25" borderId="0" applyNumberFormat="0" applyBorder="0" applyAlignment="0" applyProtection="0"/>
    <xf numFmtId="0" fontId="12" fillId="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51" fillId="34" borderId="0" applyNumberFormat="0" applyBorder="0" applyAlignment="0" applyProtection="0"/>
    <xf numFmtId="0" fontId="12" fillId="88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51" fillId="34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51" fillId="34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51" fillId="3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51" fillId="34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12" fillId="4" borderId="0" applyNumberFormat="0" applyBorder="0" applyAlignment="0" applyProtection="0"/>
    <xf numFmtId="0" fontId="63" fillId="25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12" fillId="4" borderId="0" applyNumberFormat="0" applyBorder="0" applyAlignment="0" applyProtection="0"/>
    <xf numFmtId="0" fontId="63" fillId="25" borderId="0" applyNumberFormat="0" applyBorder="0" applyAlignment="0" applyProtection="0"/>
    <xf numFmtId="0" fontId="12" fillId="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63" fillId="89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63" fillId="89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63" fillId="25" borderId="0" applyNumberFormat="0" applyBorder="0" applyAlignment="0" applyProtection="0"/>
    <xf numFmtId="0" fontId="12" fillId="88" borderId="0" applyNumberFormat="0" applyBorder="0" applyAlignment="0" applyProtection="0"/>
    <xf numFmtId="0" fontId="63" fillId="25" borderId="0" applyNumberFormat="0" applyBorder="0" applyAlignment="0" applyProtection="0"/>
    <xf numFmtId="0" fontId="12" fillId="88" borderId="0" applyNumberFormat="0" applyBorder="0" applyAlignment="0" applyProtection="0"/>
    <xf numFmtId="0" fontId="63" fillId="89" borderId="0" applyNumberFormat="0" applyBorder="0" applyAlignment="0" applyProtection="0"/>
    <xf numFmtId="0" fontId="63" fillId="25" borderId="0" applyNumberFormat="0" applyBorder="0" applyAlignment="0" applyProtection="0"/>
    <xf numFmtId="0" fontId="12" fillId="4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51" fillId="34" borderId="0" applyNumberFormat="0" applyBorder="0" applyAlignment="0" applyProtection="0"/>
    <xf numFmtId="0" fontId="12" fillId="88" borderId="0" applyNumberFormat="0" applyBorder="0" applyAlignment="0" applyProtection="0"/>
    <xf numFmtId="0" fontId="51" fillId="34" borderId="0" applyNumberFormat="0" applyBorder="0" applyAlignment="0" applyProtection="0"/>
    <xf numFmtId="0" fontId="12" fillId="88" borderId="0" applyNumberFormat="0" applyBorder="0" applyAlignment="0" applyProtection="0"/>
    <xf numFmtId="0" fontId="51" fillId="34" borderId="0" applyNumberFormat="0" applyBorder="0" applyAlignment="0" applyProtection="0"/>
    <xf numFmtId="0" fontId="12" fillId="88" borderId="0" applyNumberFormat="0" applyBorder="0" applyAlignment="0" applyProtection="0"/>
    <xf numFmtId="0" fontId="51" fillId="34" borderId="0" applyNumberFormat="0" applyBorder="0" applyAlignment="0" applyProtection="0"/>
    <xf numFmtId="0" fontId="12" fillId="88" borderId="0" applyNumberFormat="0" applyBorder="0" applyAlignment="0" applyProtection="0"/>
    <xf numFmtId="0" fontId="51" fillId="34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4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12" fillId="4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51" fillId="3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72" fillId="0" borderId="0"/>
    <xf numFmtId="0" fontId="48" fillId="138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48" fillId="138" borderId="0"/>
    <xf numFmtId="0" fontId="48" fillId="138" borderId="0"/>
    <xf numFmtId="0" fontId="27" fillId="0" borderId="0"/>
    <xf numFmtId="0" fontId="48" fillId="138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27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48" fillId="138" borderId="0"/>
    <xf numFmtId="0" fontId="48" fillId="138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27" fillId="0" borderId="0"/>
    <xf numFmtId="0" fontId="48" fillId="138" borderId="0"/>
    <xf numFmtId="0" fontId="48" fillId="138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48" fillId="138" borderId="0"/>
    <xf numFmtId="0" fontId="48" fillId="138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48" fillId="138" borderId="0"/>
    <xf numFmtId="0" fontId="48" fillId="138" borderId="0"/>
    <xf numFmtId="0" fontId="48" fillId="138" borderId="0"/>
    <xf numFmtId="0" fontId="48" fillId="138" borderId="0"/>
    <xf numFmtId="0" fontId="48" fillId="138" borderId="0"/>
    <xf numFmtId="0" fontId="48" fillId="138" borderId="0"/>
    <xf numFmtId="0" fontId="48" fillId="138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27" fillId="0" borderId="0"/>
    <xf numFmtId="0" fontId="48" fillId="138" borderId="0"/>
    <xf numFmtId="167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48" fillId="138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48" fillId="138" borderId="0"/>
    <xf numFmtId="0" fontId="48" fillId="138" borderId="0"/>
    <xf numFmtId="0" fontId="48" fillId="138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48" fillId="138" borderId="0"/>
    <xf numFmtId="0" fontId="27" fillId="0" borderId="0"/>
    <xf numFmtId="0" fontId="48" fillId="138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48" fillId="138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48" fillId="138" borderId="0"/>
    <xf numFmtId="0" fontId="27" fillId="0" borderId="0"/>
    <xf numFmtId="0" fontId="48" fillId="138" borderId="0"/>
    <xf numFmtId="0" fontId="27" fillId="0" borderId="0"/>
    <xf numFmtId="0" fontId="48" fillId="138" borderId="0"/>
    <xf numFmtId="0" fontId="27" fillId="0" borderId="0"/>
    <xf numFmtId="0" fontId="48" fillId="138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48" fillId="138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27" fillId="0" borderId="0"/>
    <xf numFmtId="0" fontId="27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48" fillId="138" borderId="0"/>
    <xf numFmtId="0" fontId="48" fillId="138" borderId="0"/>
    <xf numFmtId="0" fontId="27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48" fillId="138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48" fillId="138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8" fillId="138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48" fillId="138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175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48" fillId="138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8" fillId="138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27" fillId="0" borderId="0"/>
    <xf numFmtId="0" fontId="27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48" fillId="138" borderId="0"/>
    <xf numFmtId="0" fontId="48" fillId="138" borderId="0"/>
    <xf numFmtId="0" fontId="48" fillId="138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48" fillId="138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48" fillId="138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27" fillId="0" borderId="0"/>
    <xf numFmtId="0" fontId="27" fillId="0" borderId="0"/>
    <xf numFmtId="0" fontId="48" fillId="138" borderId="0"/>
    <xf numFmtId="0" fontId="48" fillId="138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30" applyNumberFormat="0" applyFont="0" applyAlignment="0" applyProtection="0"/>
    <xf numFmtId="0" fontId="48" fillId="24" borderId="17" applyNumberFormat="0" applyFont="0" applyAlignment="0" applyProtection="0"/>
    <xf numFmtId="0" fontId="31" fillId="8" borderId="30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30" applyNumberFormat="0" applyFont="0" applyAlignment="0" applyProtection="0"/>
    <xf numFmtId="0" fontId="31" fillId="8" borderId="30" applyNumberFormat="0" applyFont="0" applyAlignment="0" applyProtection="0"/>
    <xf numFmtId="0" fontId="31" fillId="8" borderId="30" applyNumberFormat="0" applyFont="0" applyAlignment="0" applyProtection="0"/>
    <xf numFmtId="0" fontId="31" fillId="8" borderId="30" applyNumberFormat="0" applyFont="0" applyAlignment="0" applyProtection="0"/>
    <xf numFmtId="0" fontId="31" fillId="8" borderId="30" applyNumberFormat="0" applyFont="0" applyAlignment="0" applyProtection="0"/>
    <xf numFmtId="0" fontId="31" fillId="8" borderId="30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30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30" applyNumberFormat="0" applyFont="0" applyAlignment="0" applyProtection="0"/>
    <xf numFmtId="0" fontId="31" fillId="8" borderId="30" applyNumberFormat="0" applyFont="0" applyAlignment="0" applyProtection="0"/>
    <xf numFmtId="0" fontId="31" fillId="8" borderId="30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30" applyNumberFormat="0" applyFont="0" applyAlignment="0" applyProtection="0"/>
    <xf numFmtId="0" fontId="48" fillId="24" borderId="17" applyNumberFormat="0" applyFont="0" applyAlignment="0" applyProtection="0"/>
    <xf numFmtId="0" fontId="31" fillId="8" borderId="30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30" applyNumberFormat="0" applyFont="0" applyAlignment="0" applyProtection="0"/>
    <xf numFmtId="0" fontId="31" fillId="8" borderId="30" applyNumberFormat="0" applyFont="0" applyAlignment="0" applyProtection="0"/>
    <xf numFmtId="0" fontId="31" fillId="8" borderId="30" applyNumberFormat="0" applyFont="0" applyAlignment="0" applyProtection="0"/>
    <xf numFmtId="0" fontId="31" fillId="8" borderId="30" applyNumberFormat="0" applyFont="0" applyAlignment="0" applyProtection="0"/>
    <xf numFmtId="0" fontId="31" fillId="8" borderId="30" applyNumberFormat="0" applyFont="0" applyAlignment="0" applyProtection="0"/>
    <xf numFmtId="0" fontId="31" fillId="8" borderId="30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30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30" applyNumberFormat="0" applyFont="0" applyAlignment="0" applyProtection="0"/>
    <xf numFmtId="0" fontId="31" fillId="8" borderId="30" applyNumberFormat="0" applyFont="0" applyAlignment="0" applyProtection="0"/>
    <xf numFmtId="0" fontId="31" fillId="8" borderId="30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7" fillId="24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125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125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48" fillId="125" borderId="17" applyNumberFormat="0" applyFont="0" applyAlignment="0" applyProtection="0"/>
    <xf numFmtId="0" fontId="5" fillId="8" borderId="8" applyNumberFormat="0" applyFont="0" applyAlignment="0" applyProtection="0"/>
    <xf numFmtId="0" fontId="27" fillId="24" borderId="31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30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30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30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125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27" fillId="24" borderId="31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27" fillId="24" borderId="31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30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30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30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30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27" fillId="24" borderId="31" applyNumberFormat="0" applyFont="0" applyAlignment="0" applyProtection="0"/>
    <xf numFmtId="0" fontId="27" fillId="24" borderId="31" applyNumberFormat="0" applyFont="0" applyAlignment="0" applyProtection="0"/>
    <xf numFmtId="0" fontId="27" fillId="24" borderId="31" applyNumberFormat="0" applyFont="0" applyAlignment="0" applyProtection="0"/>
    <xf numFmtId="0" fontId="31" fillId="8" borderId="8" applyNumberFormat="0" applyFont="0" applyAlignment="0" applyProtection="0"/>
    <xf numFmtId="0" fontId="27" fillId="24" borderId="31" applyNumberFormat="0" applyFont="0" applyAlignment="0" applyProtection="0"/>
    <xf numFmtId="0" fontId="48" fillId="24" borderId="17" applyNumberFormat="0" applyFont="0" applyAlignment="0" applyProtection="0"/>
    <xf numFmtId="0" fontId="27" fillId="24" borderId="31" applyNumberFormat="0" applyFont="0" applyAlignment="0" applyProtection="0"/>
    <xf numFmtId="0" fontId="31" fillId="8" borderId="8" applyNumberFormat="0" applyFont="0" applyAlignment="0" applyProtection="0"/>
    <xf numFmtId="0" fontId="27" fillId="24" borderId="31" applyNumberFormat="0" applyFont="0" applyAlignment="0" applyProtection="0"/>
    <xf numFmtId="0" fontId="48" fillId="24" borderId="17" applyNumberFormat="0" applyFont="0" applyAlignment="0" applyProtection="0"/>
    <xf numFmtId="0" fontId="27" fillId="24" borderId="31" applyNumberFormat="0" applyFont="0" applyAlignment="0" applyProtection="0"/>
    <xf numFmtId="0" fontId="27" fillId="24" borderId="31" applyNumberFormat="0" applyFont="0" applyAlignment="0" applyProtection="0"/>
    <xf numFmtId="0" fontId="27" fillId="24" borderId="31" applyNumberFormat="0" applyFont="0" applyAlignment="0" applyProtection="0"/>
    <xf numFmtId="0" fontId="48" fillId="24" borderId="17" applyNumberFormat="0" applyFont="0" applyAlignment="0" applyProtection="0"/>
    <xf numFmtId="0" fontId="27" fillId="24" borderId="31" applyNumberFormat="0" applyFont="0" applyAlignment="0" applyProtection="0"/>
    <xf numFmtId="0" fontId="27" fillId="24" borderId="31" applyNumberFormat="0" applyFont="0" applyAlignment="0" applyProtection="0"/>
    <xf numFmtId="0" fontId="48" fillId="24" borderId="17" applyNumberFormat="0" applyFont="0" applyAlignment="0" applyProtection="0"/>
    <xf numFmtId="0" fontId="27" fillId="24" borderId="3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7" fillId="24" borderId="31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27" fillId="24" borderId="31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7" fillId="24" borderId="31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27" fillId="24" borderId="31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7" fillId="24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7" fillId="24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7" fillId="24" borderId="31" applyNumberFormat="0" applyFont="0" applyAlignment="0" applyProtection="0"/>
    <xf numFmtId="0" fontId="27" fillId="24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7" fillId="24" borderId="31" applyNumberFormat="0" applyFont="0" applyAlignment="0" applyProtection="0"/>
    <xf numFmtId="0" fontId="27" fillId="24" borderId="31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27" fillId="24" borderId="3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27" fillId="24" borderId="31" applyNumberFormat="0" applyFont="0" applyAlignment="0" applyProtection="0"/>
    <xf numFmtId="0" fontId="31" fillId="8" borderId="8" applyNumberFormat="0" applyFont="0" applyAlignment="0" applyProtection="0"/>
    <xf numFmtId="0" fontId="27" fillId="24" borderId="31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31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31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31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31" fillId="8" borderId="8" applyNumberFormat="0" applyFont="0" applyAlignment="0" applyProtection="0"/>
    <xf numFmtId="0" fontId="5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31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31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31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31" fillId="8" borderId="8" applyNumberFormat="0" applyFont="0" applyAlignment="0" applyProtection="0"/>
    <xf numFmtId="0" fontId="5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31" fillId="8" borderId="30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30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30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31" fillId="8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30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31" fillId="8" borderId="30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31" fillId="8" borderId="30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" fillId="8" borderId="8" applyNumberFormat="0" applyFont="0" applyAlignment="0" applyProtection="0"/>
    <xf numFmtId="0" fontId="31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31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30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30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30" applyNumberFormat="0" applyFont="0" applyAlignment="0" applyProtection="0"/>
    <xf numFmtId="0" fontId="31" fillId="8" borderId="30" applyNumberFormat="0" applyFont="0" applyAlignment="0" applyProtection="0"/>
    <xf numFmtId="0" fontId="31" fillId="8" borderId="30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30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30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30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30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30" applyNumberFormat="0" applyFont="0" applyAlignment="0" applyProtection="0"/>
    <xf numFmtId="0" fontId="31" fillId="8" borderId="30" applyNumberFormat="0" applyFont="0" applyAlignment="0" applyProtection="0"/>
    <xf numFmtId="0" fontId="31" fillId="8" borderId="30" applyNumberFormat="0" applyFont="0" applyAlignment="0" applyProtection="0"/>
    <xf numFmtId="0" fontId="31" fillId="8" borderId="30" applyNumberFormat="0" applyFont="0" applyAlignment="0" applyProtection="0"/>
    <xf numFmtId="0" fontId="31" fillId="8" borderId="30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30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30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30" applyNumberFormat="0" applyFont="0" applyAlignment="0" applyProtection="0"/>
    <xf numFmtId="0" fontId="31" fillId="8" borderId="30" applyNumberFormat="0" applyFont="0" applyAlignment="0" applyProtection="0"/>
    <xf numFmtId="0" fontId="31" fillId="8" borderId="30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48" fillId="24" borderId="17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74" fillId="132" borderId="32" applyNumberFormat="0" applyAlignment="0" applyProtection="0"/>
    <xf numFmtId="0" fontId="14" fillId="71" borderId="5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71" borderId="5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71" borderId="5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6" borderId="5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71" borderId="5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14" fillId="71" borderId="5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14" fillId="71" borderId="5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14" fillId="6" borderId="5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14" fillId="6" borderId="5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6" borderId="5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14" fillId="6" borderId="5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14" fillId="6" borderId="5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14" fillId="6" borderId="5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14" fillId="6" borderId="5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74" fillId="133" borderId="32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71" borderId="5" applyNumberFormat="0" applyAlignment="0" applyProtection="0"/>
    <xf numFmtId="0" fontId="74" fillId="133" borderId="32" applyNumberFormat="0" applyAlignment="0" applyProtection="0"/>
    <xf numFmtId="0" fontId="74" fillId="133" borderId="32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71" borderId="5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71" borderId="5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74" fillId="72" borderId="32" applyNumberFormat="0" applyAlignment="0" applyProtection="0"/>
    <xf numFmtId="0" fontId="14" fillId="71" borderId="5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44" borderId="5" applyNumberFormat="0" applyAlignment="0" applyProtection="0"/>
    <xf numFmtId="0" fontId="14" fillId="6" borderId="5" applyNumberFormat="0" applyAlignment="0" applyProtection="0"/>
    <xf numFmtId="0" fontId="74" fillId="132" borderId="32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74" fillId="132" borderId="32" applyNumberFormat="0" applyAlignment="0" applyProtection="0"/>
    <xf numFmtId="0" fontId="14" fillId="6" borderId="5" applyNumberFormat="0" applyAlignment="0" applyProtection="0"/>
    <xf numFmtId="0" fontId="74" fillId="133" borderId="32" applyNumberFormat="0" applyAlignment="0" applyProtection="0"/>
    <xf numFmtId="0" fontId="74" fillId="133" borderId="32" applyNumberFormat="0" applyAlignment="0" applyProtection="0"/>
    <xf numFmtId="0" fontId="14" fillId="44" borderId="5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71" borderId="5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71" borderId="5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71" borderId="5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74" fillId="132" borderId="32" applyNumberFormat="0" applyAlignment="0" applyProtection="0"/>
    <xf numFmtId="0" fontId="14" fillId="71" borderId="5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74" fillId="132" borderId="32" applyNumberFormat="0" applyAlignment="0" applyProtection="0"/>
    <xf numFmtId="0" fontId="14" fillId="71" borderId="5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14" fillId="71" borderId="5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14" fillId="71" borderId="5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14" fillId="71" borderId="5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6" borderId="5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6" borderId="5" applyNumberFormat="0" applyAlignment="0" applyProtection="0"/>
    <xf numFmtId="0" fontId="74" fillId="132" borderId="32" applyNumberFormat="0" applyAlignment="0" applyProtection="0"/>
    <xf numFmtId="0" fontId="14" fillId="6" borderId="5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14" fillId="71" borderId="5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14" fillId="71" borderId="5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14" fillId="71" borderId="5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14" fillId="6" borderId="5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14" fillId="71" borderId="5" applyNumberFormat="0" applyAlignment="0" applyProtection="0"/>
    <xf numFmtId="0" fontId="14" fillId="6" borderId="5" applyNumberFormat="0" applyAlignment="0" applyProtection="0"/>
    <xf numFmtId="0" fontId="74" fillId="132" borderId="32" applyNumberFormat="0" applyAlignment="0" applyProtection="0"/>
    <xf numFmtId="0" fontId="14" fillId="6" borderId="5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6" borderId="5" applyNumberFormat="0" applyAlignment="0" applyProtection="0"/>
    <xf numFmtId="0" fontId="74" fillId="132" borderId="32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71" borderId="5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71" borderId="5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71" borderId="5" applyNumberFormat="0" applyAlignment="0" applyProtection="0"/>
    <xf numFmtId="0" fontId="74" fillId="132" borderId="32" applyNumberFormat="0" applyAlignment="0" applyProtection="0"/>
    <xf numFmtId="0" fontId="14" fillId="71" borderId="5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6" borderId="5" applyNumberFormat="0" applyAlignment="0" applyProtection="0"/>
    <xf numFmtId="0" fontId="74" fillId="132" borderId="32" applyNumberFormat="0" applyAlignment="0" applyProtection="0"/>
    <xf numFmtId="0" fontId="14" fillId="6" borderId="5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14" fillId="71" borderId="5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14" fillId="71" borderId="5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14" fillId="71" borderId="5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14" fillId="71" borderId="5" applyNumberFormat="0" applyAlignment="0" applyProtection="0"/>
    <xf numFmtId="0" fontId="14" fillId="6" borderId="5" applyNumberFormat="0" applyAlignment="0" applyProtection="0"/>
    <xf numFmtId="0" fontId="74" fillId="132" borderId="32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6" borderId="5" applyNumberFormat="0" applyAlignment="0" applyProtection="0"/>
    <xf numFmtId="0" fontId="74" fillId="132" borderId="32" applyNumberFormat="0" applyAlignment="0" applyProtection="0"/>
    <xf numFmtId="0" fontId="14" fillId="6" borderId="5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74" fillId="72" borderId="32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74" fillId="72" borderId="32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74" fillId="132" borderId="32" applyNumberFormat="0" applyAlignment="0" applyProtection="0"/>
    <xf numFmtId="0" fontId="14" fillId="44" borderId="5" applyNumberFormat="0" applyAlignment="0" applyProtection="0"/>
    <xf numFmtId="0" fontId="74" fillId="72" borderId="32" applyNumberFormat="0" applyAlignment="0" applyProtection="0"/>
    <xf numFmtId="0" fontId="74" fillId="132" borderId="32" applyNumberFormat="0" applyAlignment="0" applyProtection="0"/>
    <xf numFmtId="0" fontId="14" fillId="6" borderId="5" applyNumberFormat="0" applyAlignment="0" applyProtection="0"/>
    <xf numFmtId="0" fontId="74" fillId="133" borderId="32" applyNumberFormat="0" applyAlignment="0" applyProtection="0"/>
    <xf numFmtId="0" fontId="74" fillId="133" borderId="32" applyNumberFormat="0" applyAlignment="0" applyProtection="0"/>
    <xf numFmtId="0" fontId="74" fillId="132" borderId="32" applyNumberFormat="0" applyAlignment="0" applyProtection="0"/>
    <xf numFmtId="0" fontId="14" fillId="71" borderId="5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14" fillId="71" borderId="5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14" fillId="71" borderId="5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14" fillId="6" borderId="5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14" fillId="6" borderId="5" applyNumberFormat="0" applyAlignment="0" applyProtection="0"/>
    <xf numFmtId="0" fontId="74" fillId="132" borderId="32" applyNumberFormat="0" applyAlignment="0" applyProtection="0"/>
    <xf numFmtId="0" fontId="74" fillId="132" borderId="32" applyNumberFormat="0" applyAlignment="0" applyProtection="0"/>
    <xf numFmtId="0" fontId="14" fillId="6" borderId="5" applyNumberFormat="0" applyAlignment="0" applyProtection="0"/>
    <xf numFmtId="0" fontId="14" fillId="44" borderId="5" applyNumberFormat="0" applyAlignment="0" applyProtection="0"/>
    <xf numFmtId="0" fontId="14" fillId="44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74" fillId="132" borderId="32" applyNumberFormat="0" applyAlignment="0" applyProtection="0"/>
    <xf numFmtId="176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0" fontId="27" fillId="0" borderId="0" applyFont="0" applyFill="0" applyBorder="0" applyAlignment="0" applyProtection="0">
      <alignment vertical="top"/>
    </xf>
    <xf numFmtId="10" fontId="27" fillId="0" borderId="0" applyFont="0" applyFill="0" applyBorder="0" applyAlignment="0" applyProtection="0">
      <alignment vertical="top"/>
    </xf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37" fillId="0" borderId="12">
      <alignment horizontal="center"/>
    </xf>
    <xf numFmtId="0" fontId="37" fillId="0" borderId="12">
      <alignment horizontal="center"/>
    </xf>
    <xf numFmtId="0" fontId="37" fillId="0" borderId="12">
      <alignment horizontal="center"/>
    </xf>
    <xf numFmtId="0" fontId="37" fillId="0" borderId="12">
      <alignment horizontal="center"/>
    </xf>
    <xf numFmtId="0" fontId="37" fillId="0" borderId="12">
      <alignment horizontal="center"/>
    </xf>
    <xf numFmtId="0" fontId="37" fillId="0" borderId="12">
      <alignment horizontal="center"/>
    </xf>
    <xf numFmtId="0" fontId="37" fillId="0" borderId="12">
      <alignment horizontal="center"/>
    </xf>
    <xf numFmtId="0" fontId="37" fillId="0" borderId="12">
      <alignment horizontal="center"/>
    </xf>
    <xf numFmtId="0" fontId="37" fillId="0" borderId="12">
      <alignment horizontal="center"/>
    </xf>
    <xf numFmtId="0" fontId="37" fillId="0" borderId="12">
      <alignment horizontal="center"/>
    </xf>
    <xf numFmtId="0" fontId="37" fillId="0" borderId="12">
      <alignment horizontal="center"/>
    </xf>
    <xf numFmtId="0" fontId="37" fillId="0" borderId="12">
      <alignment horizontal="center"/>
    </xf>
    <xf numFmtId="0" fontId="37" fillId="0" borderId="12">
      <alignment horizontal="center"/>
    </xf>
    <xf numFmtId="0" fontId="37" fillId="0" borderId="12">
      <alignment horizontal="center"/>
    </xf>
    <xf numFmtId="0" fontId="37" fillId="0" borderId="12">
      <alignment horizontal="center"/>
    </xf>
    <xf numFmtId="0" fontId="37" fillId="0" borderId="12">
      <alignment horizontal="center"/>
    </xf>
    <xf numFmtId="3" fontId="36" fillId="0" borderId="0" applyFont="0" applyFill="0" applyBorder="0" applyAlignment="0" applyProtection="0"/>
    <xf numFmtId="0" fontId="36" fillId="139" borderId="0" applyNumberFormat="0" applyFont="0" applyBorder="0" applyAlignment="0" applyProtection="0"/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38" fillId="29" borderId="14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140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48" fillId="29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39" fillId="29" borderId="14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75" fillId="140" borderId="17" applyNumberFormat="0" applyProtection="0">
      <alignment vertical="center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38" fillId="29" borderId="14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4" fontId="48" fillId="140" borderId="17" applyNumberFormat="0" applyProtection="0">
      <alignment horizontal="left" vertical="center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140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38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0" fontId="76" fillId="29" borderId="14" applyNumberFormat="0" applyProtection="0">
      <alignment horizontal="left" vertical="top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38" fillId="30" borderId="0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41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0" fillId="31" borderId="14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108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31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0" fillId="32" borderId="14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3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142" borderId="17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0" fillId="33" borderId="14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144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3" borderId="33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0" fillId="34" borderId="14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98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4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0" fillId="35" borderId="14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14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5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0" fillId="36" borderId="14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129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6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0" fillId="37" borderId="14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81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7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0" fillId="38" borderId="14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69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8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0" fillId="39" borderId="14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115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39" borderId="17" applyNumberFormat="0" applyProtection="0">
      <alignment horizontal="right" vertical="center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38" fillId="40" borderId="15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48" fillId="40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86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86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40" fillId="41" borderId="0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86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86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41" fillId="42" borderId="0" applyNumberFormat="0" applyProtection="0">
      <alignment horizontal="left" vertical="center" indent="1"/>
    </xf>
    <xf numFmtId="4" fontId="41" fillId="42" borderId="0" applyNumberFormat="0" applyProtection="0">
      <alignment horizontal="left" vertical="center" indent="1"/>
    </xf>
    <xf numFmtId="4" fontId="41" fillId="42" borderId="0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41" fillId="42" borderId="0" applyNumberFormat="0" applyProtection="0">
      <alignment horizontal="left" vertical="center" indent="1"/>
    </xf>
    <xf numFmtId="4" fontId="41" fillId="42" borderId="0" applyNumberFormat="0" applyProtection="0">
      <alignment horizontal="left" vertical="center" indent="1"/>
    </xf>
    <xf numFmtId="4" fontId="41" fillId="42" borderId="0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41" fillId="42" borderId="0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27" fillId="42" borderId="33" applyNumberFormat="0" applyProtection="0">
      <alignment horizontal="left" vertical="center" indent="1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0" fillId="30" borderId="14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67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30" borderId="17" applyNumberFormat="0" applyProtection="0">
      <alignment horizontal="right" vertical="center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0" fillId="41" borderId="0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0" fillId="41" borderId="0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0" fillId="41" borderId="0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0" fillId="41" borderId="0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0" fillId="41" borderId="0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0" fillId="41" borderId="0" applyNumberFormat="0" applyProtection="0">
      <alignment horizontal="left" vertical="center" indent="1"/>
    </xf>
    <xf numFmtId="4" fontId="40" fillId="41" borderId="0" applyNumberFormat="0" applyProtection="0">
      <alignment horizontal="left" vertical="center" indent="1"/>
    </xf>
    <xf numFmtId="4" fontId="40" fillId="41" borderId="0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0" fillId="41" borderId="0" applyNumberFormat="0" applyProtection="0">
      <alignment horizontal="left" vertical="center" indent="1"/>
    </xf>
    <xf numFmtId="4" fontId="40" fillId="41" borderId="0" applyNumberFormat="0" applyProtection="0">
      <alignment horizontal="left" vertical="center" indent="1"/>
    </xf>
    <xf numFmtId="4" fontId="40" fillId="41" borderId="0" applyNumberFormat="0" applyProtection="0">
      <alignment horizontal="left" vertical="center" indent="1"/>
    </xf>
    <xf numFmtId="4" fontId="40" fillId="41" borderId="0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0" fillId="41" borderId="0" applyNumberFormat="0" applyProtection="0">
      <alignment horizontal="left" vertical="center" indent="1"/>
    </xf>
    <xf numFmtId="4" fontId="40" fillId="41" borderId="0" applyNumberFormat="0" applyProtection="0">
      <alignment horizontal="left" vertical="center" indent="1"/>
    </xf>
    <xf numFmtId="4" fontId="40" fillId="41" borderId="0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0" fillId="41" borderId="0" applyNumberFormat="0" applyProtection="0">
      <alignment horizontal="left" vertical="center" indent="1"/>
    </xf>
    <xf numFmtId="4" fontId="40" fillId="41" borderId="0" applyNumberFormat="0" applyProtection="0">
      <alignment horizontal="left" vertical="center" indent="1"/>
    </xf>
    <xf numFmtId="4" fontId="40" fillId="41" borderId="0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0" fillId="41" borderId="0" applyNumberFormat="0" applyProtection="0">
      <alignment horizontal="left" vertical="center" indent="1"/>
    </xf>
    <xf numFmtId="4" fontId="40" fillId="41" borderId="0" applyNumberFormat="0" applyProtection="0">
      <alignment horizontal="left" vertical="center" indent="1"/>
    </xf>
    <xf numFmtId="4" fontId="40" fillId="41" borderId="0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0" fillId="41" borderId="0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65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41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0" fillId="30" borderId="0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0" fillId="30" borderId="0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0" fillId="30" borderId="0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0" fillId="30" borderId="0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0" fillId="30" borderId="0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0" fillId="30" borderId="0" applyNumberFormat="0" applyProtection="0">
      <alignment horizontal="left" vertical="center" indent="1"/>
    </xf>
    <xf numFmtId="4" fontId="40" fillId="30" borderId="0" applyNumberFormat="0" applyProtection="0">
      <alignment horizontal="left" vertical="center" indent="1"/>
    </xf>
    <xf numFmtId="4" fontId="40" fillId="30" borderId="0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0" fillId="30" borderId="0" applyNumberFormat="0" applyProtection="0">
      <alignment horizontal="left" vertical="center" indent="1"/>
    </xf>
    <xf numFmtId="4" fontId="40" fillId="30" borderId="0" applyNumberFormat="0" applyProtection="0">
      <alignment horizontal="left" vertical="center" indent="1"/>
    </xf>
    <xf numFmtId="4" fontId="40" fillId="30" borderId="0" applyNumberFormat="0" applyProtection="0">
      <alignment horizontal="left" vertical="center" indent="1"/>
    </xf>
    <xf numFmtId="4" fontId="40" fillId="30" borderId="0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0" fillId="30" borderId="0" applyNumberFormat="0" applyProtection="0">
      <alignment horizontal="left" vertical="center" indent="1"/>
    </xf>
    <xf numFmtId="4" fontId="40" fillId="30" borderId="0" applyNumberFormat="0" applyProtection="0">
      <alignment horizontal="left" vertical="center" indent="1"/>
    </xf>
    <xf numFmtId="4" fontId="40" fillId="30" borderId="0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0" fillId="30" borderId="0" applyNumberFormat="0" applyProtection="0">
      <alignment horizontal="left" vertical="center" indent="1"/>
    </xf>
    <xf numFmtId="4" fontId="40" fillId="30" borderId="0" applyNumberFormat="0" applyProtection="0">
      <alignment horizontal="left" vertical="center" indent="1"/>
    </xf>
    <xf numFmtId="4" fontId="40" fillId="30" borderId="0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0" fillId="30" borderId="0" applyNumberFormat="0" applyProtection="0">
      <alignment horizontal="left" vertical="center" indent="1"/>
    </xf>
    <xf numFmtId="4" fontId="40" fillId="30" borderId="0" applyNumberFormat="0" applyProtection="0">
      <alignment horizontal="left" vertical="center" indent="1"/>
    </xf>
    <xf numFmtId="4" fontId="40" fillId="30" borderId="0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0" fillId="30" borderId="0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67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4" fontId="48" fillId="30" borderId="33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27" fillId="42" borderId="14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27" fillId="42" borderId="14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27" fillId="42" borderId="14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27" fillId="42" borderId="14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27" fillId="42" borderId="14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27" fillId="42" borderId="14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27" fillId="42" borderId="14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27" fillId="42" borderId="14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27" fillId="42" borderId="14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27" fillId="42" borderId="14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27" fillId="42" borderId="14" applyNumberFormat="0" applyProtection="0">
      <alignment horizontal="left" vertical="center" indent="1"/>
    </xf>
    <xf numFmtId="0" fontId="27" fillId="42" borderId="14" applyNumberFormat="0" applyProtection="0">
      <alignment horizontal="left" vertical="center" indent="1"/>
    </xf>
    <xf numFmtId="0" fontId="27" fillId="42" borderId="14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27" fillId="42" borderId="14" applyNumberFormat="0" applyProtection="0">
      <alignment horizontal="left" vertical="center" indent="1"/>
    </xf>
    <xf numFmtId="0" fontId="27" fillId="42" borderId="14" applyNumberFormat="0" applyProtection="0">
      <alignment horizontal="left" vertical="center" indent="1"/>
    </xf>
    <xf numFmtId="0" fontId="27" fillId="42" borderId="14" applyNumberFormat="0" applyProtection="0">
      <alignment horizontal="left" vertical="center" indent="1"/>
    </xf>
    <xf numFmtId="0" fontId="27" fillId="42" borderId="14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27" fillId="42" borderId="14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8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77" borderId="17" applyNumberFormat="0" applyProtection="0">
      <alignment horizontal="left" vertical="center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27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27" fillId="42" borderId="14" applyNumberFormat="0" applyProtection="0">
      <alignment horizontal="left" vertical="top" indent="1"/>
    </xf>
    <xf numFmtId="0" fontId="27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27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27" fillId="42" borderId="14" applyNumberFormat="0" applyProtection="0">
      <alignment horizontal="left" vertical="top" indent="1"/>
    </xf>
    <xf numFmtId="0" fontId="48" fillId="86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27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27" fillId="42" borderId="14" applyNumberFormat="0" applyProtection="0">
      <alignment horizontal="left" vertical="top" indent="1"/>
    </xf>
    <xf numFmtId="0" fontId="27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27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27" fillId="42" borderId="14" applyNumberFormat="0" applyProtection="0">
      <alignment horizontal="left" vertical="top" indent="1"/>
    </xf>
    <xf numFmtId="0" fontId="27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27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27" fillId="42" borderId="14" applyNumberFormat="0" applyProtection="0">
      <alignment horizontal="left" vertical="top" indent="1"/>
    </xf>
    <xf numFmtId="0" fontId="27" fillId="42" borderId="14" applyNumberFormat="0" applyProtection="0">
      <alignment horizontal="left" vertical="top" indent="1"/>
    </xf>
    <xf numFmtId="0" fontId="27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27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27" fillId="42" borderId="14" applyNumberFormat="0" applyProtection="0">
      <alignment horizontal="left" vertical="top" indent="1"/>
    </xf>
    <xf numFmtId="0" fontId="27" fillId="42" borderId="14" applyNumberFormat="0" applyProtection="0">
      <alignment horizontal="left" vertical="top" indent="1"/>
    </xf>
    <xf numFmtId="0" fontId="27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27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42" borderId="14" applyNumberFormat="0" applyProtection="0">
      <alignment horizontal="left" vertical="top" indent="1"/>
    </xf>
    <xf numFmtId="0" fontId="48" fillId="121" borderId="17" applyNumberFormat="0" applyProtection="0">
      <alignment horizontal="left" vertical="center" indent="1"/>
    </xf>
    <xf numFmtId="0" fontId="27" fillId="30" borderId="14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27" fillId="30" borderId="14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27" fillId="30" borderId="14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27" fillId="30" borderId="14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27" fillId="30" borderId="14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27" fillId="30" borderId="14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27" fillId="30" borderId="14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27" fillId="30" borderId="14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27" fillId="30" borderId="14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27" fillId="30" borderId="14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27" fillId="30" borderId="14" applyNumberFormat="0" applyProtection="0">
      <alignment horizontal="left" vertical="center" indent="1"/>
    </xf>
    <xf numFmtId="0" fontId="27" fillId="30" borderId="14" applyNumberFormat="0" applyProtection="0">
      <alignment horizontal="left" vertical="center" indent="1"/>
    </xf>
    <xf numFmtId="0" fontId="27" fillId="30" borderId="14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27" fillId="30" borderId="14" applyNumberFormat="0" applyProtection="0">
      <alignment horizontal="left" vertical="center" indent="1"/>
    </xf>
    <xf numFmtId="0" fontId="27" fillId="30" borderId="14" applyNumberFormat="0" applyProtection="0">
      <alignment horizontal="left" vertical="center" indent="1"/>
    </xf>
    <xf numFmtId="0" fontId="27" fillId="30" borderId="14" applyNumberFormat="0" applyProtection="0">
      <alignment horizontal="left" vertical="center" indent="1"/>
    </xf>
    <xf numFmtId="0" fontId="27" fillId="30" borderId="14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27" fillId="30" borderId="14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46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121" borderId="17" applyNumberFormat="0" applyProtection="0">
      <alignment horizontal="left" vertical="center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27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27" fillId="30" borderId="14" applyNumberFormat="0" applyProtection="0">
      <alignment horizontal="left" vertical="top" indent="1"/>
    </xf>
    <xf numFmtId="0" fontId="27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27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27" fillId="30" borderId="14" applyNumberFormat="0" applyProtection="0">
      <alignment horizontal="left" vertical="top" indent="1"/>
    </xf>
    <xf numFmtId="0" fontId="48" fillId="67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27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27" fillId="30" borderId="14" applyNumberFormat="0" applyProtection="0">
      <alignment horizontal="left" vertical="top" indent="1"/>
    </xf>
    <xf numFmtId="0" fontId="27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27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27" fillId="30" borderId="14" applyNumberFormat="0" applyProtection="0">
      <alignment horizontal="left" vertical="top" indent="1"/>
    </xf>
    <xf numFmtId="0" fontId="27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27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27" fillId="30" borderId="14" applyNumberFormat="0" applyProtection="0">
      <alignment horizontal="left" vertical="top" indent="1"/>
    </xf>
    <xf numFmtId="0" fontId="27" fillId="30" borderId="14" applyNumberFormat="0" applyProtection="0">
      <alignment horizontal="left" vertical="top" indent="1"/>
    </xf>
    <xf numFmtId="0" fontId="27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27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27" fillId="30" borderId="14" applyNumberFormat="0" applyProtection="0">
      <alignment horizontal="left" vertical="top" indent="1"/>
    </xf>
    <xf numFmtId="0" fontId="27" fillId="30" borderId="14" applyNumberFormat="0" applyProtection="0">
      <alignment horizontal="left" vertical="top" indent="1"/>
    </xf>
    <xf numFmtId="0" fontId="27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27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30" borderId="14" applyNumberFormat="0" applyProtection="0">
      <alignment horizontal="left" vertical="top" indent="1"/>
    </xf>
    <xf numFmtId="0" fontId="48" fillId="43" borderId="17" applyNumberFormat="0" applyProtection="0">
      <alignment horizontal="left" vertical="center" indent="1"/>
    </xf>
    <xf numFmtId="0" fontId="27" fillId="43" borderId="14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27" fillId="43" borderId="14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27" fillId="43" borderId="14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27" fillId="43" borderId="14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27" fillId="43" borderId="14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27" fillId="43" borderId="14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27" fillId="43" borderId="14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27" fillId="43" borderId="14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27" fillId="43" borderId="14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27" fillId="43" borderId="14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27" fillId="43" borderId="14" applyNumberFormat="0" applyProtection="0">
      <alignment horizontal="left" vertical="center" indent="1"/>
    </xf>
    <xf numFmtId="0" fontId="27" fillId="43" borderId="14" applyNumberFormat="0" applyProtection="0">
      <alignment horizontal="left" vertical="center" indent="1"/>
    </xf>
    <xf numFmtId="0" fontId="27" fillId="43" borderId="14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27" fillId="43" borderId="14" applyNumberFormat="0" applyProtection="0">
      <alignment horizontal="left" vertical="center" indent="1"/>
    </xf>
    <xf numFmtId="0" fontId="27" fillId="43" borderId="14" applyNumberFormat="0" applyProtection="0">
      <alignment horizontal="left" vertical="center" indent="1"/>
    </xf>
    <xf numFmtId="0" fontId="27" fillId="43" borderId="14" applyNumberFormat="0" applyProtection="0">
      <alignment horizontal="left" vertical="center" indent="1"/>
    </xf>
    <xf numFmtId="0" fontId="27" fillId="43" borderId="14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27" fillId="43" borderId="14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147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7" applyNumberFormat="0" applyProtection="0">
      <alignment horizontal="left" vertical="center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27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27" fillId="43" borderId="14" applyNumberFormat="0" applyProtection="0">
      <alignment horizontal="left" vertical="top" indent="1"/>
    </xf>
    <xf numFmtId="0" fontId="27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27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27" fillId="43" borderId="14" applyNumberFormat="0" applyProtection="0">
      <alignment horizontal="left" vertical="top" indent="1"/>
    </xf>
    <xf numFmtId="0" fontId="48" fillId="147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27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27" fillId="43" borderId="14" applyNumberFormat="0" applyProtection="0">
      <alignment horizontal="left" vertical="top" indent="1"/>
    </xf>
    <xf numFmtId="0" fontId="27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27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27" fillId="43" borderId="14" applyNumberFormat="0" applyProtection="0">
      <alignment horizontal="left" vertical="top" indent="1"/>
    </xf>
    <xf numFmtId="0" fontId="27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27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27" fillId="43" borderId="14" applyNumberFormat="0" applyProtection="0">
      <alignment horizontal="left" vertical="top" indent="1"/>
    </xf>
    <xf numFmtId="0" fontId="27" fillId="43" borderId="14" applyNumberFormat="0" applyProtection="0">
      <alignment horizontal="left" vertical="top" indent="1"/>
    </xf>
    <xf numFmtId="0" fontId="27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27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27" fillId="43" borderId="14" applyNumberFormat="0" applyProtection="0">
      <alignment horizontal="left" vertical="top" indent="1"/>
    </xf>
    <xf numFmtId="0" fontId="27" fillId="43" borderId="14" applyNumberFormat="0" applyProtection="0">
      <alignment horizontal="left" vertical="top" indent="1"/>
    </xf>
    <xf numFmtId="0" fontId="27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27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3" borderId="14" applyNumberFormat="0" applyProtection="0">
      <alignment horizontal="left" vertical="top" indent="1"/>
    </xf>
    <xf numFmtId="0" fontId="48" fillId="41" borderId="17" applyNumberFormat="0" applyProtection="0">
      <alignment horizontal="left" vertical="center" indent="1"/>
    </xf>
    <xf numFmtId="0" fontId="27" fillId="41" borderId="14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27" fillId="41" borderId="14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27" fillId="41" borderId="14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27" fillId="41" borderId="14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27" fillId="41" borderId="14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27" fillId="41" borderId="14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27" fillId="41" borderId="14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27" fillId="41" borderId="14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27" fillId="41" borderId="14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27" fillId="41" borderId="14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27" fillId="41" borderId="14" applyNumberFormat="0" applyProtection="0">
      <alignment horizontal="left" vertical="center" indent="1"/>
    </xf>
    <xf numFmtId="0" fontId="27" fillId="41" borderId="14" applyNumberFormat="0" applyProtection="0">
      <alignment horizontal="left" vertical="center" indent="1"/>
    </xf>
    <xf numFmtId="0" fontId="27" fillId="41" borderId="14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27" fillId="41" borderId="14" applyNumberFormat="0" applyProtection="0">
      <alignment horizontal="left" vertical="center" indent="1"/>
    </xf>
    <xf numFmtId="0" fontId="27" fillId="41" borderId="14" applyNumberFormat="0" applyProtection="0">
      <alignment horizontal="left" vertical="center" indent="1"/>
    </xf>
    <xf numFmtId="0" fontId="27" fillId="41" borderId="14" applyNumberFormat="0" applyProtection="0">
      <alignment horizontal="left" vertical="center" indent="1"/>
    </xf>
    <xf numFmtId="0" fontId="27" fillId="41" borderId="14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27" fillId="41" borderId="14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65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center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27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27" fillId="41" borderId="14" applyNumberFormat="0" applyProtection="0">
      <alignment horizontal="left" vertical="top" indent="1"/>
    </xf>
    <xf numFmtId="0" fontId="27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27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27" fillId="41" borderId="14" applyNumberFormat="0" applyProtection="0">
      <alignment horizontal="left" vertical="top" indent="1"/>
    </xf>
    <xf numFmtId="0" fontId="48" fillId="65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27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27" fillId="41" borderId="14" applyNumberFormat="0" applyProtection="0">
      <alignment horizontal="left" vertical="top" indent="1"/>
    </xf>
    <xf numFmtId="0" fontId="27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27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27" fillId="41" borderId="14" applyNumberFormat="0" applyProtection="0">
      <alignment horizontal="left" vertical="top" indent="1"/>
    </xf>
    <xf numFmtId="0" fontId="27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27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27" fillId="41" borderId="14" applyNumberFormat="0" applyProtection="0">
      <alignment horizontal="left" vertical="top" indent="1"/>
    </xf>
    <xf numFmtId="0" fontId="27" fillId="41" borderId="14" applyNumberFormat="0" applyProtection="0">
      <alignment horizontal="left" vertical="top" indent="1"/>
    </xf>
    <xf numFmtId="0" fontId="27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27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27" fillId="41" borderId="14" applyNumberFormat="0" applyProtection="0">
      <alignment horizontal="left" vertical="top" indent="1"/>
    </xf>
    <xf numFmtId="0" fontId="27" fillId="41" borderId="14" applyNumberFormat="0" applyProtection="0">
      <alignment horizontal="left" vertical="top" indent="1"/>
    </xf>
    <xf numFmtId="0" fontId="27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27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1" borderId="14" applyNumberFormat="0" applyProtection="0">
      <alignment horizontal="left" vertical="top" indent="1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27" fillId="44" borderId="16" applyNumberFormat="0">
      <protection locked="0"/>
    </xf>
    <xf numFmtId="0" fontId="48" fillId="44" borderId="34" applyNumberFormat="0">
      <protection locked="0"/>
    </xf>
    <xf numFmtId="0" fontId="27" fillId="44" borderId="16" applyNumberFormat="0">
      <protection locked="0"/>
    </xf>
    <xf numFmtId="0" fontId="27" fillId="44" borderId="16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27" fillId="44" borderId="16" applyNumberFormat="0">
      <protection locked="0"/>
    </xf>
    <xf numFmtId="0" fontId="48" fillId="44" borderId="34" applyNumberFormat="0">
      <protection locked="0"/>
    </xf>
    <xf numFmtId="0" fontId="27" fillId="44" borderId="16" applyNumberFormat="0">
      <protection locked="0"/>
    </xf>
    <xf numFmtId="0" fontId="48" fillId="148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27" fillId="44" borderId="16" applyNumberFormat="0">
      <protection locked="0"/>
    </xf>
    <xf numFmtId="0" fontId="48" fillId="44" borderId="34" applyNumberFormat="0">
      <protection locked="0"/>
    </xf>
    <xf numFmtId="0" fontId="27" fillId="44" borderId="16" applyNumberFormat="0">
      <protection locked="0"/>
    </xf>
    <xf numFmtId="0" fontId="27" fillId="44" borderId="16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27" fillId="44" borderId="16" applyNumberFormat="0">
      <protection locked="0"/>
    </xf>
    <xf numFmtId="0" fontId="48" fillId="44" borderId="34" applyNumberFormat="0">
      <protection locked="0"/>
    </xf>
    <xf numFmtId="0" fontId="27" fillId="44" borderId="16" applyNumberFormat="0">
      <protection locked="0"/>
    </xf>
    <xf numFmtId="0" fontId="27" fillId="44" borderId="16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27" fillId="44" borderId="16" applyNumberFormat="0">
      <protection locked="0"/>
    </xf>
    <xf numFmtId="0" fontId="27" fillId="44" borderId="16" applyNumberFormat="0">
      <protection locked="0"/>
    </xf>
    <xf numFmtId="0" fontId="27" fillId="44" borderId="16" applyNumberFormat="0">
      <protection locked="0"/>
    </xf>
    <xf numFmtId="0" fontId="27" fillId="44" borderId="16" applyNumberFormat="0">
      <protection locked="0"/>
    </xf>
    <xf numFmtId="0" fontId="48" fillId="44" borderId="34" applyNumberFormat="0">
      <protection locked="0"/>
    </xf>
    <xf numFmtId="0" fontId="27" fillId="44" borderId="16" applyNumberFormat="0">
      <protection locked="0"/>
    </xf>
    <xf numFmtId="0" fontId="27" fillId="44" borderId="16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27" fillId="44" borderId="16" applyNumberFormat="0">
      <protection locked="0"/>
    </xf>
    <xf numFmtId="0" fontId="27" fillId="44" borderId="16" applyNumberFormat="0">
      <protection locked="0"/>
    </xf>
    <xf numFmtId="0" fontId="27" fillId="44" borderId="16" applyNumberFormat="0">
      <protection locked="0"/>
    </xf>
    <xf numFmtId="0" fontId="48" fillId="44" borderId="34" applyNumberFormat="0">
      <protection locked="0"/>
    </xf>
    <xf numFmtId="0" fontId="27" fillId="44" borderId="16" applyNumberFormat="0">
      <protection locked="0"/>
    </xf>
    <xf numFmtId="0" fontId="27" fillId="44" borderId="16" applyNumberFormat="0">
      <protection locked="0"/>
    </xf>
    <xf numFmtId="0" fontId="27" fillId="44" borderId="16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27" fillId="44" borderId="16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27" fillId="44" borderId="16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48" fillId="44" borderId="34" applyNumberFormat="0">
      <protection locked="0"/>
    </xf>
    <xf numFmtId="0" fontId="77" fillId="42" borderId="35" applyBorder="0"/>
    <xf numFmtId="0" fontId="77" fillId="86" borderId="35" applyBorder="0"/>
    <xf numFmtId="0" fontId="77" fillId="42" borderId="35" applyBorder="0"/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12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40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8" fillId="45" borderId="14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42" fillId="45" borderId="14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5" fillId="125" borderId="16" applyNumberFormat="0" applyProtection="0">
      <alignment vertical="center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8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40" fillId="45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4" fontId="78" fillId="77" borderId="14" applyNumberFormat="0" applyProtection="0">
      <alignment horizontal="left" vertical="center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12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40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0" fontId="78" fillId="45" borderId="14" applyNumberFormat="0" applyProtection="0">
      <alignment horizontal="left" vertical="top" indent="1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0" fillId="41" borderId="14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48" fillId="0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42" fillId="41" borderId="14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75" fillId="148" borderId="17" applyNumberFormat="0" applyProtection="0">
      <alignment horizontal="right" vertical="center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0" fillId="30" borderId="14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41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4" fontId="48" fillId="103" borderId="17" applyNumberFormat="0" applyProtection="0">
      <alignment horizontal="left" vertical="center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67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40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0" fontId="78" fillId="30" borderId="14" applyNumberFormat="0" applyProtection="0">
      <alignment horizontal="left" vertical="top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149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43" fillId="46" borderId="0" applyNumberFormat="0" applyProtection="0">
      <alignment horizontal="left" vertical="center" indent="1"/>
    </xf>
    <xf numFmtId="4" fontId="43" fillId="46" borderId="0" applyNumberFormat="0" applyProtection="0">
      <alignment horizontal="left" vertical="center" indent="1"/>
    </xf>
    <xf numFmtId="4" fontId="43" fillId="46" borderId="0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43" fillId="46" borderId="0" applyNumberFormat="0" applyProtection="0">
      <alignment horizontal="left" vertical="center" indent="1"/>
    </xf>
    <xf numFmtId="4" fontId="43" fillId="46" borderId="0" applyNumberFormat="0" applyProtection="0">
      <alignment horizontal="left" vertical="center" indent="1"/>
    </xf>
    <xf numFmtId="4" fontId="43" fillId="46" borderId="0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43" fillId="46" borderId="0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4" fontId="79" fillId="46" borderId="33" applyNumberFormat="0" applyProtection="0">
      <alignment horizontal="left" vertical="center" indent="1"/>
    </xf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1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0" fontId="48" fillId="150" borderId="16"/>
    <xf numFmtId="4" fontId="80" fillId="44" borderId="17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80" fillId="148" borderId="17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44" fillId="41" borderId="14" applyNumberFormat="0" applyProtection="0">
      <alignment horizontal="right" vertical="center"/>
    </xf>
    <xf numFmtId="4" fontId="44" fillId="41" borderId="14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44" fillId="41" borderId="14" applyNumberFormat="0" applyProtection="0">
      <alignment horizontal="right" vertical="center"/>
    </xf>
    <xf numFmtId="4" fontId="44" fillId="41" borderId="14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44" fillId="41" borderId="14" applyNumberFormat="0" applyProtection="0">
      <alignment horizontal="right" vertical="center"/>
    </xf>
    <xf numFmtId="4" fontId="44" fillId="41" borderId="14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44" fillId="41" borderId="14" applyNumberFormat="0" applyProtection="0">
      <alignment horizontal="right" vertical="center"/>
    </xf>
    <xf numFmtId="4" fontId="44" fillId="41" borderId="14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44" fillId="41" borderId="14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4" fontId="80" fillId="44" borderId="17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34" fillId="0" borderId="37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34" fillId="0" borderId="37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34" fillId="0" borderId="37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34" fillId="0" borderId="37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34" fillId="0" borderId="37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34" fillId="0" borderId="37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34" fillId="0" borderId="37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34" fillId="0" borderId="37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34" fillId="0" borderId="37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19" fillId="0" borderId="36" applyNumberFormat="0" applyFill="0" applyAlignment="0" applyProtection="0"/>
    <xf numFmtId="0" fontId="34" fillId="0" borderId="37" applyNumberFormat="0" applyFill="0" applyAlignment="0" applyProtection="0"/>
    <xf numFmtId="0" fontId="19" fillId="0" borderId="9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19" fillId="0" borderId="36" applyNumberFormat="0" applyFill="0" applyAlignment="0" applyProtection="0"/>
    <xf numFmtId="0" fontId="34" fillId="0" borderId="37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34" fillId="0" borderId="37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34" fillId="0" borderId="37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34" fillId="0" borderId="37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34" fillId="0" borderId="37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34" fillId="0" borderId="37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34" fillId="0" borderId="37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34" fillId="0" borderId="37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34" fillId="0" borderId="37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34" fillId="0" borderId="37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34" fillId="0" borderId="37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34" fillId="0" borderId="37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34" fillId="0" borderId="37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34" fillId="0" borderId="37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9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2" fillId="0" borderId="0"/>
    <xf numFmtId="44" fontId="2" fillId="0" borderId="0" applyFont="0" applyFill="0" applyBorder="0" applyAlignment="0" applyProtection="0"/>
  </cellStyleXfs>
  <cellXfs count="180">
    <xf numFmtId="0" fontId="0" fillId="0" borderId="0" xfId="0"/>
    <xf numFmtId="0" fontId="22" fillId="0" borderId="0" xfId="4" applyFont="1" applyFill="1"/>
    <xf numFmtId="0" fontId="21" fillId="0" borderId="0" xfId="4" applyFont="1" applyFill="1"/>
    <xf numFmtId="37" fontId="21" fillId="0" borderId="0" xfId="4" applyNumberFormat="1" applyFont="1" applyFill="1"/>
    <xf numFmtId="0" fontId="30" fillId="0" borderId="0" xfId="4" applyFont="1" applyFill="1"/>
    <xf numFmtId="0" fontId="21" fillId="0" borderId="0" xfId="4" applyFont="1" applyFill="1" applyAlignment="1">
      <alignment horizontal="center"/>
    </xf>
    <xf numFmtId="0" fontId="22" fillId="0" borderId="10" xfId="4" applyFont="1" applyFill="1" applyBorder="1" applyAlignment="1">
      <alignment horizontal="center"/>
    </xf>
    <xf numFmtId="0" fontId="28" fillId="0" borderId="0" xfId="4" applyFont="1" applyFill="1"/>
    <xf numFmtId="37" fontId="22" fillId="0" borderId="0" xfId="4" applyNumberFormat="1" applyFont="1" applyFill="1"/>
    <xf numFmtId="37" fontId="21" fillId="0" borderId="10" xfId="4" applyNumberFormat="1" applyFont="1" applyFill="1" applyBorder="1"/>
    <xf numFmtId="37" fontId="22" fillId="0" borderId="10" xfId="4" applyNumberFormat="1" applyFont="1" applyFill="1" applyBorder="1"/>
    <xf numFmtId="37" fontId="26" fillId="0" borderId="0" xfId="4" applyNumberFormat="1" applyFont="1" applyFill="1" applyBorder="1"/>
    <xf numFmtId="37" fontId="22" fillId="0" borderId="0" xfId="4" applyNumberFormat="1" applyFont="1" applyFill="1" applyBorder="1"/>
    <xf numFmtId="165" fontId="21" fillId="0" borderId="0" xfId="2" applyNumberFormat="1" applyFont="1" applyFill="1"/>
    <xf numFmtId="37" fontId="28" fillId="0" borderId="0" xfId="4" applyNumberFormat="1" applyFont="1" applyFill="1"/>
    <xf numFmtId="10" fontId="21" fillId="0" borderId="0" xfId="2" applyNumberFormat="1" applyFont="1" applyFill="1"/>
    <xf numFmtId="164" fontId="21" fillId="0" borderId="0" xfId="1" applyNumberFormat="1" applyFont="1" applyFill="1"/>
    <xf numFmtId="0" fontId="22" fillId="0" borderId="0" xfId="0" applyFont="1" applyFill="1"/>
    <xf numFmtId="0" fontId="21" fillId="0" borderId="0" xfId="0" applyFont="1" applyFill="1"/>
    <xf numFmtId="164" fontId="23" fillId="0" borderId="0" xfId="1" applyNumberFormat="1" applyFont="1" applyFill="1"/>
    <xf numFmtId="164" fontId="24" fillId="0" borderId="0" xfId="1" applyNumberFormat="1" applyFont="1" applyFill="1"/>
    <xf numFmtId="0" fontId="24" fillId="0" borderId="0" xfId="0" applyFont="1" applyFill="1"/>
    <xf numFmtId="14" fontId="21" fillId="0" borderId="0" xfId="0" applyNumberFormat="1" applyFont="1" applyFill="1" applyAlignment="1">
      <alignment horizontal="center"/>
    </xf>
    <xf numFmtId="0" fontId="21" fillId="0" borderId="10" xfId="0" applyFont="1" applyFill="1" applyBorder="1" applyAlignment="1">
      <alignment horizontal="center"/>
    </xf>
    <xf numFmtId="37" fontId="21" fillId="0" borderId="0" xfId="0" applyNumberFormat="1" applyFont="1" applyFill="1"/>
    <xf numFmtId="37" fontId="21" fillId="0" borderId="10" xfId="0" applyNumberFormat="1" applyFont="1" applyFill="1" applyBorder="1"/>
    <xf numFmtId="37" fontId="21" fillId="0" borderId="0" xfId="0" applyNumberFormat="1" applyFont="1" applyFill="1" applyBorder="1"/>
    <xf numFmtId="0" fontId="21" fillId="0" borderId="12" xfId="0" applyFont="1" applyFill="1" applyBorder="1"/>
    <xf numFmtId="37" fontId="21" fillId="0" borderId="12" xfId="0" applyNumberFormat="1" applyFont="1" applyFill="1" applyBorder="1"/>
    <xf numFmtId="0" fontId="28" fillId="0" borderId="0" xfId="0" applyFont="1" applyFill="1"/>
    <xf numFmtId="3" fontId="21" fillId="0" borderId="0" xfId="0" applyNumberFormat="1" applyFont="1" applyFill="1"/>
    <xf numFmtId="10" fontId="21" fillId="0" borderId="0" xfId="2" applyNumberFormat="1" applyFont="1" applyFill="1" applyBorder="1"/>
    <xf numFmtId="0" fontId="0" fillId="0" borderId="0" xfId="0" applyFont="1" applyFill="1"/>
    <xf numFmtId="37" fontId="29" fillId="0" borderId="0" xfId="0" applyNumberFormat="1" applyFont="1" applyFill="1"/>
    <xf numFmtId="0" fontId="22" fillId="0" borderId="0" xfId="0" applyFont="1" applyFill="1" applyBorder="1" applyAlignment="1">
      <alignment vertical="top"/>
    </xf>
    <xf numFmtId="3" fontId="21" fillId="0" borderId="0" xfId="1" applyNumberFormat="1" applyFont="1" applyFill="1" applyBorder="1" applyAlignment="1">
      <alignment horizontal="right" vertical="top"/>
    </xf>
    <xf numFmtId="0" fontId="21" fillId="0" borderId="0" xfId="0" applyFont="1" applyFill="1" applyBorder="1" applyAlignment="1">
      <alignment horizontal="right"/>
    </xf>
    <xf numFmtId="37" fontId="26" fillId="0" borderId="0" xfId="0" applyNumberFormat="1" applyFont="1" applyFill="1" applyBorder="1" applyAlignment="1">
      <alignment horizontal="right"/>
    </xf>
    <xf numFmtId="37" fontId="21" fillId="0" borderId="0" xfId="1" applyNumberFormat="1" applyFont="1" applyFill="1" applyBorder="1" applyAlignment="1">
      <alignment horizontal="right" vertical="top"/>
    </xf>
    <xf numFmtId="37" fontId="21" fillId="0" borderId="10" xfId="0" quotePrefix="1" applyNumberFormat="1" applyFont="1" applyFill="1" applyBorder="1" applyAlignment="1">
      <alignment horizontal="right"/>
    </xf>
    <xf numFmtId="0" fontId="22" fillId="0" borderId="0" xfId="0" applyFont="1" applyFill="1" applyAlignment="1">
      <alignment vertical="top"/>
    </xf>
    <xf numFmtId="0" fontId="21" fillId="0" borderId="0" xfId="0" applyFont="1" applyFill="1" applyBorder="1" applyAlignment="1">
      <alignment vertical="top"/>
    </xf>
    <xf numFmtId="0" fontId="21" fillId="0" borderId="0" xfId="0" applyFont="1" applyFill="1" applyAlignment="1">
      <alignment vertical="top"/>
    </xf>
    <xf numFmtId="164" fontId="21" fillId="0" borderId="0" xfId="1" applyNumberFormat="1" applyFont="1" applyFill="1" applyBorder="1" applyAlignment="1">
      <alignment horizontal="right" vertical="top"/>
    </xf>
    <xf numFmtId="3" fontId="21" fillId="0" borderId="0" xfId="1" applyNumberFormat="1" applyFont="1" applyFill="1" applyAlignment="1">
      <alignment horizontal="right" vertical="top"/>
    </xf>
    <xf numFmtId="37" fontId="21" fillId="0" borderId="0" xfId="0" applyNumberFormat="1" applyFont="1" applyFill="1" applyBorder="1" applyAlignment="1">
      <alignment horizontal="right"/>
    </xf>
    <xf numFmtId="0" fontId="22" fillId="0" borderId="0" xfId="0" quotePrefix="1" applyFont="1" applyFill="1" applyBorder="1" applyAlignment="1">
      <alignment horizontal="left" vertical="top"/>
    </xf>
    <xf numFmtId="37" fontId="26" fillId="0" borderId="10" xfId="0" applyNumberFormat="1" applyFont="1" applyFill="1" applyBorder="1" applyAlignment="1">
      <alignment horizontal="right"/>
    </xf>
    <xf numFmtId="37" fontId="21" fillId="0" borderId="11" xfId="0" applyNumberFormat="1" applyFont="1" applyFill="1" applyBorder="1" applyAlignment="1">
      <alignment horizontal="right"/>
    </xf>
    <xf numFmtId="0" fontId="21" fillId="0" borderId="0" xfId="0" applyFont="1" applyFill="1" applyAlignment="1">
      <alignment horizontal="left" indent="1"/>
    </xf>
    <xf numFmtId="0" fontId="21" fillId="0" borderId="0" xfId="0" applyFont="1" applyFill="1" applyAlignment="1">
      <alignment horizontal="center"/>
    </xf>
    <xf numFmtId="37" fontId="0" fillId="0" borderId="0" xfId="4" applyNumberFormat="1" applyFont="1" applyFill="1"/>
    <xf numFmtId="0" fontId="21" fillId="0" borderId="0" xfId="0" applyFont="1" applyFill="1" applyAlignment="1">
      <alignment horizontal="left" indent="2"/>
    </xf>
    <xf numFmtId="37" fontId="0" fillId="0" borderId="0" xfId="0" applyNumberFormat="1" applyFont="1" applyFill="1"/>
    <xf numFmtId="0" fontId="0" fillId="0" borderId="0" xfId="4" applyFont="1" applyFill="1"/>
    <xf numFmtId="37" fontId="0" fillId="0" borderId="10" xfId="0" applyNumberFormat="1" applyFont="1" applyFill="1" applyBorder="1"/>
    <xf numFmtId="37" fontId="0" fillId="0" borderId="0" xfId="0" applyNumberFormat="1" applyFont="1" applyFill="1" applyBorder="1"/>
    <xf numFmtId="37" fontId="0" fillId="0" borderId="12" xfId="0" applyNumberFormat="1" applyFont="1" applyFill="1" applyBorder="1"/>
    <xf numFmtId="37" fontId="26" fillId="99" borderId="0" xfId="4" applyNumberFormat="1" applyFont="1" applyFill="1"/>
    <xf numFmtId="37" fontId="26" fillId="99" borderId="10" xfId="4" applyNumberFormat="1" applyFont="1" applyFill="1" applyBorder="1"/>
    <xf numFmtId="37" fontId="26" fillId="99" borderId="10" xfId="0" applyNumberFormat="1" applyFont="1" applyFill="1" applyBorder="1"/>
    <xf numFmtId="37" fontId="21" fillId="0" borderId="0" xfId="4" applyNumberFormat="1" applyFont="1" applyFill="1" applyBorder="1"/>
    <xf numFmtId="0" fontId="22" fillId="0" borderId="0" xfId="4" applyFont="1" applyFill="1" applyBorder="1" applyAlignment="1">
      <alignment horizontal="center"/>
    </xf>
    <xf numFmtId="0" fontId="22" fillId="0" borderId="0" xfId="4" applyFont="1" applyFill="1" applyAlignment="1">
      <alignment horizontal="center"/>
    </xf>
    <xf numFmtId="37" fontId="21" fillId="0" borderId="39" xfId="0" applyNumberFormat="1" applyFont="1" applyFill="1" applyBorder="1"/>
    <xf numFmtId="37" fontId="87" fillId="0" borderId="0" xfId="4" applyNumberFormat="1" applyFont="1" applyFill="1"/>
    <xf numFmtId="37" fontId="90" fillId="99" borderId="10" xfId="4" applyNumberFormat="1" applyFont="1" applyFill="1" applyBorder="1"/>
    <xf numFmtId="37" fontId="26" fillId="99" borderId="0" xfId="4" applyNumberFormat="1" applyFont="1" applyFill="1" applyBorder="1"/>
    <xf numFmtId="0" fontId="22" fillId="0" borderId="0" xfId="4" applyFont="1" applyFill="1" applyAlignment="1">
      <alignment horizontal="center" wrapText="1"/>
    </xf>
    <xf numFmtId="37" fontId="26" fillId="99" borderId="0" xfId="0" applyNumberFormat="1" applyFont="1" applyFill="1"/>
    <xf numFmtId="3" fontId="0" fillId="0" borderId="0" xfId="0" applyNumberFormat="1" applyFont="1" applyFill="1"/>
    <xf numFmtId="0" fontId="87" fillId="0" borderId="0" xfId="0" applyFont="1" applyFill="1"/>
    <xf numFmtId="37" fontId="25" fillId="158" borderId="0" xfId="0" applyNumberFormat="1" applyFont="1" applyFill="1"/>
    <xf numFmtId="37" fontId="21" fillId="158" borderId="10" xfId="4" applyNumberFormat="1" applyFont="1" applyFill="1" applyBorder="1"/>
    <xf numFmtId="37" fontId="26" fillId="158" borderId="0" xfId="4" applyNumberFormat="1" applyFont="1" applyFill="1"/>
    <xf numFmtId="37" fontId="26" fillId="158" borderId="0" xfId="4" applyNumberFormat="1" applyFont="1" applyFill="1" applyBorder="1"/>
    <xf numFmtId="37" fontId="25" fillId="99" borderId="0" xfId="0" applyNumberFormat="1" applyFont="1" applyFill="1"/>
    <xf numFmtId="37" fontId="25" fillId="99" borderId="10" xfId="0" applyNumberFormat="1" applyFont="1" applyFill="1" applyBorder="1"/>
    <xf numFmtId="37" fontId="25" fillId="99" borderId="0" xfId="0" applyNumberFormat="1" applyFont="1" applyFill="1" applyBorder="1"/>
    <xf numFmtId="0" fontId="2" fillId="0" borderId="0" xfId="45139"/>
    <xf numFmtId="177" fontId="2" fillId="0" borderId="0" xfId="45139" applyNumberFormat="1"/>
    <xf numFmtId="177" fontId="84" fillId="155" borderId="38" xfId="45139" applyNumberFormat="1" applyFont="1" applyFill="1" applyBorder="1" applyAlignment="1">
      <alignment horizontal="right" vertical="center" wrapText="1"/>
    </xf>
    <xf numFmtId="49" fontId="84" fillId="157" borderId="38" xfId="45139" applyNumberFormat="1" applyFont="1" applyFill="1" applyBorder="1" applyAlignment="1">
      <alignment horizontal="left" vertical="center" wrapText="1"/>
    </xf>
    <xf numFmtId="177" fontId="84" fillId="152" borderId="38" xfId="45139" applyNumberFormat="1" applyFont="1" applyFill="1" applyBorder="1" applyAlignment="1">
      <alignment horizontal="right" vertical="center" wrapText="1"/>
    </xf>
    <xf numFmtId="49" fontId="84" fillId="156" borderId="38" xfId="45139" applyNumberFormat="1" applyFont="1" applyFill="1" applyBorder="1" applyAlignment="1">
      <alignment horizontal="left" vertical="center" wrapText="1" indent="1"/>
    </xf>
    <xf numFmtId="49" fontId="84" fillId="154" borderId="38" xfId="45139" applyNumberFormat="1" applyFont="1" applyFill="1" applyBorder="1" applyAlignment="1">
      <alignment horizontal="left" vertical="center" wrapText="1" indent="2"/>
    </xf>
    <xf numFmtId="49" fontId="84" fillId="154" borderId="38" xfId="45139" applyNumberFormat="1" applyFont="1" applyFill="1" applyBorder="1" applyAlignment="1">
      <alignment horizontal="left" vertical="center" wrapText="1" indent="3"/>
    </xf>
    <xf numFmtId="49" fontId="84" fillId="154" borderId="38" xfId="45139" applyNumberFormat="1" applyFont="1" applyFill="1" applyBorder="1" applyAlignment="1">
      <alignment horizontal="left" vertical="center" wrapText="1" indent="4"/>
    </xf>
    <xf numFmtId="49" fontId="84" fillId="154" borderId="38" xfId="45139" applyNumberFormat="1" applyFont="1" applyFill="1" applyBorder="1" applyAlignment="1">
      <alignment horizontal="left" vertical="center" wrapText="1" indent="5"/>
    </xf>
    <xf numFmtId="177" fontId="2" fillId="0" borderId="10" xfId="45139" applyNumberFormat="1" applyBorder="1"/>
    <xf numFmtId="177" fontId="84" fillId="159" borderId="38" xfId="45139" applyNumberFormat="1" applyFont="1" applyFill="1" applyBorder="1" applyAlignment="1">
      <alignment horizontal="right" vertical="center" wrapText="1"/>
    </xf>
    <xf numFmtId="49" fontId="84" fillId="159" borderId="38" xfId="45139" applyNumberFormat="1" applyFont="1" applyFill="1" applyBorder="1" applyAlignment="1">
      <alignment horizontal="left" vertical="center" wrapText="1" indent="5"/>
    </xf>
    <xf numFmtId="0" fontId="84" fillId="155" borderId="38" xfId="45139" applyFont="1" applyFill="1" applyBorder="1" applyAlignment="1">
      <alignment horizontal="right" vertical="center" wrapText="1"/>
    </xf>
    <xf numFmtId="49" fontId="84" fillId="154" borderId="38" xfId="45139" applyNumberFormat="1" applyFont="1" applyFill="1" applyBorder="1" applyAlignment="1">
      <alignment horizontal="left" vertical="center" wrapText="1" indent="6"/>
    </xf>
    <xf numFmtId="177" fontId="88" fillId="152" borderId="38" xfId="45139" applyNumberFormat="1" applyFont="1" applyFill="1" applyBorder="1" applyAlignment="1">
      <alignment horizontal="right" vertical="center" wrapText="1"/>
    </xf>
    <xf numFmtId="177" fontId="88" fillId="155" borderId="38" xfId="45139" applyNumberFormat="1" applyFont="1" applyFill="1" applyBorder="1" applyAlignment="1">
      <alignment horizontal="right" vertical="center" wrapText="1"/>
    </xf>
    <xf numFmtId="0" fontId="84" fillId="152" borderId="38" xfId="45139" applyFont="1" applyFill="1" applyBorder="1" applyAlignment="1">
      <alignment horizontal="right" vertical="center" wrapText="1"/>
    </xf>
    <xf numFmtId="178" fontId="84" fillId="155" borderId="38" xfId="45139" applyNumberFormat="1" applyFont="1" applyFill="1" applyBorder="1" applyAlignment="1">
      <alignment horizontal="right" vertical="center" wrapText="1"/>
    </xf>
    <xf numFmtId="177" fontId="2" fillId="0" borderId="0" xfId="45139" applyNumberFormat="1" applyBorder="1"/>
    <xf numFmtId="49" fontId="84" fillId="159" borderId="38" xfId="45139" applyNumberFormat="1" applyFont="1" applyFill="1" applyBorder="1" applyAlignment="1">
      <alignment horizontal="left" vertical="center" wrapText="1" indent="4"/>
    </xf>
    <xf numFmtId="49" fontId="84" fillId="153" borderId="40" xfId="45139" applyNumberFormat="1" applyFont="1" applyFill="1" applyBorder="1" applyAlignment="1">
      <alignment horizontal="right" vertical="center" wrapText="1"/>
    </xf>
    <xf numFmtId="49" fontId="84" fillId="153" borderId="38" xfId="45139" applyNumberFormat="1" applyFont="1" applyFill="1" applyBorder="1" applyAlignment="1">
      <alignment horizontal="right" vertical="center" wrapText="1"/>
    </xf>
    <xf numFmtId="49" fontId="84" fillId="153" borderId="38" xfId="45139" applyNumberFormat="1" applyFont="1" applyFill="1" applyBorder="1" applyAlignment="1">
      <alignment horizontal="left" vertical="center" wrapText="1"/>
    </xf>
    <xf numFmtId="0" fontId="89" fillId="0" borderId="0" xfId="45139" applyFont="1" applyAlignment="1">
      <alignment wrapText="1"/>
    </xf>
    <xf numFmtId="49" fontId="91" fillId="152" borderId="0" xfId="45139" applyNumberFormat="1" applyFont="1" applyFill="1" applyAlignment="1">
      <alignment wrapText="1"/>
    </xf>
    <xf numFmtId="179" fontId="2" fillId="0" borderId="0" xfId="45139" applyNumberFormat="1"/>
    <xf numFmtId="180" fontId="88" fillId="155" borderId="38" xfId="45139" applyNumberFormat="1" applyFont="1" applyFill="1" applyBorder="1" applyAlignment="1">
      <alignment horizontal="right" vertical="center" wrapText="1"/>
    </xf>
    <xf numFmtId="181" fontId="88" fillId="155" borderId="38" xfId="45139" applyNumberFormat="1" applyFont="1" applyFill="1" applyBorder="1" applyAlignment="1">
      <alignment horizontal="right" vertical="center" wrapText="1"/>
    </xf>
    <xf numFmtId="179" fontId="88" fillId="155" borderId="38" xfId="45139" applyNumberFormat="1" applyFont="1" applyFill="1" applyBorder="1" applyAlignment="1">
      <alignment horizontal="right" vertical="center" wrapText="1"/>
    </xf>
    <xf numFmtId="182" fontId="88" fillId="155" borderId="38" xfId="45139" applyNumberFormat="1" applyFont="1" applyFill="1" applyBorder="1" applyAlignment="1">
      <alignment horizontal="right" vertical="center" wrapText="1"/>
    </xf>
    <xf numFmtId="183" fontId="88" fillId="155" borderId="38" xfId="45139" applyNumberFormat="1" applyFont="1" applyFill="1" applyBorder="1" applyAlignment="1">
      <alignment horizontal="right" vertical="center" wrapText="1"/>
    </xf>
    <xf numFmtId="180" fontId="88" fillId="152" borderId="38" xfId="45139" applyNumberFormat="1" applyFont="1" applyFill="1" applyBorder="1" applyAlignment="1">
      <alignment horizontal="right" vertical="center" wrapText="1"/>
    </xf>
    <xf numFmtId="184" fontId="88" fillId="152" borderId="38" xfId="45139" applyNumberFormat="1" applyFont="1" applyFill="1" applyBorder="1" applyAlignment="1">
      <alignment horizontal="right" vertical="center" wrapText="1"/>
    </xf>
    <xf numFmtId="179" fontId="88" fillId="152" borderId="38" xfId="45139" applyNumberFormat="1" applyFont="1" applyFill="1" applyBorder="1" applyAlignment="1">
      <alignment horizontal="right" vertical="center" wrapText="1"/>
    </xf>
    <xf numFmtId="182" fontId="88" fillId="152" borderId="38" xfId="45139" applyNumberFormat="1" applyFont="1" applyFill="1" applyBorder="1" applyAlignment="1">
      <alignment horizontal="right" vertical="center" wrapText="1"/>
    </xf>
    <xf numFmtId="0" fontId="88" fillId="152" borderId="38" xfId="45139" applyFont="1" applyFill="1" applyBorder="1" applyAlignment="1">
      <alignment horizontal="right" vertical="center" wrapText="1"/>
    </xf>
    <xf numFmtId="185" fontId="88" fillId="155" borderId="38" xfId="45139" applyNumberFormat="1" applyFont="1" applyFill="1" applyBorder="1" applyAlignment="1">
      <alignment horizontal="right" vertical="center" wrapText="1"/>
    </xf>
    <xf numFmtId="0" fontId="88" fillId="155" borderId="38" xfId="45139" applyFont="1" applyFill="1" applyBorder="1" applyAlignment="1">
      <alignment horizontal="right" vertical="center" wrapText="1"/>
    </xf>
    <xf numFmtId="180" fontId="84" fillId="155" borderId="38" xfId="45139" applyNumberFormat="1" applyFont="1" applyFill="1" applyBorder="1" applyAlignment="1">
      <alignment horizontal="right" vertical="center" wrapText="1"/>
    </xf>
    <xf numFmtId="184" fontId="84" fillId="155" borderId="38" xfId="45139" applyNumberFormat="1" applyFont="1" applyFill="1" applyBorder="1" applyAlignment="1">
      <alignment horizontal="right" vertical="center" wrapText="1"/>
    </xf>
    <xf numFmtId="179" fontId="84" fillId="155" borderId="38" xfId="45139" applyNumberFormat="1" applyFont="1" applyFill="1" applyBorder="1" applyAlignment="1">
      <alignment horizontal="right" vertical="center" wrapText="1"/>
    </xf>
    <xf numFmtId="182" fontId="84" fillId="155" borderId="38" xfId="45139" applyNumberFormat="1" applyFont="1" applyFill="1" applyBorder="1" applyAlignment="1">
      <alignment horizontal="right" vertical="center" wrapText="1"/>
    </xf>
    <xf numFmtId="186" fontId="88" fillId="155" borderId="38" xfId="45139" applyNumberFormat="1" applyFont="1" applyFill="1" applyBorder="1" applyAlignment="1">
      <alignment horizontal="right" vertical="center" wrapText="1"/>
    </xf>
    <xf numFmtId="187" fontId="88" fillId="155" borderId="38" xfId="45139" applyNumberFormat="1" applyFont="1" applyFill="1" applyBorder="1" applyAlignment="1">
      <alignment horizontal="right" vertical="center" wrapText="1"/>
    </xf>
    <xf numFmtId="186" fontId="88" fillId="152" borderId="38" xfId="45139" applyNumberFormat="1" applyFont="1" applyFill="1" applyBorder="1" applyAlignment="1">
      <alignment horizontal="right" vertical="center" wrapText="1"/>
    </xf>
    <xf numFmtId="187" fontId="88" fillId="152" borderId="38" xfId="45139" applyNumberFormat="1" applyFont="1" applyFill="1" applyBorder="1" applyAlignment="1">
      <alignment horizontal="right" vertical="center" wrapText="1"/>
    </xf>
    <xf numFmtId="186" fontId="84" fillId="155" borderId="38" xfId="45139" applyNumberFormat="1" applyFont="1" applyFill="1" applyBorder="1" applyAlignment="1">
      <alignment horizontal="right" vertical="center" wrapText="1"/>
    </xf>
    <xf numFmtId="188" fontId="84" fillId="155" borderId="38" xfId="45139" applyNumberFormat="1" applyFont="1" applyFill="1" applyBorder="1" applyAlignment="1">
      <alignment horizontal="right" vertical="center" wrapText="1"/>
    </xf>
    <xf numFmtId="187" fontId="84" fillId="155" borderId="38" xfId="45139" applyNumberFormat="1" applyFont="1" applyFill="1" applyBorder="1" applyAlignment="1">
      <alignment horizontal="right" vertical="center" wrapText="1"/>
    </xf>
    <xf numFmtId="180" fontId="84" fillId="152" borderId="38" xfId="45139" applyNumberFormat="1" applyFont="1" applyFill="1" applyBorder="1" applyAlignment="1">
      <alignment horizontal="right" vertical="center" wrapText="1"/>
    </xf>
    <xf numFmtId="186" fontId="84" fillId="152" borderId="38" xfId="45139" applyNumberFormat="1" applyFont="1" applyFill="1" applyBorder="1" applyAlignment="1">
      <alignment horizontal="right" vertical="center" wrapText="1"/>
    </xf>
    <xf numFmtId="179" fontId="84" fillId="152" borderId="38" xfId="45139" applyNumberFormat="1" applyFont="1" applyFill="1" applyBorder="1" applyAlignment="1">
      <alignment horizontal="right" vertical="center" wrapText="1"/>
    </xf>
    <xf numFmtId="182" fontId="84" fillId="152" borderId="38" xfId="45139" applyNumberFormat="1" applyFont="1" applyFill="1" applyBorder="1" applyAlignment="1">
      <alignment horizontal="right" vertical="center" wrapText="1"/>
    </xf>
    <xf numFmtId="188" fontId="84" fillId="152" borderId="38" xfId="45139" applyNumberFormat="1" applyFont="1" applyFill="1" applyBorder="1" applyAlignment="1">
      <alignment horizontal="right" vertical="center" wrapText="1"/>
    </xf>
    <xf numFmtId="187" fontId="84" fillId="152" borderId="38" xfId="45139" applyNumberFormat="1" applyFont="1" applyFill="1" applyBorder="1" applyAlignment="1">
      <alignment horizontal="right" vertical="center" wrapText="1"/>
    </xf>
    <xf numFmtId="188" fontId="88" fillId="155" borderId="38" xfId="45139" applyNumberFormat="1" applyFont="1" applyFill="1" applyBorder="1" applyAlignment="1">
      <alignment horizontal="right" vertical="center" wrapText="1"/>
    </xf>
    <xf numFmtId="185" fontId="84" fillId="152" borderId="38" xfId="45139" applyNumberFormat="1" applyFont="1" applyFill="1" applyBorder="1" applyAlignment="1">
      <alignment horizontal="right" vertical="center" wrapText="1"/>
    </xf>
    <xf numFmtId="189" fontId="84" fillId="152" borderId="38" xfId="45139" applyNumberFormat="1" applyFont="1" applyFill="1" applyBorder="1" applyAlignment="1">
      <alignment horizontal="right" vertical="center" wrapText="1"/>
    </xf>
    <xf numFmtId="188" fontId="88" fillId="152" borderId="38" xfId="45139" applyNumberFormat="1" applyFont="1" applyFill="1" applyBorder="1" applyAlignment="1">
      <alignment horizontal="right" vertical="center" wrapText="1"/>
    </xf>
    <xf numFmtId="185" fontId="84" fillId="155" borderId="38" xfId="45139" applyNumberFormat="1" applyFont="1" applyFill="1" applyBorder="1" applyAlignment="1">
      <alignment horizontal="right" vertical="center" wrapText="1"/>
    </xf>
    <xf numFmtId="189" fontId="84" fillId="155" borderId="38" xfId="45139" applyNumberFormat="1" applyFont="1" applyFill="1" applyBorder="1" applyAlignment="1">
      <alignment horizontal="right" vertical="center" wrapText="1"/>
    </xf>
    <xf numFmtId="49" fontId="2" fillId="153" borderId="38" xfId="45139" applyNumberFormat="1" applyFill="1" applyBorder="1" applyAlignment="1">
      <alignment horizontal="left" vertical="center" wrapText="1"/>
    </xf>
    <xf numFmtId="5" fontId="21" fillId="0" borderId="41" xfId="45140" applyNumberFormat="1" applyFont="1" applyBorder="1"/>
    <xf numFmtId="5" fontId="21" fillId="0" borderId="10" xfId="45140" applyNumberFormat="1" applyFont="1" applyBorder="1"/>
    <xf numFmtId="5" fontId="21" fillId="0" borderId="10" xfId="45139" applyNumberFormat="1" applyFont="1" applyBorder="1"/>
    <xf numFmtId="37" fontId="21" fillId="0" borderId="42" xfId="45139" applyNumberFormat="1" applyFont="1" applyBorder="1"/>
    <xf numFmtId="37" fontId="21" fillId="0" borderId="43" xfId="45139" applyNumberFormat="1" applyFont="1" applyBorder="1"/>
    <xf numFmtId="37" fontId="21" fillId="0" borderId="10" xfId="45139" applyNumberFormat="1" applyFont="1" applyBorder="1"/>
    <xf numFmtId="0" fontId="2" fillId="0" borderId="44" xfId="45139" applyBorder="1"/>
    <xf numFmtId="5" fontId="21" fillId="0" borderId="45" xfId="45140" applyNumberFormat="1" applyFont="1" applyBorder="1"/>
    <xf numFmtId="5" fontId="21" fillId="0" borderId="0" xfId="45140" applyNumberFormat="1" applyFont="1" applyBorder="1"/>
    <xf numFmtId="5" fontId="21" fillId="0" borderId="0" xfId="45139" applyNumberFormat="1" applyFont="1" applyBorder="1"/>
    <xf numFmtId="37" fontId="21" fillId="0" borderId="44" xfId="45139" applyNumberFormat="1" applyFont="1" applyBorder="1"/>
    <xf numFmtId="37" fontId="21" fillId="0" borderId="45" xfId="45139" applyNumberFormat="1" applyFont="1" applyBorder="1"/>
    <xf numFmtId="37" fontId="21" fillId="0" borderId="0" xfId="45139" applyNumberFormat="1" applyFont="1" applyBorder="1"/>
    <xf numFmtId="49" fontId="84" fillId="152" borderId="0" xfId="45139" applyNumberFormat="1" applyFont="1" applyFill="1" applyAlignment="1">
      <alignment horizontal="left"/>
    </xf>
    <xf numFmtId="7" fontId="21" fillId="0" borderId="45" xfId="45139" applyNumberFormat="1" applyFont="1" applyBorder="1"/>
    <xf numFmtId="39" fontId="21" fillId="0" borderId="0" xfId="45139" applyNumberFormat="1" applyFont="1" applyBorder="1" applyAlignment="1">
      <alignment horizontal="center"/>
    </xf>
    <xf numFmtId="5" fontId="21" fillId="0" borderId="0" xfId="45139" applyNumberFormat="1" applyFont="1" applyBorder="1" applyAlignment="1">
      <alignment horizontal="center"/>
    </xf>
    <xf numFmtId="37" fontId="21" fillId="0" borderId="46" xfId="45139" applyNumberFormat="1" applyFont="1" applyBorder="1"/>
    <xf numFmtId="5" fontId="21" fillId="0" borderId="47" xfId="45139" applyNumberFormat="1" applyFont="1" applyBorder="1"/>
    <xf numFmtId="37" fontId="21" fillId="0" borderId="39" xfId="45139" applyNumberFormat="1" applyFont="1" applyBorder="1"/>
    <xf numFmtId="0" fontId="2" fillId="0" borderId="46" xfId="45139" applyBorder="1"/>
    <xf numFmtId="49" fontId="84" fillId="152" borderId="0" xfId="45139" applyNumberFormat="1" applyFont="1" applyFill="1" applyAlignment="1">
      <alignment wrapText="1"/>
    </xf>
    <xf numFmtId="190" fontId="84" fillId="152" borderId="0" xfId="45139" applyNumberFormat="1" applyFont="1" applyFill="1" applyAlignment="1">
      <alignment horizontal="left"/>
    </xf>
    <xf numFmtId="37" fontId="2" fillId="0" borderId="41" xfId="45139" applyNumberFormat="1" applyFont="1" applyBorder="1" applyAlignment="1"/>
    <xf numFmtId="37" fontId="2" fillId="0" borderId="10" xfId="45139" applyNumberFormat="1" applyFont="1" applyBorder="1" applyAlignment="1"/>
    <xf numFmtId="37" fontId="21" fillId="0" borderId="48" xfId="45139" applyNumberFormat="1" applyFont="1" applyBorder="1"/>
    <xf numFmtId="37" fontId="21" fillId="0" borderId="41" xfId="45139" applyNumberFormat="1" applyFont="1" applyBorder="1"/>
    <xf numFmtId="0" fontId="89" fillId="0" borderId="0" xfId="45139" applyFont="1" applyAlignment="1">
      <alignment horizontal="left"/>
    </xf>
    <xf numFmtId="37" fontId="2" fillId="0" borderId="45" xfId="45139" applyNumberFormat="1" applyFont="1" applyFill="1" applyBorder="1" applyAlignment="1"/>
    <xf numFmtId="37" fontId="2" fillId="0" borderId="0" xfId="45139" applyNumberFormat="1" applyFont="1" applyFill="1" applyBorder="1" applyAlignment="1"/>
    <xf numFmtId="37" fontId="2" fillId="0" borderId="0" xfId="45139" applyNumberFormat="1" applyFont="1" applyBorder="1" applyAlignment="1"/>
    <xf numFmtId="49" fontId="91" fillId="152" borderId="0" xfId="45139" applyNumberFormat="1" applyFont="1" applyFill="1" applyAlignment="1">
      <alignment horizontal="left"/>
    </xf>
    <xf numFmtId="39" fontId="21" fillId="0" borderId="39" xfId="45139" applyNumberFormat="1" applyFont="1" applyBorder="1"/>
    <xf numFmtId="39" fontId="21" fillId="0" borderId="46" xfId="45139" applyNumberFormat="1" applyFont="1" applyBorder="1"/>
    <xf numFmtId="5" fontId="21" fillId="0" borderId="39" xfId="45139" applyNumberFormat="1" applyFont="1" applyBorder="1"/>
    <xf numFmtId="49" fontId="92" fillId="152" borderId="0" xfId="45139" applyNumberFormat="1" applyFont="1" applyFill="1" applyAlignment="1">
      <alignment horizontal="left"/>
    </xf>
    <xf numFmtId="164" fontId="2" fillId="0" borderId="0" xfId="1" applyNumberFormat="1" applyFont="1"/>
    <xf numFmtId="0" fontId="1" fillId="0" borderId="0" xfId="45139" applyFont="1"/>
  </cellXfs>
  <cellStyles count="45141">
    <cellStyle name="/dth" xfId="163"/>
    <cellStyle name="20% - Accent1 10" xfId="164"/>
    <cellStyle name="20% - Accent1 10 2" xfId="165"/>
    <cellStyle name="20% - Accent1 10 2 2" xfId="166"/>
    <cellStyle name="20% - Accent1 10 2 2 2" xfId="167"/>
    <cellStyle name="20% - Accent1 10 2 2 2 2" xfId="168"/>
    <cellStyle name="20% - Accent1 10 2 2 2 3" xfId="169"/>
    <cellStyle name="20% - Accent1 10 2 2 2 4" xfId="170"/>
    <cellStyle name="20% - Accent1 10 2 2 3" xfId="171"/>
    <cellStyle name="20% - Accent1 10 2 2 4" xfId="172"/>
    <cellStyle name="20% - Accent1 10 2 2 5" xfId="173"/>
    <cellStyle name="20% - Accent1 10 2 3" xfId="174"/>
    <cellStyle name="20% - Accent1 10 2 3 2" xfId="175"/>
    <cellStyle name="20% - Accent1 10 2 3 3" xfId="176"/>
    <cellStyle name="20% - Accent1 10 2 3 4" xfId="177"/>
    <cellStyle name="20% - Accent1 10 2 4" xfId="178"/>
    <cellStyle name="20% - Accent1 10 2 5" xfId="179"/>
    <cellStyle name="20% - Accent1 10 2 6" xfId="180"/>
    <cellStyle name="20% - Accent1 10 3" xfId="181"/>
    <cellStyle name="20% - Accent1 10 3 2" xfId="182"/>
    <cellStyle name="20% - Accent1 10 3 2 2" xfId="183"/>
    <cellStyle name="20% - Accent1 10 3 2 3" xfId="184"/>
    <cellStyle name="20% - Accent1 10 3 2 4" xfId="185"/>
    <cellStyle name="20% - Accent1 10 3 3" xfId="186"/>
    <cellStyle name="20% - Accent1 10 3 4" xfId="187"/>
    <cellStyle name="20% - Accent1 10 3 5" xfId="188"/>
    <cellStyle name="20% - Accent1 10 4" xfId="189"/>
    <cellStyle name="20% - Accent1 10 4 2" xfId="190"/>
    <cellStyle name="20% - Accent1 10 4 3" xfId="191"/>
    <cellStyle name="20% - Accent1 10 4 4" xfId="192"/>
    <cellStyle name="20% - Accent1 10 5" xfId="193"/>
    <cellStyle name="20% - Accent1 10 6" xfId="194"/>
    <cellStyle name="20% - Accent1 10 7" xfId="195"/>
    <cellStyle name="20% - Accent1 11" xfId="196"/>
    <cellStyle name="20% - Accent1 11 2" xfId="197"/>
    <cellStyle name="20% - Accent1 11 2 2" xfId="198"/>
    <cellStyle name="20% - Accent1 11 2 2 2" xfId="199"/>
    <cellStyle name="20% - Accent1 11 2 2 2 2" xfId="200"/>
    <cellStyle name="20% - Accent1 11 2 2 2 3" xfId="201"/>
    <cellStyle name="20% - Accent1 11 2 2 2 4" xfId="202"/>
    <cellStyle name="20% - Accent1 11 2 2 3" xfId="203"/>
    <cellStyle name="20% - Accent1 11 2 2 4" xfId="204"/>
    <cellStyle name="20% - Accent1 11 2 2 5" xfId="205"/>
    <cellStyle name="20% - Accent1 11 2 3" xfId="206"/>
    <cellStyle name="20% - Accent1 11 2 3 2" xfId="207"/>
    <cellStyle name="20% - Accent1 11 2 3 3" xfId="208"/>
    <cellStyle name="20% - Accent1 11 2 3 4" xfId="209"/>
    <cellStyle name="20% - Accent1 11 2 4" xfId="210"/>
    <cellStyle name="20% - Accent1 11 2 5" xfId="211"/>
    <cellStyle name="20% - Accent1 11 2 6" xfId="212"/>
    <cellStyle name="20% - Accent1 11 3" xfId="213"/>
    <cellStyle name="20% - Accent1 11 3 2" xfId="214"/>
    <cellStyle name="20% - Accent1 11 3 2 2" xfId="215"/>
    <cellStyle name="20% - Accent1 11 3 2 3" xfId="216"/>
    <cellStyle name="20% - Accent1 11 3 2 4" xfId="217"/>
    <cellStyle name="20% - Accent1 11 3 3" xfId="218"/>
    <cellStyle name="20% - Accent1 11 3 4" xfId="219"/>
    <cellStyle name="20% - Accent1 11 3 5" xfId="220"/>
    <cellStyle name="20% - Accent1 11 4" xfId="221"/>
    <cellStyle name="20% - Accent1 11 4 2" xfId="222"/>
    <cellStyle name="20% - Accent1 11 4 3" xfId="223"/>
    <cellStyle name="20% - Accent1 11 4 4" xfId="224"/>
    <cellStyle name="20% - Accent1 11 5" xfId="225"/>
    <cellStyle name="20% - Accent1 11 6" xfId="226"/>
    <cellStyle name="20% - Accent1 11 7" xfId="227"/>
    <cellStyle name="20% - Accent1 12" xfId="228"/>
    <cellStyle name="20% - Accent1 12 2" xfId="229"/>
    <cellStyle name="20% - Accent1 12 2 2" xfId="230"/>
    <cellStyle name="20% - Accent1 12 2 2 2" xfId="231"/>
    <cellStyle name="20% - Accent1 12 2 2 2 2" xfId="232"/>
    <cellStyle name="20% - Accent1 12 2 2 2 3" xfId="233"/>
    <cellStyle name="20% - Accent1 12 2 2 2 4" xfId="234"/>
    <cellStyle name="20% - Accent1 12 2 2 3" xfId="235"/>
    <cellStyle name="20% - Accent1 12 2 2 4" xfId="236"/>
    <cellStyle name="20% - Accent1 12 2 2 5" xfId="237"/>
    <cellStyle name="20% - Accent1 12 2 3" xfId="238"/>
    <cellStyle name="20% - Accent1 12 2 3 2" xfId="239"/>
    <cellStyle name="20% - Accent1 12 2 3 3" xfId="240"/>
    <cellStyle name="20% - Accent1 12 2 3 4" xfId="241"/>
    <cellStyle name="20% - Accent1 12 2 4" xfId="242"/>
    <cellStyle name="20% - Accent1 12 2 5" xfId="243"/>
    <cellStyle name="20% - Accent1 12 2 6" xfId="244"/>
    <cellStyle name="20% - Accent1 12 3" xfId="245"/>
    <cellStyle name="20% - Accent1 12 3 2" xfId="246"/>
    <cellStyle name="20% - Accent1 12 3 2 2" xfId="247"/>
    <cellStyle name="20% - Accent1 12 3 2 3" xfId="248"/>
    <cellStyle name="20% - Accent1 12 3 2 4" xfId="249"/>
    <cellStyle name="20% - Accent1 12 3 3" xfId="250"/>
    <cellStyle name="20% - Accent1 12 3 4" xfId="251"/>
    <cellStyle name="20% - Accent1 12 3 5" xfId="252"/>
    <cellStyle name="20% - Accent1 12 4" xfId="253"/>
    <cellStyle name="20% - Accent1 12 4 2" xfId="254"/>
    <cellStyle name="20% - Accent1 12 4 3" xfId="255"/>
    <cellStyle name="20% - Accent1 12 4 4" xfId="256"/>
    <cellStyle name="20% - Accent1 12 5" xfId="257"/>
    <cellStyle name="20% - Accent1 12 6" xfId="258"/>
    <cellStyle name="20% - Accent1 12 7" xfId="259"/>
    <cellStyle name="20% - Accent1 13" xfId="260"/>
    <cellStyle name="20% - Accent1 13 2" xfId="261"/>
    <cellStyle name="20% - Accent1 13 2 2" xfId="262"/>
    <cellStyle name="20% - Accent1 13 2 2 2" xfId="263"/>
    <cellStyle name="20% - Accent1 13 2 2 2 2" xfId="264"/>
    <cellStyle name="20% - Accent1 13 2 2 2 3" xfId="265"/>
    <cellStyle name="20% - Accent1 13 2 2 2 4" xfId="266"/>
    <cellStyle name="20% - Accent1 13 2 2 3" xfId="267"/>
    <cellStyle name="20% - Accent1 13 2 2 4" xfId="268"/>
    <cellStyle name="20% - Accent1 13 2 2 5" xfId="269"/>
    <cellStyle name="20% - Accent1 13 2 3" xfId="270"/>
    <cellStyle name="20% - Accent1 13 2 3 2" xfId="271"/>
    <cellStyle name="20% - Accent1 13 2 3 3" xfId="272"/>
    <cellStyle name="20% - Accent1 13 2 3 4" xfId="273"/>
    <cellStyle name="20% - Accent1 13 2 4" xfId="274"/>
    <cellStyle name="20% - Accent1 13 2 5" xfId="275"/>
    <cellStyle name="20% - Accent1 13 2 6" xfId="276"/>
    <cellStyle name="20% - Accent1 13 3" xfId="277"/>
    <cellStyle name="20% - Accent1 13 3 2" xfId="278"/>
    <cellStyle name="20% - Accent1 13 3 2 2" xfId="279"/>
    <cellStyle name="20% - Accent1 13 3 2 3" xfId="280"/>
    <cellStyle name="20% - Accent1 13 3 2 4" xfId="281"/>
    <cellStyle name="20% - Accent1 13 3 3" xfId="282"/>
    <cellStyle name="20% - Accent1 13 3 4" xfId="283"/>
    <cellStyle name="20% - Accent1 13 3 5" xfId="284"/>
    <cellStyle name="20% - Accent1 13 4" xfId="285"/>
    <cellStyle name="20% - Accent1 13 4 2" xfId="286"/>
    <cellStyle name="20% - Accent1 13 4 3" xfId="287"/>
    <cellStyle name="20% - Accent1 13 4 4" xfId="288"/>
    <cellStyle name="20% - Accent1 13 5" xfId="289"/>
    <cellStyle name="20% - Accent1 13 6" xfId="290"/>
    <cellStyle name="20% - Accent1 13 7" xfId="291"/>
    <cellStyle name="20% - Accent1 14" xfId="292"/>
    <cellStyle name="20% - Accent1 14 2" xfId="293"/>
    <cellStyle name="20% - Accent1 14 2 2" xfId="294"/>
    <cellStyle name="20% - Accent1 14 2 2 2" xfId="295"/>
    <cellStyle name="20% - Accent1 14 2 2 2 2" xfId="296"/>
    <cellStyle name="20% - Accent1 14 2 2 2 3" xfId="297"/>
    <cellStyle name="20% - Accent1 14 2 2 2 4" xfId="298"/>
    <cellStyle name="20% - Accent1 14 2 2 3" xfId="299"/>
    <cellStyle name="20% - Accent1 14 2 2 4" xfId="300"/>
    <cellStyle name="20% - Accent1 14 2 2 5" xfId="301"/>
    <cellStyle name="20% - Accent1 14 2 3" xfId="302"/>
    <cellStyle name="20% - Accent1 14 2 3 2" xfId="303"/>
    <cellStyle name="20% - Accent1 14 2 3 3" xfId="304"/>
    <cellStyle name="20% - Accent1 14 2 3 4" xfId="305"/>
    <cellStyle name="20% - Accent1 14 2 4" xfId="306"/>
    <cellStyle name="20% - Accent1 14 2 5" xfId="307"/>
    <cellStyle name="20% - Accent1 14 2 6" xfId="308"/>
    <cellStyle name="20% - Accent1 14 3" xfId="309"/>
    <cellStyle name="20% - Accent1 14 3 2" xfId="310"/>
    <cellStyle name="20% - Accent1 14 3 2 2" xfId="311"/>
    <cellStyle name="20% - Accent1 14 3 2 3" xfId="312"/>
    <cellStyle name="20% - Accent1 14 3 2 4" xfId="313"/>
    <cellStyle name="20% - Accent1 14 3 3" xfId="314"/>
    <cellStyle name="20% - Accent1 14 3 4" xfId="315"/>
    <cellStyle name="20% - Accent1 14 3 5" xfId="316"/>
    <cellStyle name="20% - Accent1 14 4" xfId="317"/>
    <cellStyle name="20% - Accent1 14 4 2" xfId="318"/>
    <cellStyle name="20% - Accent1 14 4 3" xfId="319"/>
    <cellStyle name="20% - Accent1 14 4 4" xfId="320"/>
    <cellStyle name="20% - Accent1 14 5" xfId="321"/>
    <cellStyle name="20% - Accent1 14 6" xfId="322"/>
    <cellStyle name="20% - Accent1 14 7" xfId="323"/>
    <cellStyle name="20% - Accent1 15" xfId="324"/>
    <cellStyle name="20% - Accent1 15 2" xfId="325"/>
    <cellStyle name="20% - Accent1 15 2 2" xfId="326"/>
    <cellStyle name="20% - Accent1 15 2 2 2" xfId="327"/>
    <cellStyle name="20% - Accent1 15 2 2 2 2" xfId="328"/>
    <cellStyle name="20% - Accent1 15 2 2 2 3" xfId="329"/>
    <cellStyle name="20% - Accent1 15 2 2 2 4" xfId="330"/>
    <cellStyle name="20% - Accent1 15 2 2 3" xfId="331"/>
    <cellStyle name="20% - Accent1 15 2 2 4" xfId="332"/>
    <cellStyle name="20% - Accent1 15 2 2 5" xfId="333"/>
    <cellStyle name="20% - Accent1 15 2 3" xfId="334"/>
    <cellStyle name="20% - Accent1 15 2 3 2" xfId="335"/>
    <cellStyle name="20% - Accent1 15 2 3 3" xfId="336"/>
    <cellStyle name="20% - Accent1 15 2 3 4" xfId="337"/>
    <cellStyle name="20% - Accent1 15 2 4" xfId="338"/>
    <cellStyle name="20% - Accent1 15 2 5" xfId="339"/>
    <cellStyle name="20% - Accent1 15 2 6" xfId="340"/>
    <cellStyle name="20% - Accent1 15 3" xfId="341"/>
    <cellStyle name="20% - Accent1 15 3 2" xfId="342"/>
    <cellStyle name="20% - Accent1 15 3 2 2" xfId="343"/>
    <cellStyle name="20% - Accent1 15 3 2 3" xfId="344"/>
    <cellStyle name="20% - Accent1 15 3 2 4" xfId="345"/>
    <cellStyle name="20% - Accent1 15 3 3" xfId="346"/>
    <cellStyle name="20% - Accent1 15 3 4" xfId="347"/>
    <cellStyle name="20% - Accent1 15 3 5" xfId="348"/>
    <cellStyle name="20% - Accent1 15 4" xfId="349"/>
    <cellStyle name="20% - Accent1 15 4 2" xfId="350"/>
    <cellStyle name="20% - Accent1 15 4 3" xfId="351"/>
    <cellStyle name="20% - Accent1 15 4 4" xfId="352"/>
    <cellStyle name="20% - Accent1 15 5" xfId="353"/>
    <cellStyle name="20% - Accent1 15 6" xfId="354"/>
    <cellStyle name="20% - Accent1 15 7" xfId="355"/>
    <cellStyle name="20% - Accent1 16" xfId="356"/>
    <cellStyle name="20% - Accent1 16 2" xfId="357"/>
    <cellStyle name="20% - Accent1 16 2 2" xfId="358"/>
    <cellStyle name="20% - Accent1 16 2 2 2" xfId="359"/>
    <cellStyle name="20% - Accent1 16 2 2 2 2" xfId="360"/>
    <cellStyle name="20% - Accent1 16 2 2 2 3" xfId="361"/>
    <cellStyle name="20% - Accent1 16 2 2 2 4" xfId="362"/>
    <cellStyle name="20% - Accent1 16 2 2 3" xfId="363"/>
    <cellStyle name="20% - Accent1 16 2 2 4" xfId="364"/>
    <cellStyle name="20% - Accent1 16 2 2 5" xfId="365"/>
    <cellStyle name="20% - Accent1 16 2 3" xfId="366"/>
    <cellStyle name="20% - Accent1 16 2 3 2" xfId="367"/>
    <cellStyle name="20% - Accent1 16 2 3 3" xfId="368"/>
    <cellStyle name="20% - Accent1 16 2 3 4" xfId="369"/>
    <cellStyle name="20% - Accent1 16 2 4" xfId="370"/>
    <cellStyle name="20% - Accent1 16 2 5" xfId="371"/>
    <cellStyle name="20% - Accent1 16 2 6" xfId="372"/>
    <cellStyle name="20% - Accent1 16 3" xfId="373"/>
    <cellStyle name="20% - Accent1 16 3 2" xfId="374"/>
    <cellStyle name="20% - Accent1 16 3 2 2" xfId="375"/>
    <cellStyle name="20% - Accent1 16 3 2 3" xfId="376"/>
    <cellStyle name="20% - Accent1 16 3 2 4" xfId="377"/>
    <cellStyle name="20% - Accent1 16 3 3" xfId="378"/>
    <cellStyle name="20% - Accent1 16 3 4" xfId="379"/>
    <cellStyle name="20% - Accent1 16 3 5" xfId="380"/>
    <cellStyle name="20% - Accent1 16 4" xfId="381"/>
    <cellStyle name="20% - Accent1 16 4 2" xfId="382"/>
    <cellStyle name="20% - Accent1 16 4 3" xfId="383"/>
    <cellStyle name="20% - Accent1 16 4 4" xfId="384"/>
    <cellStyle name="20% - Accent1 16 5" xfId="385"/>
    <cellStyle name="20% - Accent1 16 6" xfId="386"/>
    <cellStyle name="20% - Accent1 16 7" xfId="387"/>
    <cellStyle name="20% - Accent1 17" xfId="388"/>
    <cellStyle name="20% - Accent1 17 2" xfId="389"/>
    <cellStyle name="20% - Accent1 17 2 2" xfId="390"/>
    <cellStyle name="20% - Accent1 17 2 2 2" xfId="391"/>
    <cellStyle name="20% - Accent1 17 2 2 2 2" xfId="392"/>
    <cellStyle name="20% - Accent1 17 2 2 2 3" xfId="393"/>
    <cellStyle name="20% - Accent1 17 2 2 3" xfId="394"/>
    <cellStyle name="20% - Accent1 17 2 2 4" xfId="395"/>
    <cellStyle name="20% - Accent1 17 2 2 5" xfId="396"/>
    <cellStyle name="20% - Accent1 17 2 3" xfId="397"/>
    <cellStyle name="20% - Accent1 17 2 3 2" xfId="398"/>
    <cellStyle name="20% - Accent1 17 2 3 3" xfId="399"/>
    <cellStyle name="20% - Accent1 17 2 4" xfId="400"/>
    <cellStyle name="20% - Accent1 17 2 5" xfId="401"/>
    <cellStyle name="20% - Accent1 17 2 6" xfId="402"/>
    <cellStyle name="20% - Accent1 17 3" xfId="403"/>
    <cellStyle name="20% - Accent1 17 3 2" xfId="404"/>
    <cellStyle name="20% - Accent1 17 3 2 2" xfId="405"/>
    <cellStyle name="20% - Accent1 17 3 2 3" xfId="406"/>
    <cellStyle name="20% - Accent1 17 3 3" xfId="407"/>
    <cellStyle name="20% - Accent1 17 3 4" xfId="408"/>
    <cellStyle name="20% - Accent1 17 3 5" xfId="409"/>
    <cellStyle name="20% - Accent1 17 4" xfId="410"/>
    <cellStyle name="20% - Accent1 17 4 2" xfId="411"/>
    <cellStyle name="20% - Accent1 17 4 3" xfId="412"/>
    <cellStyle name="20% - Accent1 17 5" xfId="413"/>
    <cellStyle name="20% - Accent1 17 6" xfId="414"/>
    <cellStyle name="20% - Accent1 17 7" xfId="415"/>
    <cellStyle name="20% - Accent1 18" xfId="416"/>
    <cellStyle name="20% - Accent1 18 2" xfId="417"/>
    <cellStyle name="20% - Accent1 18 2 2" xfId="418"/>
    <cellStyle name="20% - Accent1 18 2 2 2" xfId="419"/>
    <cellStyle name="20% - Accent1 18 2 2 2 2" xfId="420"/>
    <cellStyle name="20% - Accent1 18 2 2 2 3" xfId="421"/>
    <cellStyle name="20% - Accent1 18 2 2 3" xfId="422"/>
    <cellStyle name="20% - Accent1 18 2 2 4" xfId="423"/>
    <cellStyle name="20% - Accent1 18 2 2 5" xfId="424"/>
    <cellStyle name="20% - Accent1 18 2 3" xfId="425"/>
    <cellStyle name="20% - Accent1 18 2 3 2" xfId="426"/>
    <cellStyle name="20% - Accent1 18 2 3 3" xfId="427"/>
    <cellStyle name="20% - Accent1 18 2 4" xfId="428"/>
    <cellStyle name="20% - Accent1 18 2 5" xfId="429"/>
    <cellStyle name="20% - Accent1 18 2 6" xfId="430"/>
    <cellStyle name="20% - Accent1 18 3" xfId="431"/>
    <cellStyle name="20% - Accent1 18 3 2" xfId="432"/>
    <cellStyle name="20% - Accent1 18 3 2 2" xfId="433"/>
    <cellStyle name="20% - Accent1 18 3 2 3" xfId="434"/>
    <cellStyle name="20% - Accent1 18 3 3" xfId="435"/>
    <cellStyle name="20% - Accent1 18 3 4" xfId="436"/>
    <cellStyle name="20% - Accent1 18 3 5" xfId="437"/>
    <cellStyle name="20% - Accent1 18 4" xfId="438"/>
    <cellStyle name="20% - Accent1 18 4 2" xfId="439"/>
    <cellStyle name="20% - Accent1 18 4 3" xfId="440"/>
    <cellStyle name="20% - Accent1 18 5" xfId="441"/>
    <cellStyle name="20% - Accent1 18 6" xfId="442"/>
    <cellStyle name="20% - Accent1 18 7" xfId="443"/>
    <cellStyle name="20% - Accent1 19" xfId="444"/>
    <cellStyle name="20% - Accent1 19 2" xfId="445"/>
    <cellStyle name="20% - Accent1 19 2 2" xfId="446"/>
    <cellStyle name="20% - Accent1 19 2 2 2" xfId="447"/>
    <cellStyle name="20% - Accent1 19 2 2 2 2" xfId="448"/>
    <cellStyle name="20% - Accent1 19 2 2 2 3" xfId="449"/>
    <cellStyle name="20% - Accent1 19 2 2 3" xfId="450"/>
    <cellStyle name="20% - Accent1 19 2 2 4" xfId="451"/>
    <cellStyle name="20% - Accent1 19 2 3" xfId="452"/>
    <cellStyle name="20% - Accent1 19 2 3 2" xfId="453"/>
    <cellStyle name="20% - Accent1 19 2 3 3" xfId="454"/>
    <cellStyle name="20% - Accent1 19 2 4" xfId="455"/>
    <cellStyle name="20% - Accent1 19 2 5" xfId="456"/>
    <cellStyle name="20% - Accent1 19 2 6" xfId="457"/>
    <cellStyle name="20% - Accent1 19 3" xfId="458"/>
    <cellStyle name="20% - Accent1 19 3 2" xfId="459"/>
    <cellStyle name="20% - Accent1 19 3 2 2" xfId="460"/>
    <cellStyle name="20% - Accent1 19 3 2 3" xfId="461"/>
    <cellStyle name="20% - Accent1 19 3 3" xfId="462"/>
    <cellStyle name="20% - Accent1 19 3 4" xfId="463"/>
    <cellStyle name="20% - Accent1 19 4" xfId="464"/>
    <cellStyle name="20% - Accent1 19 4 2" xfId="465"/>
    <cellStyle name="20% - Accent1 19 4 3" xfId="466"/>
    <cellStyle name="20% - Accent1 19 5" xfId="467"/>
    <cellStyle name="20% - Accent1 19 6" xfId="468"/>
    <cellStyle name="20% - Accent1 19 7" xfId="469"/>
    <cellStyle name="20% - Accent1 2" xfId="470"/>
    <cellStyle name="20% - Accent1 2 2" xfId="471"/>
    <cellStyle name="20% - Accent1 2 2 10" xfId="472"/>
    <cellStyle name="20% - Accent1 2 2 11" xfId="473"/>
    <cellStyle name="20% - Accent1 2 2 12" xfId="474"/>
    <cellStyle name="20% - Accent1 2 2 13" xfId="475"/>
    <cellStyle name="20% - Accent1 2 2 2" xfId="476"/>
    <cellStyle name="20% - Accent1 2 2 2 2" xfId="477"/>
    <cellStyle name="20% - Accent1 2 2 2 2 2" xfId="478"/>
    <cellStyle name="20% - Accent1 2 2 2 2 2 2" xfId="479"/>
    <cellStyle name="20% - Accent1 2 2 2 2 2 3" xfId="480"/>
    <cellStyle name="20% - Accent1 2 2 2 2 2 4" xfId="481"/>
    <cellStyle name="20% - Accent1 2 2 2 2 2 5" xfId="482"/>
    <cellStyle name="20% - Accent1 2 2 2 2 3" xfId="483"/>
    <cellStyle name="20% - Accent1 2 2 2 2 4" xfId="484"/>
    <cellStyle name="20% - Accent1 2 2 2 2 5" xfId="485"/>
    <cellStyle name="20% - Accent1 2 2 2 2 6" xfId="486"/>
    <cellStyle name="20% - Accent1 2 2 2 3" xfId="487"/>
    <cellStyle name="20% - Accent1 2 2 2 3 2" xfId="488"/>
    <cellStyle name="20% - Accent1 2 2 2 3 3" xfId="489"/>
    <cellStyle name="20% - Accent1 2 2 2 3 4" xfId="490"/>
    <cellStyle name="20% - Accent1 2 2 2 3 5" xfId="491"/>
    <cellStyle name="20% - Accent1 2 2 2 4" xfId="492"/>
    <cellStyle name="20% - Accent1 2 2 2 5" xfId="493"/>
    <cellStyle name="20% - Accent1 2 2 2 6" xfId="494"/>
    <cellStyle name="20% - Accent1 2 2 2 7" xfId="495"/>
    <cellStyle name="20% - Accent1 2 2 3" xfId="496"/>
    <cellStyle name="20% - Accent1 2 2 3 2" xfId="497"/>
    <cellStyle name="20% - Accent1 2 2 3 2 2" xfId="498"/>
    <cellStyle name="20% - Accent1 2 2 3 2 2 2" xfId="499"/>
    <cellStyle name="20% - Accent1 2 2 3 2 2 3" xfId="500"/>
    <cellStyle name="20% - Accent1 2 2 3 2 2 4" xfId="501"/>
    <cellStyle name="20% - Accent1 2 2 3 2 2 5" xfId="502"/>
    <cellStyle name="20% - Accent1 2 2 3 2 3" xfId="503"/>
    <cellStyle name="20% - Accent1 2 2 3 2 4" xfId="504"/>
    <cellStyle name="20% - Accent1 2 2 3 2 5" xfId="505"/>
    <cellStyle name="20% - Accent1 2 2 3 2 6" xfId="506"/>
    <cellStyle name="20% - Accent1 2 2 3 3" xfId="507"/>
    <cellStyle name="20% - Accent1 2 2 3 3 2" xfId="508"/>
    <cellStyle name="20% - Accent1 2 2 3 3 3" xfId="509"/>
    <cellStyle name="20% - Accent1 2 2 3 3 4" xfId="510"/>
    <cellStyle name="20% - Accent1 2 2 3 3 5" xfId="511"/>
    <cellStyle name="20% - Accent1 2 2 3 4" xfId="512"/>
    <cellStyle name="20% - Accent1 2 2 3 5" xfId="513"/>
    <cellStyle name="20% - Accent1 2 2 3 6" xfId="514"/>
    <cellStyle name="20% - Accent1 2 2 3 7" xfId="515"/>
    <cellStyle name="20% - Accent1 2 2 4" xfId="516"/>
    <cellStyle name="20% - Accent1 2 2 4 2" xfId="517"/>
    <cellStyle name="20% - Accent1 2 2 4 2 2" xfId="518"/>
    <cellStyle name="20% - Accent1 2 2 4 2 2 2" xfId="519"/>
    <cellStyle name="20% - Accent1 2 2 4 2 3" xfId="520"/>
    <cellStyle name="20% - Accent1 2 2 4 2 4" xfId="521"/>
    <cellStyle name="20% - Accent1 2 2 4 2 5" xfId="522"/>
    <cellStyle name="20% - Accent1 2 2 4 2 6" xfId="523"/>
    <cellStyle name="20% - Accent1 2 2 4 3" xfId="524"/>
    <cellStyle name="20% - Accent1 2 2 4 3 2" xfId="525"/>
    <cellStyle name="20% - Accent1 2 2 4 4" xfId="526"/>
    <cellStyle name="20% - Accent1 2 2 4 5" xfId="527"/>
    <cellStyle name="20% - Accent1 2 2 4 6" xfId="528"/>
    <cellStyle name="20% - Accent1 2 2 4 7" xfId="529"/>
    <cellStyle name="20% - Accent1 2 2 5" xfId="530"/>
    <cellStyle name="20% - Accent1 2 2 5 2" xfId="531"/>
    <cellStyle name="20% - Accent1 2 2 5 2 2" xfId="532"/>
    <cellStyle name="20% - Accent1 2 2 5 2 2 2" xfId="533"/>
    <cellStyle name="20% - Accent1 2 2 5 2 3" xfId="534"/>
    <cellStyle name="20% - Accent1 2 2 5 3" xfId="535"/>
    <cellStyle name="20% - Accent1 2 2 5 3 2" xfId="536"/>
    <cellStyle name="20% - Accent1 2 2 5 4" xfId="537"/>
    <cellStyle name="20% - Accent1 2 2 5 5" xfId="538"/>
    <cellStyle name="20% - Accent1 2 2 5 6" xfId="539"/>
    <cellStyle name="20% - Accent1 2 2 5 7" xfId="540"/>
    <cellStyle name="20% - Accent1 2 2 6" xfId="541"/>
    <cellStyle name="20% - Accent1 2 2 6 2" xfId="542"/>
    <cellStyle name="20% - Accent1 2 2 6 2 2" xfId="543"/>
    <cellStyle name="20% - Accent1 2 2 6 2 2 2" xfId="544"/>
    <cellStyle name="20% - Accent1 2 2 6 2 3" xfId="545"/>
    <cellStyle name="20% - Accent1 2 2 6 3" xfId="546"/>
    <cellStyle name="20% - Accent1 2 2 6 3 2" xfId="547"/>
    <cellStyle name="20% - Accent1 2 2 6 4" xfId="548"/>
    <cellStyle name="20% - Accent1 2 2 7" xfId="549"/>
    <cellStyle name="20% - Accent1 2 2 7 2" xfId="550"/>
    <cellStyle name="20% - Accent1 2 2 7 2 2" xfId="551"/>
    <cellStyle name="20% - Accent1 2 2 7 3" xfId="552"/>
    <cellStyle name="20% - Accent1 2 2 8" xfId="553"/>
    <cellStyle name="20% - Accent1 2 2 8 2" xfId="554"/>
    <cellStyle name="20% - Accent1 2 2 9" xfId="555"/>
    <cellStyle name="20% - Accent1 2 2 9 2" xfId="556"/>
    <cellStyle name="20% - Accent1 2 3" xfId="557"/>
    <cellStyle name="20% - Accent1 2 3 2" xfId="558"/>
    <cellStyle name="20% - Accent1 2 3 2 2" xfId="559"/>
    <cellStyle name="20% - Accent1 2 3 2 2 2" xfId="560"/>
    <cellStyle name="20% - Accent1 2 3 2 2 3" xfId="561"/>
    <cellStyle name="20% - Accent1 2 3 2 3" xfId="562"/>
    <cellStyle name="20% - Accent1 2 3 2 4" xfId="563"/>
    <cellStyle name="20% - Accent1 2 3 3" xfId="564"/>
    <cellStyle name="20% - Accent1 2 3 3 2" xfId="565"/>
    <cellStyle name="20% - Accent1 2 3 3 3" xfId="566"/>
    <cellStyle name="20% - Accent1 2 3 4" xfId="567"/>
    <cellStyle name="20% - Accent1 2 3 5" xfId="568"/>
    <cellStyle name="20% - Accent1 2 3 6" xfId="569"/>
    <cellStyle name="20% - Accent1 2 4" xfId="570"/>
    <cellStyle name="20% - Accent1 2 4 2" xfId="571"/>
    <cellStyle name="20% - Accent1 2 4 2 2" xfId="572"/>
    <cellStyle name="20% - Accent1 2 4 2 2 2" xfId="573"/>
    <cellStyle name="20% - Accent1 2 4 2 2 3" xfId="574"/>
    <cellStyle name="20% - Accent1 2 4 2 3" xfId="575"/>
    <cellStyle name="20% - Accent1 2 4 2 4" xfId="576"/>
    <cellStyle name="20% - Accent1 2 4 3" xfId="577"/>
    <cellStyle name="20% - Accent1 2 4 3 2" xfId="578"/>
    <cellStyle name="20% - Accent1 2 4 3 3" xfId="579"/>
    <cellStyle name="20% - Accent1 2 4 4" xfId="580"/>
    <cellStyle name="20% - Accent1 2 4 5" xfId="581"/>
    <cellStyle name="20% - Accent1 2 4 6" xfId="582"/>
    <cellStyle name="20% - Accent1 2 5" xfId="583"/>
    <cellStyle name="20% - Accent1 2 5 2" xfId="584"/>
    <cellStyle name="20% - Accent1 2 5 2 2" xfId="585"/>
    <cellStyle name="20% - Accent1 2 5 2 3" xfId="586"/>
    <cellStyle name="20% - Accent1 2 5 3" xfId="587"/>
    <cellStyle name="20% - Accent1 2 5 4" xfId="588"/>
    <cellStyle name="20% - Accent1 2 5 5" xfId="589"/>
    <cellStyle name="20% - Accent1 2 6" xfId="590"/>
    <cellStyle name="20% - Accent1 2 6 2" xfId="591"/>
    <cellStyle name="20% - Accent1 2 6 3" xfId="592"/>
    <cellStyle name="20% - Accent1 2 7" xfId="593"/>
    <cellStyle name="20% - Accent1 2 8" xfId="594"/>
    <cellStyle name="20% - Accent1 2 9" xfId="595"/>
    <cellStyle name="20% - Accent1 20" xfId="596"/>
    <cellStyle name="20% - Accent1 20 2" xfId="597"/>
    <cellStyle name="20% - Accent1 20 2 2" xfId="598"/>
    <cellStyle name="20% - Accent1 20 2 2 2" xfId="599"/>
    <cellStyle name="20% - Accent1 20 2 2 2 2" xfId="600"/>
    <cellStyle name="20% - Accent1 20 2 2 2 3" xfId="601"/>
    <cellStyle name="20% - Accent1 20 2 2 3" xfId="602"/>
    <cellStyle name="20% - Accent1 20 2 2 4" xfId="603"/>
    <cellStyle name="20% - Accent1 20 2 3" xfId="604"/>
    <cellStyle name="20% - Accent1 20 2 3 2" xfId="605"/>
    <cellStyle name="20% - Accent1 20 2 3 3" xfId="606"/>
    <cellStyle name="20% - Accent1 20 2 4" xfId="607"/>
    <cellStyle name="20% - Accent1 20 2 5" xfId="608"/>
    <cellStyle name="20% - Accent1 20 2 6" xfId="609"/>
    <cellStyle name="20% - Accent1 20 3" xfId="610"/>
    <cellStyle name="20% - Accent1 20 3 2" xfId="611"/>
    <cellStyle name="20% - Accent1 20 3 2 2" xfId="612"/>
    <cellStyle name="20% - Accent1 20 3 2 3" xfId="613"/>
    <cellStyle name="20% - Accent1 20 3 3" xfId="614"/>
    <cellStyle name="20% - Accent1 20 3 4" xfId="615"/>
    <cellStyle name="20% - Accent1 20 4" xfId="616"/>
    <cellStyle name="20% - Accent1 20 4 2" xfId="617"/>
    <cellStyle name="20% - Accent1 20 4 3" xfId="618"/>
    <cellStyle name="20% - Accent1 20 5" xfId="619"/>
    <cellStyle name="20% - Accent1 20 6" xfId="620"/>
    <cellStyle name="20% - Accent1 20 7" xfId="621"/>
    <cellStyle name="20% - Accent1 21" xfId="622"/>
    <cellStyle name="20% - Accent1 21 2" xfId="623"/>
    <cellStyle name="20% - Accent1 21 2 2" xfId="624"/>
    <cellStyle name="20% - Accent1 21 2 2 2" xfId="625"/>
    <cellStyle name="20% - Accent1 21 2 2 3" xfId="626"/>
    <cellStyle name="20% - Accent1 21 2 3" xfId="627"/>
    <cellStyle name="20% - Accent1 21 2 4" xfId="628"/>
    <cellStyle name="20% - Accent1 21 2 5" xfId="629"/>
    <cellStyle name="20% - Accent1 21 3" xfId="630"/>
    <cellStyle name="20% - Accent1 21 3 2" xfId="631"/>
    <cellStyle name="20% - Accent1 21 3 3" xfId="632"/>
    <cellStyle name="20% - Accent1 21 4" xfId="633"/>
    <cellStyle name="20% - Accent1 21 5" xfId="634"/>
    <cellStyle name="20% - Accent1 21 6" xfId="635"/>
    <cellStyle name="20% - Accent1 22" xfId="636"/>
    <cellStyle name="20% - Accent1 22 2" xfId="637"/>
    <cellStyle name="20% - Accent1 22 2 2" xfId="638"/>
    <cellStyle name="20% - Accent1 22 2 2 2" xfId="639"/>
    <cellStyle name="20% - Accent1 22 2 2 3" xfId="640"/>
    <cellStyle name="20% - Accent1 22 2 3" xfId="641"/>
    <cellStyle name="20% - Accent1 22 2 4" xfId="642"/>
    <cellStyle name="20% - Accent1 22 2 5" xfId="643"/>
    <cellStyle name="20% - Accent1 22 3" xfId="644"/>
    <cellStyle name="20% - Accent1 22 3 2" xfId="645"/>
    <cellStyle name="20% - Accent1 22 3 3" xfId="646"/>
    <cellStyle name="20% - Accent1 22 4" xfId="647"/>
    <cellStyle name="20% - Accent1 22 5" xfId="648"/>
    <cellStyle name="20% - Accent1 22 6" xfId="649"/>
    <cellStyle name="20% - Accent1 23" xfId="650"/>
    <cellStyle name="20% - Accent1 23 2" xfId="651"/>
    <cellStyle name="20% - Accent1 23 2 2" xfId="652"/>
    <cellStyle name="20% - Accent1 23 2 2 2" xfId="653"/>
    <cellStyle name="20% - Accent1 23 2 2 3" xfId="654"/>
    <cellStyle name="20% - Accent1 23 2 3" xfId="655"/>
    <cellStyle name="20% - Accent1 23 2 4" xfId="656"/>
    <cellStyle name="20% - Accent1 23 2 5" xfId="657"/>
    <cellStyle name="20% - Accent1 23 3" xfId="658"/>
    <cellStyle name="20% - Accent1 23 3 2" xfId="659"/>
    <cellStyle name="20% - Accent1 23 3 3" xfId="660"/>
    <cellStyle name="20% - Accent1 23 4" xfId="661"/>
    <cellStyle name="20% - Accent1 23 5" xfId="662"/>
    <cellStyle name="20% - Accent1 23 6" xfId="663"/>
    <cellStyle name="20% - Accent1 24" xfId="664"/>
    <cellStyle name="20% - Accent1 24 2" xfId="665"/>
    <cellStyle name="20% - Accent1 24 2 2" xfId="666"/>
    <cellStyle name="20% - Accent1 24 2 2 2" xfId="667"/>
    <cellStyle name="20% - Accent1 24 2 2 3" xfId="668"/>
    <cellStyle name="20% - Accent1 24 2 3" xfId="669"/>
    <cellStyle name="20% - Accent1 24 2 4" xfId="670"/>
    <cellStyle name="20% - Accent1 24 2 5" xfId="671"/>
    <cellStyle name="20% - Accent1 24 3" xfId="672"/>
    <cellStyle name="20% - Accent1 24 3 2" xfId="673"/>
    <cellStyle name="20% - Accent1 24 3 3" xfId="674"/>
    <cellStyle name="20% - Accent1 24 4" xfId="675"/>
    <cellStyle name="20% - Accent1 24 5" xfId="676"/>
    <cellStyle name="20% - Accent1 24 6" xfId="677"/>
    <cellStyle name="20% - Accent1 25" xfId="678"/>
    <cellStyle name="20% - Accent1 25 2" xfId="679"/>
    <cellStyle name="20% - Accent1 25 2 2" xfId="680"/>
    <cellStyle name="20% - Accent1 25 2 2 2" xfId="681"/>
    <cellStyle name="20% - Accent1 25 2 2 3" xfId="682"/>
    <cellStyle name="20% - Accent1 25 2 3" xfId="683"/>
    <cellStyle name="20% - Accent1 25 2 4" xfId="684"/>
    <cellStyle name="20% - Accent1 25 2 5" xfId="685"/>
    <cellStyle name="20% - Accent1 25 3" xfId="686"/>
    <cellStyle name="20% - Accent1 25 3 2" xfId="687"/>
    <cellStyle name="20% - Accent1 25 3 3" xfId="688"/>
    <cellStyle name="20% - Accent1 25 4" xfId="689"/>
    <cellStyle name="20% - Accent1 25 5" xfId="690"/>
    <cellStyle name="20% - Accent1 25 6" xfId="691"/>
    <cellStyle name="20% - Accent1 26" xfId="692"/>
    <cellStyle name="20% - Accent1 26 2" xfId="693"/>
    <cellStyle name="20% - Accent1 26 2 2" xfId="694"/>
    <cellStyle name="20% - Accent1 26 2 2 2" xfId="695"/>
    <cellStyle name="20% - Accent1 26 2 2 3" xfId="696"/>
    <cellStyle name="20% - Accent1 26 2 3" xfId="697"/>
    <cellStyle name="20% - Accent1 26 2 4" xfId="698"/>
    <cellStyle name="20% - Accent1 26 3" xfId="699"/>
    <cellStyle name="20% - Accent1 26 3 2" xfId="700"/>
    <cellStyle name="20% - Accent1 26 3 3" xfId="701"/>
    <cellStyle name="20% - Accent1 26 4" xfId="702"/>
    <cellStyle name="20% - Accent1 26 5" xfId="703"/>
    <cellStyle name="20% - Accent1 26 6" xfId="704"/>
    <cellStyle name="20% - Accent1 27" xfId="705"/>
    <cellStyle name="20% - Accent1 27 2" xfId="706"/>
    <cellStyle name="20% - Accent1 27 2 2" xfId="707"/>
    <cellStyle name="20% - Accent1 27 2 2 2" xfId="708"/>
    <cellStyle name="20% - Accent1 27 2 2 3" xfId="709"/>
    <cellStyle name="20% - Accent1 27 2 3" xfId="710"/>
    <cellStyle name="20% - Accent1 27 2 4" xfId="711"/>
    <cellStyle name="20% - Accent1 27 3" xfId="712"/>
    <cellStyle name="20% - Accent1 27 3 2" xfId="713"/>
    <cellStyle name="20% - Accent1 27 3 3" xfId="714"/>
    <cellStyle name="20% - Accent1 27 4" xfId="715"/>
    <cellStyle name="20% - Accent1 27 5" xfId="716"/>
    <cellStyle name="20% - Accent1 27 6" xfId="717"/>
    <cellStyle name="20% - Accent1 28" xfId="718"/>
    <cellStyle name="20% - Accent1 28 2" xfId="719"/>
    <cellStyle name="20% - Accent1 28 2 2" xfId="720"/>
    <cellStyle name="20% - Accent1 28 2 2 2" xfId="721"/>
    <cellStyle name="20% - Accent1 28 2 2 3" xfId="722"/>
    <cellStyle name="20% - Accent1 28 2 3" xfId="723"/>
    <cellStyle name="20% - Accent1 28 2 4" xfId="724"/>
    <cellStyle name="20% - Accent1 28 3" xfId="725"/>
    <cellStyle name="20% - Accent1 28 3 2" xfId="726"/>
    <cellStyle name="20% - Accent1 28 3 3" xfId="727"/>
    <cellStyle name="20% - Accent1 28 4" xfId="728"/>
    <cellStyle name="20% - Accent1 28 5" xfId="729"/>
    <cellStyle name="20% - Accent1 28 6" xfId="730"/>
    <cellStyle name="20% - Accent1 29" xfId="731"/>
    <cellStyle name="20% - Accent1 29 2" xfId="732"/>
    <cellStyle name="20% - Accent1 29 2 2" xfId="733"/>
    <cellStyle name="20% - Accent1 29 2 2 2" xfId="734"/>
    <cellStyle name="20% - Accent1 29 2 2 3" xfId="735"/>
    <cellStyle name="20% - Accent1 29 2 3" xfId="736"/>
    <cellStyle name="20% - Accent1 29 2 4" xfId="737"/>
    <cellStyle name="20% - Accent1 29 3" xfId="738"/>
    <cellStyle name="20% - Accent1 29 3 2" xfId="739"/>
    <cellStyle name="20% - Accent1 29 3 3" xfId="740"/>
    <cellStyle name="20% - Accent1 29 4" xfId="741"/>
    <cellStyle name="20% - Accent1 29 5" xfId="742"/>
    <cellStyle name="20% - Accent1 29 6" xfId="743"/>
    <cellStyle name="20% - Accent1 3" xfId="744"/>
    <cellStyle name="20% - Accent1 3 10" xfId="745"/>
    <cellStyle name="20% - Accent1 3 10 2" xfId="746"/>
    <cellStyle name="20% - Accent1 3 11" xfId="747"/>
    <cellStyle name="20% - Accent1 3 11 2" xfId="748"/>
    <cellStyle name="20% - Accent1 3 12" xfId="749"/>
    <cellStyle name="20% - Accent1 3 13" xfId="750"/>
    <cellStyle name="20% - Accent1 3 14" xfId="751"/>
    <cellStyle name="20% - Accent1 3 15" xfId="752"/>
    <cellStyle name="20% - Accent1 3 2" xfId="753"/>
    <cellStyle name="20% - Accent1 3 2 2" xfId="754"/>
    <cellStyle name="20% - Accent1 3 2 2 2" xfId="755"/>
    <cellStyle name="20% - Accent1 3 2 2 2 2" xfId="756"/>
    <cellStyle name="20% - Accent1 3 2 2 2 2 2" xfId="757"/>
    <cellStyle name="20% - Accent1 3 2 2 2 2 3" xfId="758"/>
    <cellStyle name="20% - Accent1 3 2 2 2 2 4" xfId="759"/>
    <cellStyle name="20% - Accent1 3 2 2 2 3" xfId="760"/>
    <cellStyle name="20% - Accent1 3 2 2 2 4" xfId="761"/>
    <cellStyle name="20% - Accent1 3 2 2 2 5" xfId="762"/>
    <cellStyle name="20% - Accent1 3 2 2 3" xfId="763"/>
    <cellStyle name="20% - Accent1 3 2 2 3 2" xfId="764"/>
    <cellStyle name="20% - Accent1 3 2 2 3 3" xfId="765"/>
    <cellStyle name="20% - Accent1 3 2 2 3 4" xfId="766"/>
    <cellStyle name="20% - Accent1 3 2 2 4" xfId="767"/>
    <cellStyle name="20% - Accent1 3 2 2 5" xfId="768"/>
    <cellStyle name="20% - Accent1 3 2 2 6" xfId="769"/>
    <cellStyle name="20% - Accent1 3 2 3" xfId="770"/>
    <cellStyle name="20% - Accent1 3 2 3 2" xfId="771"/>
    <cellStyle name="20% - Accent1 3 2 3 2 2" xfId="772"/>
    <cellStyle name="20% - Accent1 3 2 3 2 2 2" xfId="773"/>
    <cellStyle name="20% - Accent1 3 2 3 2 2 3" xfId="774"/>
    <cellStyle name="20% - Accent1 3 2 3 2 3" xfId="775"/>
    <cellStyle name="20% - Accent1 3 2 3 2 4" xfId="776"/>
    <cellStyle name="20% - Accent1 3 2 3 2 5" xfId="777"/>
    <cellStyle name="20% - Accent1 3 2 3 3" xfId="778"/>
    <cellStyle name="20% - Accent1 3 2 3 3 2" xfId="779"/>
    <cellStyle name="20% - Accent1 3 2 3 3 3" xfId="780"/>
    <cellStyle name="20% - Accent1 3 2 3 4" xfId="781"/>
    <cellStyle name="20% - Accent1 3 2 3 5" xfId="782"/>
    <cellStyle name="20% - Accent1 3 2 3 6" xfId="783"/>
    <cellStyle name="20% - Accent1 3 2 4" xfId="784"/>
    <cellStyle name="20% - Accent1 3 2 4 2" xfId="785"/>
    <cellStyle name="20% - Accent1 3 2 4 2 2" xfId="786"/>
    <cellStyle name="20% - Accent1 3 2 4 2 3" xfId="787"/>
    <cellStyle name="20% - Accent1 3 2 4 3" xfId="788"/>
    <cellStyle name="20% - Accent1 3 2 4 4" xfId="789"/>
    <cellStyle name="20% - Accent1 3 2 4 5" xfId="790"/>
    <cellStyle name="20% - Accent1 3 2 5" xfId="791"/>
    <cellStyle name="20% - Accent1 3 2 5 2" xfId="792"/>
    <cellStyle name="20% - Accent1 3 2 5 3" xfId="793"/>
    <cellStyle name="20% - Accent1 3 2 6" xfId="794"/>
    <cellStyle name="20% - Accent1 3 2 7" xfId="795"/>
    <cellStyle name="20% - Accent1 3 2 8" xfId="796"/>
    <cellStyle name="20% - Accent1 3 3" xfId="797"/>
    <cellStyle name="20% - Accent1 3 3 2" xfId="798"/>
    <cellStyle name="20% - Accent1 3 3 2 2" xfId="799"/>
    <cellStyle name="20% - Accent1 3 3 2 2 2" xfId="800"/>
    <cellStyle name="20% - Accent1 3 3 2 2 3" xfId="801"/>
    <cellStyle name="20% - Accent1 3 3 2 2 4" xfId="802"/>
    <cellStyle name="20% - Accent1 3 3 2 2 5" xfId="803"/>
    <cellStyle name="20% - Accent1 3 3 2 3" xfId="804"/>
    <cellStyle name="20% - Accent1 3 3 2 4" xfId="805"/>
    <cellStyle name="20% - Accent1 3 3 2 5" xfId="806"/>
    <cellStyle name="20% - Accent1 3 3 2 6" xfId="807"/>
    <cellStyle name="20% - Accent1 3 3 3" xfId="808"/>
    <cellStyle name="20% - Accent1 3 3 3 2" xfId="809"/>
    <cellStyle name="20% - Accent1 3 3 3 3" xfId="810"/>
    <cellStyle name="20% - Accent1 3 3 3 4" xfId="811"/>
    <cellStyle name="20% - Accent1 3 3 3 5" xfId="812"/>
    <cellStyle name="20% - Accent1 3 3 4" xfId="813"/>
    <cellStyle name="20% - Accent1 3 3 5" xfId="814"/>
    <cellStyle name="20% - Accent1 3 3 6" xfId="815"/>
    <cellStyle name="20% - Accent1 3 3 7" xfId="816"/>
    <cellStyle name="20% - Accent1 3 4" xfId="817"/>
    <cellStyle name="20% - Accent1 3 4 2" xfId="818"/>
    <cellStyle name="20% - Accent1 3 4 2 2" xfId="819"/>
    <cellStyle name="20% - Accent1 3 4 2 2 2" xfId="820"/>
    <cellStyle name="20% - Accent1 3 4 2 2 3" xfId="821"/>
    <cellStyle name="20% - Accent1 3 4 2 2 4" xfId="822"/>
    <cellStyle name="20% - Accent1 3 4 2 2 5" xfId="823"/>
    <cellStyle name="20% - Accent1 3 4 2 3" xfId="824"/>
    <cellStyle name="20% - Accent1 3 4 2 4" xfId="825"/>
    <cellStyle name="20% - Accent1 3 4 2 5" xfId="826"/>
    <cellStyle name="20% - Accent1 3 4 2 6" xfId="827"/>
    <cellStyle name="20% - Accent1 3 4 3" xfId="828"/>
    <cellStyle name="20% - Accent1 3 4 3 2" xfId="829"/>
    <cellStyle name="20% - Accent1 3 4 3 3" xfId="830"/>
    <cellStyle name="20% - Accent1 3 4 3 4" xfId="831"/>
    <cellStyle name="20% - Accent1 3 4 3 5" xfId="832"/>
    <cellStyle name="20% - Accent1 3 4 4" xfId="833"/>
    <cellStyle name="20% - Accent1 3 4 5" xfId="834"/>
    <cellStyle name="20% - Accent1 3 4 6" xfId="835"/>
    <cellStyle name="20% - Accent1 3 4 7" xfId="836"/>
    <cellStyle name="20% - Accent1 3 5" xfId="837"/>
    <cellStyle name="20% - Accent1 3 5 2" xfId="838"/>
    <cellStyle name="20% - Accent1 3 5 2 2" xfId="839"/>
    <cellStyle name="20% - Accent1 3 5 2 2 2" xfId="840"/>
    <cellStyle name="20% - Accent1 3 5 2 3" xfId="841"/>
    <cellStyle name="20% - Accent1 3 5 2 4" xfId="842"/>
    <cellStyle name="20% - Accent1 3 5 2 5" xfId="843"/>
    <cellStyle name="20% - Accent1 3 5 2 6" xfId="844"/>
    <cellStyle name="20% - Accent1 3 5 3" xfId="845"/>
    <cellStyle name="20% - Accent1 3 5 3 2" xfId="846"/>
    <cellStyle name="20% - Accent1 3 5 4" xfId="847"/>
    <cellStyle name="20% - Accent1 3 5 5" xfId="848"/>
    <cellStyle name="20% - Accent1 3 5 6" xfId="849"/>
    <cellStyle name="20% - Accent1 3 5 7" xfId="850"/>
    <cellStyle name="20% - Accent1 3 6" xfId="851"/>
    <cellStyle name="20% - Accent1 3 6 2" xfId="852"/>
    <cellStyle name="20% - Accent1 3 6 2 2" xfId="853"/>
    <cellStyle name="20% - Accent1 3 6 2 2 2" xfId="854"/>
    <cellStyle name="20% - Accent1 3 6 2 3" xfId="855"/>
    <cellStyle name="20% - Accent1 3 6 3" xfId="856"/>
    <cellStyle name="20% - Accent1 3 6 3 2" xfId="857"/>
    <cellStyle name="20% - Accent1 3 6 4" xfId="858"/>
    <cellStyle name="20% - Accent1 3 6 5" xfId="859"/>
    <cellStyle name="20% - Accent1 3 6 6" xfId="860"/>
    <cellStyle name="20% - Accent1 3 6 7" xfId="861"/>
    <cellStyle name="20% - Accent1 3 7" xfId="862"/>
    <cellStyle name="20% - Accent1 3 7 2" xfId="863"/>
    <cellStyle name="20% - Accent1 3 7 2 2" xfId="864"/>
    <cellStyle name="20% - Accent1 3 7 2 2 2" xfId="865"/>
    <cellStyle name="20% - Accent1 3 7 2 3" xfId="866"/>
    <cellStyle name="20% - Accent1 3 7 3" xfId="867"/>
    <cellStyle name="20% - Accent1 3 7 3 2" xfId="868"/>
    <cellStyle name="20% - Accent1 3 7 4" xfId="869"/>
    <cellStyle name="20% - Accent1 3 8" xfId="870"/>
    <cellStyle name="20% - Accent1 3 8 2" xfId="871"/>
    <cellStyle name="20% - Accent1 3 8 2 2" xfId="872"/>
    <cellStyle name="20% - Accent1 3 8 2 2 2" xfId="873"/>
    <cellStyle name="20% - Accent1 3 8 2 3" xfId="874"/>
    <cellStyle name="20% - Accent1 3 8 3" xfId="875"/>
    <cellStyle name="20% - Accent1 3 8 3 2" xfId="876"/>
    <cellStyle name="20% - Accent1 3 8 4" xfId="877"/>
    <cellStyle name="20% - Accent1 3 9" xfId="878"/>
    <cellStyle name="20% - Accent1 3 9 2" xfId="879"/>
    <cellStyle name="20% - Accent1 3 9 2 2" xfId="880"/>
    <cellStyle name="20% - Accent1 3 9 3" xfId="881"/>
    <cellStyle name="20% - Accent1 30" xfId="882"/>
    <cellStyle name="20% - Accent1 30 2" xfId="883"/>
    <cellStyle name="20% - Accent1 30 2 2" xfId="884"/>
    <cellStyle name="20% - Accent1 30 2 2 2" xfId="885"/>
    <cellStyle name="20% - Accent1 30 2 2 3" xfId="886"/>
    <cellStyle name="20% - Accent1 30 2 3" xfId="887"/>
    <cellStyle name="20% - Accent1 30 2 4" xfId="888"/>
    <cellStyle name="20% - Accent1 30 3" xfId="889"/>
    <cellStyle name="20% - Accent1 30 3 2" xfId="890"/>
    <cellStyle name="20% - Accent1 30 3 3" xfId="891"/>
    <cellStyle name="20% - Accent1 30 4" xfId="892"/>
    <cellStyle name="20% - Accent1 30 5" xfId="893"/>
    <cellStyle name="20% - Accent1 30 6" xfId="894"/>
    <cellStyle name="20% - Accent1 31" xfId="895"/>
    <cellStyle name="20% - Accent1 31 2" xfId="896"/>
    <cellStyle name="20% - Accent1 31 2 2" xfId="897"/>
    <cellStyle name="20% - Accent1 31 2 2 2" xfId="898"/>
    <cellStyle name="20% - Accent1 31 2 2 3" xfId="899"/>
    <cellStyle name="20% - Accent1 31 2 3" xfId="900"/>
    <cellStyle name="20% - Accent1 31 2 4" xfId="901"/>
    <cellStyle name="20% - Accent1 31 3" xfId="902"/>
    <cellStyle name="20% - Accent1 31 3 2" xfId="903"/>
    <cellStyle name="20% - Accent1 31 3 3" xfId="904"/>
    <cellStyle name="20% - Accent1 31 4" xfId="905"/>
    <cellStyle name="20% - Accent1 31 5" xfId="906"/>
    <cellStyle name="20% - Accent1 31 6" xfId="907"/>
    <cellStyle name="20% - Accent1 32" xfId="908"/>
    <cellStyle name="20% - Accent1 32 2" xfId="909"/>
    <cellStyle name="20% - Accent1 32 2 2" xfId="910"/>
    <cellStyle name="20% - Accent1 32 2 2 2" xfId="911"/>
    <cellStyle name="20% - Accent1 32 2 2 3" xfId="912"/>
    <cellStyle name="20% - Accent1 32 2 3" xfId="913"/>
    <cellStyle name="20% - Accent1 32 2 4" xfId="914"/>
    <cellStyle name="20% - Accent1 32 3" xfId="915"/>
    <cellStyle name="20% - Accent1 32 3 2" xfId="916"/>
    <cellStyle name="20% - Accent1 32 3 3" xfId="917"/>
    <cellStyle name="20% - Accent1 32 4" xfId="918"/>
    <cellStyle name="20% - Accent1 32 5" xfId="919"/>
    <cellStyle name="20% - Accent1 33" xfId="920"/>
    <cellStyle name="20% - Accent1 33 2" xfId="921"/>
    <cellStyle name="20% - Accent1 33 2 2" xfId="922"/>
    <cellStyle name="20% - Accent1 33 2 2 2" xfId="923"/>
    <cellStyle name="20% - Accent1 33 2 2 3" xfId="924"/>
    <cellStyle name="20% - Accent1 33 2 3" xfId="925"/>
    <cellStyle name="20% - Accent1 33 2 4" xfId="926"/>
    <cellStyle name="20% - Accent1 33 3" xfId="927"/>
    <cellStyle name="20% - Accent1 33 3 2" xfId="928"/>
    <cellStyle name="20% - Accent1 33 3 3" xfId="929"/>
    <cellStyle name="20% - Accent1 33 4" xfId="930"/>
    <cellStyle name="20% - Accent1 33 5" xfId="931"/>
    <cellStyle name="20% - Accent1 34" xfId="932"/>
    <cellStyle name="20% - Accent1 34 2" xfId="933"/>
    <cellStyle name="20% - Accent1 34 2 2" xfId="934"/>
    <cellStyle name="20% - Accent1 34 2 2 2" xfId="935"/>
    <cellStyle name="20% - Accent1 34 2 2 3" xfId="936"/>
    <cellStyle name="20% - Accent1 34 2 3" xfId="937"/>
    <cellStyle name="20% - Accent1 34 2 4" xfId="938"/>
    <cellStyle name="20% - Accent1 34 3" xfId="939"/>
    <cellStyle name="20% - Accent1 34 3 2" xfId="940"/>
    <cellStyle name="20% - Accent1 34 3 3" xfId="941"/>
    <cellStyle name="20% - Accent1 34 4" xfId="942"/>
    <cellStyle name="20% - Accent1 34 5" xfId="943"/>
    <cellStyle name="20% - Accent1 35" xfId="944"/>
    <cellStyle name="20% - Accent1 35 2" xfId="945"/>
    <cellStyle name="20% - Accent1 35 2 2" xfId="946"/>
    <cellStyle name="20% - Accent1 35 2 2 2" xfId="947"/>
    <cellStyle name="20% - Accent1 35 2 2 3" xfId="948"/>
    <cellStyle name="20% - Accent1 35 2 3" xfId="949"/>
    <cellStyle name="20% - Accent1 35 2 4" xfId="950"/>
    <cellStyle name="20% - Accent1 35 3" xfId="951"/>
    <cellStyle name="20% - Accent1 35 3 2" xfId="952"/>
    <cellStyle name="20% - Accent1 35 3 3" xfId="953"/>
    <cellStyle name="20% - Accent1 35 4" xfId="954"/>
    <cellStyle name="20% - Accent1 35 5" xfId="955"/>
    <cellStyle name="20% - Accent1 36" xfId="956"/>
    <cellStyle name="20% - Accent1 36 2" xfId="957"/>
    <cellStyle name="20% - Accent1 36 2 2" xfId="958"/>
    <cellStyle name="20% - Accent1 36 2 2 2" xfId="959"/>
    <cellStyle name="20% - Accent1 36 2 2 3" xfId="960"/>
    <cellStyle name="20% - Accent1 36 2 3" xfId="961"/>
    <cellStyle name="20% - Accent1 36 2 4" xfId="962"/>
    <cellStyle name="20% - Accent1 36 3" xfId="963"/>
    <cellStyle name="20% - Accent1 36 3 2" xfId="964"/>
    <cellStyle name="20% - Accent1 36 3 3" xfId="965"/>
    <cellStyle name="20% - Accent1 36 4" xfId="966"/>
    <cellStyle name="20% - Accent1 36 5" xfId="967"/>
    <cellStyle name="20% - Accent1 37" xfId="968"/>
    <cellStyle name="20% - Accent1 37 2" xfId="969"/>
    <cellStyle name="20% - Accent1 37 2 2" xfId="970"/>
    <cellStyle name="20% - Accent1 37 2 2 2" xfId="971"/>
    <cellStyle name="20% - Accent1 37 2 2 3" xfId="972"/>
    <cellStyle name="20% - Accent1 37 2 3" xfId="973"/>
    <cellStyle name="20% - Accent1 37 2 4" xfId="974"/>
    <cellStyle name="20% - Accent1 37 3" xfId="975"/>
    <cellStyle name="20% - Accent1 37 3 2" xfId="976"/>
    <cellStyle name="20% - Accent1 37 3 3" xfId="977"/>
    <cellStyle name="20% - Accent1 37 4" xfId="978"/>
    <cellStyle name="20% - Accent1 37 5" xfId="979"/>
    <cellStyle name="20% - Accent1 38" xfId="980"/>
    <cellStyle name="20% - Accent1 38 2" xfId="981"/>
    <cellStyle name="20% - Accent1 38 2 2" xfId="982"/>
    <cellStyle name="20% - Accent1 38 2 2 2" xfId="983"/>
    <cellStyle name="20% - Accent1 38 2 2 3" xfId="984"/>
    <cellStyle name="20% - Accent1 38 2 3" xfId="985"/>
    <cellStyle name="20% - Accent1 38 2 4" xfId="986"/>
    <cellStyle name="20% - Accent1 38 3" xfId="987"/>
    <cellStyle name="20% - Accent1 38 3 2" xfId="988"/>
    <cellStyle name="20% - Accent1 38 3 3" xfId="989"/>
    <cellStyle name="20% - Accent1 38 4" xfId="990"/>
    <cellStyle name="20% - Accent1 38 5" xfId="991"/>
    <cellStyle name="20% - Accent1 39" xfId="992"/>
    <cellStyle name="20% - Accent1 39 2" xfId="993"/>
    <cellStyle name="20% - Accent1 39 2 2" xfId="994"/>
    <cellStyle name="20% - Accent1 39 2 2 2" xfId="995"/>
    <cellStyle name="20% - Accent1 39 2 2 3" xfId="996"/>
    <cellStyle name="20% - Accent1 39 2 3" xfId="997"/>
    <cellStyle name="20% - Accent1 39 2 4" xfId="998"/>
    <cellStyle name="20% - Accent1 39 3" xfId="999"/>
    <cellStyle name="20% - Accent1 39 3 2" xfId="1000"/>
    <cellStyle name="20% - Accent1 39 3 3" xfId="1001"/>
    <cellStyle name="20% - Accent1 39 4" xfId="1002"/>
    <cellStyle name="20% - Accent1 39 5" xfId="1003"/>
    <cellStyle name="20% - Accent1 4" xfId="1004"/>
    <cellStyle name="20% - Accent1 4 10" xfId="1005"/>
    <cellStyle name="20% - Accent1 4 10 2" xfId="1006"/>
    <cellStyle name="20% - Accent1 4 11" xfId="1007"/>
    <cellStyle name="20% - Accent1 4 11 2" xfId="1008"/>
    <cellStyle name="20% - Accent1 4 12" xfId="1009"/>
    <cellStyle name="20% - Accent1 4 13" xfId="1010"/>
    <cellStyle name="20% - Accent1 4 14" xfId="1011"/>
    <cellStyle name="20% - Accent1 4 15" xfId="1012"/>
    <cellStyle name="20% - Accent1 4 2" xfId="1013"/>
    <cellStyle name="20% - Accent1 4 2 2" xfId="1014"/>
    <cellStyle name="20% - Accent1 4 2 2 2" xfId="1015"/>
    <cellStyle name="20% - Accent1 4 2 2 2 2" xfId="1016"/>
    <cellStyle name="20% - Accent1 4 2 2 2 2 2" xfId="1017"/>
    <cellStyle name="20% - Accent1 4 2 2 2 2 3" xfId="1018"/>
    <cellStyle name="20% - Accent1 4 2 2 2 2 4" xfId="1019"/>
    <cellStyle name="20% - Accent1 4 2 2 2 3" xfId="1020"/>
    <cellStyle name="20% - Accent1 4 2 2 2 4" xfId="1021"/>
    <cellStyle name="20% - Accent1 4 2 2 2 5" xfId="1022"/>
    <cellStyle name="20% - Accent1 4 2 2 3" xfId="1023"/>
    <cellStyle name="20% - Accent1 4 2 2 3 2" xfId="1024"/>
    <cellStyle name="20% - Accent1 4 2 2 3 3" xfId="1025"/>
    <cellStyle name="20% - Accent1 4 2 2 3 4" xfId="1026"/>
    <cellStyle name="20% - Accent1 4 2 2 4" xfId="1027"/>
    <cellStyle name="20% - Accent1 4 2 2 5" xfId="1028"/>
    <cellStyle name="20% - Accent1 4 2 2 6" xfId="1029"/>
    <cellStyle name="20% - Accent1 4 2 3" xfId="1030"/>
    <cellStyle name="20% - Accent1 4 2 3 2" xfId="1031"/>
    <cellStyle name="20% - Accent1 4 2 3 2 2" xfId="1032"/>
    <cellStyle name="20% - Accent1 4 2 3 2 2 2" xfId="1033"/>
    <cellStyle name="20% - Accent1 4 2 3 2 2 3" xfId="1034"/>
    <cellStyle name="20% - Accent1 4 2 3 2 3" xfId="1035"/>
    <cellStyle name="20% - Accent1 4 2 3 2 4" xfId="1036"/>
    <cellStyle name="20% - Accent1 4 2 3 2 5" xfId="1037"/>
    <cellStyle name="20% - Accent1 4 2 3 3" xfId="1038"/>
    <cellStyle name="20% - Accent1 4 2 3 3 2" xfId="1039"/>
    <cellStyle name="20% - Accent1 4 2 3 3 3" xfId="1040"/>
    <cellStyle name="20% - Accent1 4 2 3 4" xfId="1041"/>
    <cellStyle name="20% - Accent1 4 2 3 5" xfId="1042"/>
    <cellStyle name="20% - Accent1 4 2 3 6" xfId="1043"/>
    <cellStyle name="20% - Accent1 4 2 4" xfId="1044"/>
    <cellStyle name="20% - Accent1 4 2 4 2" xfId="1045"/>
    <cellStyle name="20% - Accent1 4 2 4 2 2" xfId="1046"/>
    <cellStyle name="20% - Accent1 4 2 4 2 3" xfId="1047"/>
    <cellStyle name="20% - Accent1 4 2 4 3" xfId="1048"/>
    <cellStyle name="20% - Accent1 4 2 4 4" xfId="1049"/>
    <cellStyle name="20% - Accent1 4 2 4 5" xfId="1050"/>
    <cellStyle name="20% - Accent1 4 2 5" xfId="1051"/>
    <cellStyle name="20% - Accent1 4 2 5 2" xfId="1052"/>
    <cellStyle name="20% - Accent1 4 2 5 3" xfId="1053"/>
    <cellStyle name="20% - Accent1 4 2 6" xfId="1054"/>
    <cellStyle name="20% - Accent1 4 2 7" xfId="1055"/>
    <cellStyle name="20% - Accent1 4 2 8" xfId="1056"/>
    <cellStyle name="20% - Accent1 4 3" xfId="1057"/>
    <cellStyle name="20% - Accent1 4 3 2" xfId="1058"/>
    <cellStyle name="20% - Accent1 4 3 2 2" xfId="1059"/>
    <cellStyle name="20% - Accent1 4 3 2 2 2" xfId="1060"/>
    <cellStyle name="20% - Accent1 4 3 2 2 3" xfId="1061"/>
    <cellStyle name="20% - Accent1 4 3 2 2 4" xfId="1062"/>
    <cellStyle name="20% - Accent1 4 3 2 2 5" xfId="1063"/>
    <cellStyle name="20% - Accent1 4 3 2 3" xfId="1064"/>
    <cellStyle name="20% - Accent1 4 3 2 4" xfId="1065"/>
    <cellStyle name="20% - Accent1 4 3 2 5" xfId="1066"/>
    <cellStyle name="20% - Accent1 4 3 2 6" xfId="1067"/>
    <cellStyle name="20% - Accent1 4 3 3" xfId="1068"/>
    <cellStyle name="20% - Accent1 4 3 3 2" xfId="1069"/>
    <cellStyle name="20% - Accent1 4 3 3 3" xfId="1070"/>
    <cellStyle name="20% - Accent1 4 3 3 4" xfId="1071"/>
    <cellStyle name="20% - Accent1 4 3 3 5" xfId="1072"/>
    <cellStyle name="20% - Accent1 4 3 4" xfId="1073"/>
    <cellStyle name="20% - Accent1 4 3 5" xfId="1074"/>
    <cellStyle name="20% - Accent1 4 3 6" xfId="1075"/>
    <cellStyle name="20% - Accent1 4 3 7" xfId="1076"/>
    <cellStyle name="20% - Accent1 4 4" xfId="1077"/>
    <cellStyle name="20% - Accent1 4 4 2" xfId="1078"/>
    <cellStyle name="20% - Accent1 4 4 2 2" xfId="1079"/>
    <cellStyle name="20% - Accent1 4 4 2 2 2" xfId="1080"/>
    <cellStyle name="20% - Accent1 4 4 2 2 3" xfId="1081"/>
    <cellStyle name="20% - Accent1 4 4 2 2 4" xfId="1082"/>
    <cellStyle name="20% - Accent1 4 4 2 2 5" xfId="1083"/>
    <cellStyle name="20% - Accent1 4 4 2 3" xfId="1084"/>
    <cellStyle name="20% - Accent1 4 4 2 4" xfId="1085"/>
    <cellStyle name="20% - Accent1 4 4 2 5" xfId="1086"/>
    <cellStyle name="20% - Accent1 4 4 2 6" xfId="1087"/>
    <cellStyle name="20% - Accent1 4 4 3" xfId="1088"/>
    <cellStyle name="20% - Accent1 4 4 3 2" xfId="1089"/>
    <cellStyle name="20% - Accent1 4 4 3 3" xfId="1090"/>
    <cellStyle name="20% - Accent1 4 4 3 4" xfId="1091"/>
    <cellStyle name="20% - Accent1 4 4 3 5" xfId="1092"/>
    <cellStyle name="20% - Accent1 4 4 4" xfId="1093"/>
    <cellStyle name="20% - Accent1 4 4 5" xfId="1094"/>
    <cellStyle name="20% - Accent1 4 4 6" xfId="1095"/>
    <cellStyle name="20% - Accent1 4 4 7" xfId="1096"/>
    <cellStyle name="20% - Accent1 4 5" xfId="1097"/>
    <cellStyle name="20% - Accent1 4 5 2" xfId="1098"/>
    <cellStyle name="20% - Accent1 4 5 2 2" xfId="1099"/>
    <cellStyle name="20% - Accent1 4 5 2 2 2" xfId="1100"/>
    <cellStyle name="20% - Accent1 4 5 2 3" xfId="1101"/>
    <cellStyle name="20% - Accent1 4 5 2 4" xfId="1102"/>
    <cellStyle name="20% - Accent1 4 5 2 5" xfId="1103"/>
    <cellStyle name="20% - Accent1 4 5 2 6" xfId="1104"/>
    <cellStyle name="20% - Accent1 4 5 3" xfId="1105"/>
    <cellStyle name="20% - Accent1 4 5 3 2" xfId="1106"/>
    <cellStyle name="20% - Accent1 4 5 4" xfId="1107"/>
    <cellStyle name="20% - Accent1 4 5 5" xfId="1108"/>
    <cellStyle name="20% - Accent1 4 5 6" xfId="1109"/>
    <cellStyle name="20% - Accent1 4 5 7" xfId="1110"/>
    <cellStyle name="20% - Accent1 4 6" xfId="1111"/>
    <cellStyle name="20% - Accent1 4 6 2" xfId="1112"/>
    <cellStyle name="20% - Accent1 4 6 2 2" xfId="1113"/>
    <cellStyle name="20% - Accent1 4 6 2 2 2" xfId="1114"/>
    <cellStyle name="20% - Accent1 4 6 2 3" xfId="1115"/>
    <cellStyle name="20% - Accent1 4 6 3" xfId="1116"/>
    <cellStyle name="20% - Accent1 4 6 3 2" xfId="1117"/>
    <cellStyle name="20% - Accent1 4 6 4" xfId="1118"/>
    <cellStyle name="20% - Accent1 4 6 5" xfId="1119"/>
    <cellStyle name="20% - Accent1 4 6 6" xfId="1120"/>
    <cellStyle name="20% - Accent1 4 6 7" xfId="1121"/>
    <cellStyle name="20% - Accent1 4 7" xfId="1122"/>
    <cellStyle name="20% - Accent1 4 7 2" xfId="1123"/>
    <cellStyle name="20% - Accent1 4 7 2 2" xfId="1124"/>
    <cellStyle name="20% - Accent1 4 7 2 2 2" xfId="1125"/>
    <cellStyle name="20% - Accent1 4 7 2 3" xfId="1126"/>
    <cellStyle name="20% - Accent1 4 7 3" xfId="1127"/>
    <cellStyle name="20% - Accent1 4 7 3 2" xfId="1128"/>
    <cellStyle name="20% - Accent1 4 7 4" xfId="1129"/>
    <cellStyle name="20% - Accent1 4 8" xfId="1130"/>
    <cellStyle name="20% - Accent1 4 8 2" xfId="1131"/>
    <cellStyle name="20% - Accent1 4 8 2 2" xfId="1132"/>
    <cellStyle name="20% - Accent1 4 8 2 2 2" xfId="1133"/>
    <cellStyle name="20% - Accent1 4 8 2 3" xfId="1134"/>
    <cellStyle name="20% - Accent1 4 8 3" xfId="1135"/>
    <cellStyle name="20% - Accent1 4 8 3 2" xfId="1136"/>
    <cellStyle name="20% - Accent1 4 8 4" xfId="1137"/>
    <cellStyle name="20% - Accent1 4 9" xfId="1138"/>
    <cellStyle name="20% - Accent1 4 9 2" xfId="1139"/>
    <cellStyle name="20% - Accent1 4 9 2 2" xfId="1140"/>
    <cellStyle name="20% - Accent1 4 9 3" xfId="1141"/>
    <cellStyle name="20% - Accent1 40" xfId="1142"/>
    <cellStyle name="20% - Accent1 40 2" xfId="1143"/>
    <cellStyle name="20% - Accent1 40 2 2" xfId="1144"/>
    <cellStyle name="20% - Accent1 40 2 2 2" xfId="1145"/>
    <cellStyle name="20% - Accent1 40 2 2 3" xfId="1146"/>
    <cellStyle name="20% - Accent1 40 2 3" xfId="1147"/>
    <cellStyle name="20% - Accent1 40 2 4" xfId="1148"/>
    <cellStyle name="20% - Accent1 40 3" xfId="1149"/>
    <cellStyle name="20% - Accent1 40 3 2" xfId="1150"/>
    <cellStyle name="20% - Accent1 40 3 3" xfId="1151"/>
    <cellStyle name="20% - Accent1 40 4" xfId="1152"/>
    <cellStyle name="20% - Accent1 40 5" xfId="1153"/>
    <cellStyle name="20% - Accent1 41" xfId="1154"/>
    <cellStyle name="20% - Accent1 41 2" xfId="1155"/>
    <cellStyle name="20% - Accent1 41 2 2" xfId="1156"/>
    <cellStyle name="20% - Accent1 41 2 2 2" xfId="1157"/>
    <cellStyle name="20% - Accent1 41 2 2 3" xfId="1158"/>
    <cellStyle name="20% - Accent1 41 2 3" xfId="1159"/>
    <cellStyle name="20% - Accent1 41 2 4" xfId="1160"/>
    <cellStyle name="20% - Accent1 41 3" xfId="1161"/>
    <cellStyle name="20% - Accent1 41 3 2" xfId="1162"/>
    <cellStyle name="20% - Accent1 41 3 3" xfId="1163"/>
    <cellStyle name="20% - Accent1 41 4" xfId="1164"/>
    <cellStyle name="20% - Accent1 41 5" xfId="1165"/>
    <cellStyle name="20% - Accent1 42" xfId="1166"/>
    <cellStyle name="20% - Accent1 42 2" xfId="1167"/>
    <cellStyle name="20% - Accent1 42 2 2" xfId="1168"/>
    <cellStyle name="20% - Accent1 42 2 2 2" xfId="1169"/>
    <cellStyle name="20% - Accent1 42 2 2 3" xfId="1170"/>
    <cellStyle name="20% - Accent1 42 2 3" xfId="1171"/>
    <cellStyle name="20% - Accent1 42 2 4" xfId="1172"/>
    <cellStyle name="20% - Accent1 42 3" xfId="1173"/>
    <cellStyle name="20% - Accent1 42 3 2" xfId="1174"/>
    <cellStyle name="20% - Accent1 42 3 3" xfId="1175"/>
    <cellStyle name="20% - Accent1 42 4" xfId="1176"/>
    <cellStyle name="20% - Accent1 42 5" xfId="1177"/>
    <cellStyle name="20% - Accent1 43" xfId="1178"/>
    <cellStyle name="20% - Accent1 43 2" xfId="1179"/>
    <cellStyle name="20% - Accent1 43 2 2" xfId="1180"/>
    <cellStyle name="20% - Accent1 43 2 2 2" xfId="1181"/>
    <cellStyle name="20% - Accent1 43 2 2 3" xfId="1182"/>
    <cellStyle name="20% - Accent1 43 2 3" xfId="1183"/>
    <cellStyle name="20% - Accent1 43 2 4" xfId="1184"/>
    <cellStyle name="20% - Accent1 43 3" xfId="1185"/>
    <cellStyle name="20% - Accent1 43 3 2" xfId="1186"/>
    <cellStyle name="20% - Accent1 43 3 3" xfId="1187"/>
    <cellStyle name="20% - Accent1 43 4" xfId="1188"/>
    <cellStyle name="20% - Accent1 43 5" xfId="1189"/>
    <cellStyle name="20% - Accent1 44" xfId="1190"/>
    <cellStyle name="20% - Accent1 44 2" xfId="1191"/>
    <cellStyle name="20% - Accent1 44 2 2" xfId="1192"/>
    <cellStyle name="20% - Accent1 44 2 2 2" xfId="1193"/>
    <cellStyle name="20% - Accent1 44 2 2 3" xfId="1194"/>
    <cellStyle name="20% - Accent1 44 2 3" xfId="1195"/>
    <cellStyle name="20% - Accent1 44 2 4" xfId="1196"/>
    <cellStyle name="20% - Accent1 44 3" xfId="1197"/>
    <cellStyle name="20% - Accent1 44 3 2" xfId="1198"/>
    <cellStyle name="20% - Accent1 44 3 3" xfId="1199"/>
    <cellStyle name="20% - Accent1 44 4" xfId="1200"/>
    <cellStyle name="20% - Accent1 44 5" xfId="1201"/>
    <cellStyle name="20% - Accent1 45" xfId="1202"/>
    <cellStyle name="20% - Accent1 45 2" xfId="1203"/>
    <cellStyle name="20% - Accent1 45 2 2" xfId="1204"/>
    <cellStyle name="20% - Accent1 45 2 2 2" xfId="1205"/>
    <cellStyle name="20% - Accent1 45 2 2 3" xfId="1206"/>
    <cellStyle name="20% - Accent1 45 2 3" xfId="1207"/>
    <cellStyle name="20% - Accent1 45 2 4" xfId="1208"/>
    <cellStyle name="20% - Accent1 45 3" xfId="1209"/>
    <cellStyle name="20% - Accent1 45 3 2" xfId="1210"/>
    <cellStyle name="20% - Accent1 45 3 3" xfId="1211"/>
    <cellStyle name="20% - Accent1 45 4" xfId="1212"/>
    <cellStyle name="20% - Accent1 45 5" xfId="1213"/>
    <cellStyle name="20% - Accent1 46" xfId="1214"/>
    <cellStyle name="20% - Accent1 46 2" xfId="1215"/>
    <cellStyle name="20% - Accent1 46 2 2" xfId="1216"/>
    <cellStyle name="20% - Accent1 46 2 2 2" xfId="1217"/>
    <cellStyle name="20% - Accent1 46 2 2 3" xfId="1218"/>
    <cellStyle name="20% - Accent1 46 2 3" xfId="1219"/>
    <cellStyle name="20% - Accent1 46 2 4" xfId="1220"/>
    <cellStyle name="20% - Accent1 46 3" xfId="1221"/>
    <cellStyle name="20% - Accent1 46 3 2" xfId="1222"/>
    <cellStyle name="20% - Accent1 46 3 3" xfId="1223"/>
    <cellStyle name="20% - Accent1 46 4" xfId="1224"/>
    <cellStyle name="20% - Accent1 46 5" xfId="1225"/>
    <cellStyle name="20% - Accent1 47" xfId="1226"/>
    <cellStyle name="20% - Accent1 47 2" xfId="1227"/>
    <cellStyle name="20% - Accent1 47 2 2" xfId="1228"/>
    <cellStyle name="20% - Accent1 47 2 2 2" xfId="1229"/>
    <cellStyle name="20% - Accent1 47 2 2 3" xfId="1230"/>
    <cellStyle name="20% - Accent1 47 2 3" xfId="1231"/>
    <cellStyle name="20% - Accent1 47 2 4" xfId="1232"/>
    <cellStyle name="20% - Accent1 47 3" xfId="1233"/>
    <cellStyle name="20% - Accent1 47 3 2" xfId="1234"/>
    <cellStyle name="20% - Accent1 47 3 3" xfId="1235"/>
    <cellStyle name="20% - Accent1 47 4" xfId="1236"/>
    <cellStyle name="20% - Accent1 47 5" xfId="1237"/>
    <cellStyle name="20% - Accent1 48" xfId="1238"/>
    <cellStyle name="20% - Accent1 48 2" xfId="1239"/>
    <cellStyle name="20% - Accent1 48 2 2" xfId="1240"/>
    <cellStyle name="20% - Accent1 48 2 2 2" xfId="1241"/>
    <cellStyle name="20% - Accent1 48 2 2 3" xfId="1242"/>
    <cellStyle name="20% - Accent1 48 2 3" xfId="1243"/>
    <cellStyle name="20% - Accent1 48 2 4" xfId="1244"/>
    <cellStyle name="20% - Accent1 48 3" xfId="1245"/>
    <cellStyle name="20% - Accent1 48 3 2" xfId="1246"/>
    <cellStyle name="20% - Accent1 48 3 3" xfId="1247"/>
    <cellStyle name="20% - Accent1 48 4" xfId="1248"/>
    <cellStyle name="20% - Accent1 48 5" xfId="1249"/>
    <cellStyle name="20% - Accent1 49" xfId="1250"/>
    <cellStyle name="20% - Accent1 49 2" xfId="1251"/>
    <cellStyle name="20% - Accent1 49 2 2" xfId="1252"/>
    <cellStyle name="20% - Accent1 49 2 2 2" xfId="1253"/>
    <cellStyle name="20% - Accent1 49 2 2 3" xfId="1254"/>
    <cellStyle name="20% - Accent1 49 2 3" xfId="1255"/>
    <cellStyle name="20% - Accent1 49 2 4" xfId="1256"/>
    <cellStyle name="20% - Accent1 49 3" xfId="1257"/>
    <cellStyle name="20% - Accent1 49 3 2" xfId="1258"/>
    <cellStyle name="20% - Accent1 49 3 3" xfId="1259"/>
    <cellStyle name="20% - Accent1 49 4" xfId="1260"/>
    <cellStyle name="20% - Accent1 49 5" xfId="1261"/>
    <cellStyle name="20% - Accent1 5" xfId="1262"/>
    <cellStyle name="20% - Accent1 5 10" xfId="1263"/>
    <cellStyle name="20% - Accent1 5 10 2" xfId="1264"/>
    <cellStyle name="20% - Accent1 5 11" xfId="1265"/>
    <cellStyle name="20% - Accent1 5 11 2" xfId="1266"/>
    <cellStyle name="20% - Accent1 5 12" xfId="1267"/>
    <cellStyle name="20% - Accent1 5 13" xfId="1268"/>
    <cellStyle name="20% - Accent1 5 14" xfId="1269"/>
    <cellStyle name="20% - Accent1 5 15" xfId="1270"/>
    <cellStyle name="20% - Accent1 5 2" xfId="1271"/>
    <cellStyle name="20% - Accent1 5 2 2" xfId="1272"/>
    <cellStyle name="20% - Accent1 5 2 2 2" xfId="1273"/>
    <cellStyle name="20% - Accent1 5 2 2 2 2" xfId="1274"/>
    <cellStyle name="20% - Accent1 5 2 2 2 3" xfId="1275"/>
    <cellStyle name="20% - Accent1 5 2 2 2 4" xfId="1276"/>
    <cellStyle name="20% - Accent1 5 2 2 2 5" xfId="1277"/>
    <cellStyle name="20% - Accent1 5 2 2 3" xfId="1278"/>
    <cellStyle name="20% - Accent1 5 2 2 4" xfId="1279"/>
    <cellStyle name="20% - Accent1 5 2 2 5" xfId="1280"/>
    <cellStyle name="20% - Accent1 5 2 2 6" xfId="1281"/>
    <cellStyle name="20% - Accent1 5 2 3" xfId="1282"/>
    <cellStyle name="20% - Accent1 5 2 3 2" xfId="1283"/>
    <cellStyle name="20% - Accent1 5 2 3 3" xfId="1284"/>
    <cellStyle name="20% - Accent1 5 2 3 4" xfId="1285"/>
    <cellStyle name="20% - Accent1 5 2 3 5" xfId="1286"/>
    <cellStyle name="20% - Accent1 5 2 4" xfId="1287"/>
    <cellStyle name="20% - Accent1 5 2 5" xfId="1288"/>
    <cellStyle name="20% - Accent1 5 2 6" xfId="1289"/>
    <cellStyle name="20% - Accent1 5 2 7" xfId="1290"/>
    <cellStyle name="20% - Accent1 5 3" xfId="1291"/>
    <cellStyle name="20% - Accent1 5 3 2" xfId="1292"/>
    <cellStyle name="20% - Accent1 5 3 2 2" xfId="1293"/>
    <cellStyle name="20% - Accent1 5 3 2 2 2" xfId="1294"/>
    <cellStyle name="20% - Accent1 5 3 2 2 3" xfId="1295"/>
    <cellStyle name="20% - Accent1 5 3 2 2 4" xfId="1296"/>
    <cellStyle name="20% - Accent1 5 3 2 2 5" xfId="1297"/>
    <cellStyle name="20% - Accent1 5 3 2 3" xfId="1298"/>
    <cellStyle name="20% - Accent1 5 3 2 4" xfId="1299"/>
    <cellStyle name="20% - Accent1 5 3 2 5" xfId="1300"/>
    <cellStyle name="20% - Accent1 5 3 2 6" xfId="1301"/>
    <cellStyle name="20% - Accent1 5 3 3" xfId="1302"/>
    <cellStyle name="20% - Accent1 5 3 3 2" xfId="1303"/>
    <cellStyle name="20% - Accent1 5 3 3 3" xfId="1304"/>
    <cellStyle name="20% - Accent1 5 3 3 4" xfId="1305"/>
    <cellStyle name="20% - Accent1 5 3 3 5" xfId="1306"/>
    <cellStyle name="20% - Accent1 5 3 4" xfId="1307"/>
    <cellStyle name="20% - Accent1 5 3 5" xfId="1308"/>
    <cellStyle name="20% - Accent1 5 3 6" xfId="1309"/>
    <cellStyle name="20% - Accent1 5 3 7" xfId="1310"/>
    <cellStyle name="20% - Accent1 5 4" xfId="1311"/>
    <cellStyle name="20% - Accent1 5 4 2" xfId="1312"/>
    <cellStyle name="20% - Accent1 5 4 2 2" xfId="1313"/>
    <cellStyle name="20% - Accent1 5 4 2 2 2" xfId="1314"/>
    <cellStyle name="20% - Accent1 5 4 2 2 3" xfId="1315"/>
    <cellStyle name="20% - Accent1 5 4 2 2 4" xfId="1316"/>
    <cellStyle name="20% - Accent1 5 4 2 2 5" xfId="1317"/>
    <cellStyle name="20% - Accent1 5 4 2 3" xfId="1318"/>
    <cellStyle name="20% - Accent1 5 4 2 4" xfId="1319"/>
    <cellStyle name="20% - Accent1 5 4 2 5" xfId="1320"/>
    <cellStyle name="20% - Accent1 5 4 2 6" xfId="1321"/>
    <cellStyle name="20% - Accent1 5 4 3" xfId="1322"/>
    <cellStyle name="20% - Accent1 5 4 3 2" xfId="1323"/>
    <cellStyle name="20% - Accent1 5 4 3 3" xfId="1324"/>
    <cellStyle name="20% - Accent1 5 4 3 4" xfId="1325"/>
    <cellStyle name="20% - Accent1 5 4 3 5" xfId="1326"/>
    <cellStyle name="20% - Accent1 5 4 4" xfId="1327"/>
    <cellStyle name="20% - Accent1 5 4 5" xfId="1328"/>
    <cellStyle name="20% - Accent1 5 4 6" xfId="1329"/>
    <cellStyle name="20% - Accent1 5 4 7" xfId="1330"/>
    <cellStyle name="20% - Accent1 5 5" xfId="1331"/>
    <cellStyle name="20% - Accent1 5 5 2" xfId="1332"/>
    <cellStyle name="20% - Accent1 5 5 2 2" xfId="1333"/>
    <cellStyle name="20% - Accent1 5 5 2 2 2" xfId="1334"/>
    <cellStyle name="20% - Accent1 5 5 2 3" xfId="1335"/>
    <cellStyle name="20% - Accent1 5 5 2 4" xfId="1336"/>
    <cellStyle name="20% - Accent1 5 5 2 5" xfId="1337"/>
    <cellStyle name="20% - Accent1 5 5 2 6" xfId="1338"/>
    <cellStyle name="20% - Accent1 5 5 3" xfId="1339"/>
    <cellStyle name="20% - Accent1 5 5 3 2" xfId="1340"/>
    <cellStyle name="20% - Accent1 5 5 4" xfId="1341"/>
    <cellStyle name="20% - Accent1 5 5 5" xfId="1342"/>
    <cellStyle name="20% - Accent1 5 5 6" xfId="1343"/>
    <cellStyle name="20% - Accent1 5 5 7" xfId="1344"/>
    <cellStyle name="20% - Accent1 5 6" xfId="1345"/>
    <cellStyle name="20% - Accent1 5 6 2" xfId="1346"/>
    <cellStyle name="20% - Accent1 5 6 2 2" xfId="1347"/>
    <cellStyle name="20% - Accent1 5 6 2 2 2" xfId="1348"/>
    <cellStyle name="20% - Accent1 5 6 2 3" xfId="1349"/>
    <cellStyle name="20% - Accent1 5 6 3" xfId="1350"/>
    <cellStyle name="20% - Accent1 5 6 3 2" xfId="1351"/>
    <cellStyle name="20% - Accent1 5 6 4" xfId="1352"/>
    <cellStyle name="20% - Accent1 5 6 5" xfId="1353"/>
    <cellStyle name="20% - Accent1 5 6 6" xfId="1354"/>
    <cellStyle name="20% - Accent1 5 6 7" xfId="1355"/>
    <cellStyle name="20% - Accent1 5 7" xfId="1356"/>
    <cellStyle name="20% - Accent1 5 7 2" xfId="1357"/>
    <cellStyle name="20% - Accent1 5 7 2 2" xfId="1358"/>
    <cellStyle name="20% - Accent1 5 7 2 2 2" xfId="1359"/>
    <cellStyle name="20% - Accent1 5 7 2 3" xfId="1360"/>
    <cellStyle name="20% - Accent1 5 7 3" xfId="1361"/>
    <cellStyle name="20% - Accent1 5 7 3 2" xfId="1362"/>
    <cellStyle name="20% - Accent1 5 7 4" xfId="1363"/>
    <cellStyle name="20% - Accent1 5 8" xfId="1364"/>
    <cellStyle name="20% - Accent1 5 8 2" xfId="1365"/>
    <cellStyle name="20% - Accent1 5 8 2 2" xfId="1366"/>
    <cellStyle name="20% - Accent1 5 8 2 2 2" xfId="1367"/>
    <cellStyle name="20% - Accent1 5 8 2 3" xfId="1368"/>
    <cellStyle name="20% - Accent1 5 8 3" xfId="1369"/>
    <cellStyle name="20% - Accent1 5 8 3 2" xfId="1370"/>
    <cellStyle name="20% - Accent1 5 8 4" xfId="1371"/>
    <cellStyle name="20% - Accent1 5 9" xfId="1372"/>
    <cellStyle name="20% - Accent1 5 9 2" xfId="1373"/>
    <cellStyle name="20% - Accent1 5 9 2 2" xfId="1374"/>
    <cellStyle name="20% - Accent1 5 9 3" xfId="1375"/>
    <cellStyle name="20% - Accent1 50" xfId="1376"/>
    <cellStyle name="20% - Accent1 50 2" xfId="1377"/>
    <cellStyle name="20% - Accent1 50 2 2" xfId="1378"/>
    <cellStyle name="20% - Accent1 50 2 2 2" xfId="1379"/>
    <cellStyle name="20% - Accent1 50 2 2 3" xfId="1380"/>
    <cellStyle name="20% - Accent1 50 2 3" xfId="1381"/>
    <cellStyle name="20% - Accent1 50 2 4" xfId="1382"/>
    <cellStyle name="20% - Accent1 50 3" xfId="1383"/>
    <cellStyle name="20% - Accent1 50 3 2" xfId="1384"/>
    <cellStyle name="20% - Accent1 50 3 3" xfId="1385"/>
    <cellStyle name="20% - Accent1 50 4" xfId="1386"/>
    <cellStyle name="20% - Accent1 50 5" xfId="1387"/>
    <cellStyle name="20% - Accent1 51" xfId="1388"/>
    <cellStyle name="20% - Accent1 51 2" xfId="1389"/>
    <cellStyle name="20% - Accent1 51 2 2" xfId="1390"/>
    <cellStyle name="20% - Accent1 51 2 2 2" xfId="1391"/>
    <cellStyle name="20% - Accent1 51 2 2 3" xfId="1392"/>
    <cellStyle name="20% - Accent1 51 2 3" xfId="1393"/>
    <cellStyle name="20% - Accent1 51 2 4" xfId="1394"/>
    <cellStyle name="20% - Accent1 51 3" xfId="1395"/>
    <cellStyle name="20% - Accent1 51 3 2" xfId="1396"/>
    <cellStyle name="20% - Accent1 51 3 3" xfId="1397"/>
    <cellStyle name="20% - Accent1 51 4" xfId="1398"/>
    <cellStyle name="20% - Accent1 51 5" xfId="1399"/>
    <cellStyle name="20% - Accent1 52" xfId="1400"/>
    <cellStyle name="20% - Accent1 52 2" xfId="1401"/>
    <cellStyle name="20% - Accent1 52 2 2" xfId="1402"/>
    <cellStyle name="20% - Accent1 52 2 2 2" xfId="1403"/>
    <cellStyle name="20% - Accent1 52 2 2 3" xfId="1404"/>
    <cellStyle name="20% - Accent1 52 2 3" xfId="1405"/>
    <cellStyle name="20% - Accent1 52 2 4" xfId="1406"/>
    <cellStyle name="20% - Accent1 52 3" xfId="1407"/>
    <cellStyle name="20% - Accent1 52 3 2" xfId="1408"/>
    <cellStyle name="20% - Accent1 52 3 3" xfId="1409"/>
    <cellStyle name="20% - Accent1 52 4" xfId="1410"/>
    <cellStyle name="20% - Accent1 52 5" xfId="1411"/>
    <cellStyle name="20% - Accent1 53" xfId="1412"/>
    <cellStyle name="20% - Accent1 53 2" xfId="1413"/>
    <cellStyle name="20% - Accent1 53 2 2" xfId="1414"/>
    <cellStyle name="20% - Accent1 53 2 2 2" xfId="1415"/>
    <cellStyle name="20% - Accent1 53 2 2 3" xfId="1416"/>
    <cellStyle name="20% - Accent1 53 2 3" xfId="1417"/>
    <cellStyle name="20% - Accent1 53 2 4" xfId="1418"/>
    <cellStyle name="20% - Accent1 53 3" xfId="1419"/>
    <cellStyle name="20% - Accent1 53 3 2" xfId="1420"/>
    <cellStyle name="20% - Accent1 53 3 3" xfId="1421"/>
    <cellStyle name="20% - Accent1 53 4" xfId="1422"/>
    <cellStyle name="20% - Accent1 53 5" xfId="1423"/>
    <cellStyle name="20% - Accent1 54" xfId="1424"/>
    <cellStyle name="20% - Accent1 54 2" xfId="1425"/>
    <cellStyle name="20% - Accent1 54 2 2" xfId="1426"/>
    <cellStyle name="20% - Accent1 54 2 2 2" xfId="1427"/>
    <cellStyle name="20% - Accent1 54 2 2 3" xfId="1428"/>
    <cellStyle name="20% - Accent1 54 2 3" xfId="1429"/>
    <cellStyle name="20% - Accent1 54 2 4" xfId="1430"/>
    <cellStyle name="20% - Accent1 54 3" xfId="1431"/>
    <cellStyle name="20% - Accent1 54 3 2" xfId="1432"/>
    <cellStyle name="20% - Accent1 54 3 3" xfId="1433"/>
    <cellStyle name="20% - Accent1 54 4" xfId="1434"/>
    <cellStyle name="20% - Accent1 54 5" xfId="1435"/>
    <cellStyle name="20% - Accent1 55" xfId="1436"/>
    <cellStyle name="20% - Accent1 55 2" xfId="1437"/>
    <cellStyle name="20% - Accent1 55 2 2" xfId="1438"/>
    <cellStyle name="20% - Accent1 55 2 2 2" xfId="1439"/>
    <cellStyle name="20% - Accent1 55 2 2 3" xfId="1440"/>
    <cellStyle name="20% - Accent1 55 2 3" xfId="1441"/>
    <cellStyle name="20% - Accent1 55 2 4" xfId="1442"/>
    <cellStyle name="20% - Accent1 55 3" xfId="1443"/>
    <cellStyle name="20% - Accent1 55 3 2" xfId="1444"/>
    <cellStyle name="20% - Accent1 55 3 3" xfId="1445"/>
    <cellStyle name="20% - Accent1 55 4" xfId="1446"/>
    <cellStyle name="20% - Accent1 55 5" xfId="1447"/>
    <cellStyle name="20% - Accent1 56" xfId="1448"/>
    <cellStyle name="20% - Accent1 56 2" xfId="1449"/>
    <cellStyle name="20% - Accent1 56 2 2" xfId="1450"/>
    <cellStyle name="20% - Accent1 56 2 2 2" xfId="1451"/>
    <cellStyle name="20% - Accent1 56 2 2 3" xfId="1452"/>
    <cellStyle name="20% - Accent1 56 2 3" xfId="1453"/>
    <cellStyle name="20% - Accent1 56 2 4" xfId="1454"/>
    <cellStyle name="20% - Accent1 56 3" xfId="1455"/>
    <cellStyle name="20% - Accent1 56 3 2" xfId="1456"/>
    <cellStyle name="20% - Accent1 56 3 3" xfId="1457"/>
    <cellStyle name="20% - Accent1 56 4" xfId="1458"/>
    <cellStyle name="20% - Accent1 56 5" xfId="1459"/>
    <cellStyle name="20% - Accent1 57" xfId="1460"/>
    <cellStyle name="20% - Accent1 57 2" xfId="1461"/>
    <cellStyle name="20% - Accent1 57 2 2" xfId="1462"/>
    <cellStyle name="20% - Accent1 57 2 2 2" xfId="1463"/>
    <cellStyle name="20% - Accent1 57 2 2 3" xfId="1464"/>
    <cellStyle name="20% - Accent1 57 2 3" xfId="1465"/>
    <cellStyle name="20% - Accent1 57 2 4" xfId="1466"/>
    <cellStyle name="20% - Accent1 57 3" xfId="1467"/>
    <cellStyle name="20% - Accent1 57 3 2" xfId="1468"/>
    <cellStyle name="20% - Accent1 57 3 3" xfId="1469"/>
    <cellStyle name="20% - Accent1 57 4" xfId="1470"/>
    <cellStyle name="20% - Accent1 57 5" xfId="1471"/>
    <cellStyle name="20% - Accent1 58" xfId="1472"/>
    <cellStyle name="20% - Accent1 58 2" xfId="1473"/>
    <cellStyle name="20% - Accent1 58 2 2" xfId="1474"/>
    <cellStyle name="20% - Accent1 58 2 2 2" xfId="1475"/>
    <cellStyle name="20% - Accent1 58 2 2 3" xfId="1476"/>
    <cellStyle name="20% - Accent1 58 2 3" xfId="1477"/>
    <cellStyle name="20% - Accent1 58 2 4" xfId="1478"/>
    <cellStyle name="20% - Accent1 58 3" xfId="1479"/>
    <cellStyle name="20% - Accent1 58 3 2" xfId="1480"/>
    <cellStyle name="20% - Accent1 58 3 3" xfId="1481"/>
    <cellStyle name="20% - Accent1 58 4" xfId="1482"/>
    <cellStyle name="20% - Accent1 58 5" xfId="1483"/>
    <cellStyle name="20% - Accent1 59" xfId="1484"/>
    <cellStyle name="20% - Accent1 59 2" xfId="1485"/>
    <cellStyle name="20% - Accent1 59 2 2" xfId="1486"/>
    <cellStyle name="20% - Accent1 59 2 2 2" xfId="1487"/>
    <cellStyle name="20% - Accent1 59 2 2 3" xfId="1488"/>
    <cellStyle name="20% - Accent1 59 2 3" xfId="1489"/>
    <cellStyle name="20% - Accent1 59 2 4" xfId="1490"/>
    <cellStyle name="20% - Accent1 59 3" xfId="1491"/>
    <cellStyle name="20% - Accent1 59 3 2" xfId="1492"/>
    <cellStyle name="20% - Accent1 59 3 3" xfId="1493"/>
    <cellStyle name="20% - Accent1 59 4" xfId="1494"/>
    <cellStyle name="20% - Accent1 59 5" xfId="1495"/>
    <cellStyle name="20% - Accent1 6" xfId="1496"/>
    <cellStyle name="20% - Accent1 6 2" xfId="1497"/>
    <cellStyle name="20% - Accent1 6 2 2" xfId="1498"/>
    <cellStyle name="20% - Accent1 6 2 2 2" xfId="1499"/>
    <cellStyle name="20% - Accent1 6 2 2 2 2" xfId="1500"/>
    <cellStyle name="20% - Accent1 6 2 2 2 3" xfId="1501"/>
    <cellStyle name="20% - Accent1 6 2 2 2 4" xfId="1502"/>
    <cellStyle name="20% - Accent1 6 2 2 3" xfId="1503"/>
    <cellStyle name="20% - Accent1 6 2 2 4" xfId="1504"/>
    <cellStyle name="20% - Accent1 6 2 2 5" xfId="1505"/>
    <cellStyle name="20% - Accent1 6 2 3" xfId="1506"/>
    <cellStyle name="20% - Accent1 6 2 3 2" xfId="1507"/>
    <cellStyle name="20% - Accent1 6 2 3 3" xfId="1508"/>
    <cellStyle name="20% - Accent1 6 2 3 4" xfId="1509"/>
    <cellStyle name="20% - Accent1 6 2 4" xfId="1510"/>
    <cellStyle name="20% - Accent1 6 2 5" xfId="1511"/>
    <cellStyle name="20% - Accent1 6 2 6" xfId="1512"/>
    <cellStyle name="20% - Accent1 6 3" xfId="1513"/>
    <cellStyle name="20% - Accent1 6 3 2" xfId="1514"/>
    <cellStyle name="20% - Accent1 6 3 2 2" xfId="1515"/>
    <cellStyle name="20% - Accent1 6 3 2 2 2" xfId="1516"/>
    <cellStyle name="20% - Accent1 6 3 2 2 3" xfId="1517"/>
    <cellStyle name="20% - Accent1 6 3 2 3" xfId="1518"/>
    <cellStyle name="20% - Accent1 6 3 2 4" xfId="1519"/>
    <cellStyle name="20% - Accent1 6 3 2 5" xfId="1520"/>
    <cellStyle name="20% - Accent1 6 3 3" xfId="1521"/>
    <cellStyle name="20% - Accent1 6 3 3 2" xfId="1522"/>
    <cellStyle name="20% - Accent1 6 3 3 3" xfId="1523"/>
    <cellStyle name="20% - Accent1 6 3 4" xfId="1524"/>
    <cellStyle name="20% - Accent1 6 3 5" xfId="1525"/>
    <cellStyle name="20% - Accent1 6 3 6" xfId="1526"/>
    <cellStyle name="20% - Accent1 6 4" xfId="1527"/>
    <cellStyle name="20% - Accent1 6 4 2" xfId="1528"/>
    <cellStyle name="20% - Accent1 6 4 2 2" xfId="1529"/>
    <cellStyle name="20% - Accent1 6 4 2 2 2" xfId="1530"/>
    <cellStyle name="20% - Accent1 6 4 2 2 3" xfId="1531"/>
    <cellStyle name="20% - Accent1 6 4 2 3" xfId="1532"/>
    <cellStyle name="20% - Accent1 6 4 2 4" xfId="1533"/>
    <cellStyle name="20% - Accent1 6 4 3" xfId="1534"/>
    <cellStyle name="20% - Accent1 6 4 3 2" xfId="1535"/>
    <cellStyle name="20% - Accent1 6 4 3 3" xfId="1536"/>
    <cellStyle name="20% - Accent1 6 4 4" xfId="1537"/>
    <cellStyle name="20% - Accent1 6 4 5" xfId="1538"/>
    <cellStyle name="20% - Accent1 6 4 6" xfId="1539"/>
    <cellStyle name="20% - Accent1 6 5" xfId="1540"/>
    <cellStyle name="20% - Accent1 6 5 2" xfId="1541"/>
    <cellStyle name="20% - Accent1 6 5 2 2" xfId="1542"/>
    <cellStyle name="20% - Accent1 6 5 2 3" xfId="1543"/>
    <cellStyle name="20% - Accent1 6 5 3" xfId="1544"/>
    <cellStyle name="20% - Accent1 6 5 4" xfId="1545"/>
    <cellStyle name="20% - Accent1 6 6" xfId="1546"/>
    <cellStyle name="20% - Accent1 6 6 2" xfId="1547"/>
    <cellStyle name="20% - Accent1 6 6 3" xfId="1548"/>
    <cellStyle name="20% - Accent1 6 7" xfId="1549"/>
    <cellStyle name="20% - Accent1 6 8" xfId="1550"/>
    <cellStyle name="20% - Accent1 6 9" xfId="1551"/>
    <cellStyle name="20% - Accent1 60" xfId="1552"/>
    <cellStyle name="20% - Accent1 60 2" xfId="1553"/>
    <cellStyle name="20% - Accent1 60 2 2" xfId="1554"/>
    <cellStyle name="20% - Accent1 60 2 2 2" xfId="1555"/>
    <cellStyle name="20% - Accent1 60 2 2 3" xfId="1556"/>
    <cellStyle name="20% - Accent1 60 2 3" xfId="1557"/>
    <cellStyle name="20% - Accent1 60 2 4" xfId="1558"/>
    <cellStyle name="20% - Accent1 60 3" xfId="1559"/>
    <cellStyle name="20% - Accent1 60 3 2" xfId="1560"/>
    <cellStyle name="20% - Accent1 60 3 3" xfId="1561"/>
    <cellStyle name="20% - Accent1 60 4" xfId="1562"/>
    <cellStyle name="20% - Accent1 60 5" xfId="1563"/>
    <cellStyle name="20% - Accent1 61" xfId="1564"/>
    <cellStyle name="20% - Accent1 61 2" xfId="1565"/>
    <cellStyle name="20% - Accent1 61 2 2" xfId="1566"/>
    <cellStyle name="20% - Accent1 61 2 2 2" xfId="1567"/>
    <cellStyle name="20% - Accent1 61 2 2 3" xfId="1568"/>
    <cellStyle name="20% - Accent1 61 2 3" xfId="1569"/>
    <cellStyle name="20% - Accent1 61 2 4" xfId="1570"/>
    <cellStyle name="20% - Accent1 61 3" xfId="1571"/>
    <cellStyle name="20% - Accent1 61 3 2" xfId="1572"/>
    <cellStyle name="20% - Accent1 61 3 3" xfId="1573"/>
    <cellStyle name="20% - Accent1 61 4" xfId="1574"/>
    <cellStyle name="20% - Accent1 61 5" xfId="1575"/>
    <cellStyle name="20% - Accent1 62" xfId="1576"/>
    <cellStyle name="20% - Accent1 62 2" xfId="1577"/>
    <cellStyle name="20% - Accent1 62 2 2" xfId="1578"/>
    <cellStyle name="20% - Accent1 62 2 2 2" xfId="1579"/>
    <cellStyle name="20% - Accent1 62 2 2 3" xfId="1580"/>
    <cellStyle name="20% - Accent1 62 2 3" xfId="1581"/>
    <cellStyle name="20% - Accent1 62 2 4" xfId="1582"/>
    <cellStyle name="20% - Accent1 62 3" xfId="1583"/>
    <cellStyle name="20% - Accent1 62 3 2" xfId="1584"/>
    <cellStyle name="20% - Accent1 62 3 3" xfId="1585"/>
    <cellStyle name="20% - Accent1 62 4" xfId="1586"/>
    <cellStyle name="20% - Accent1 62 5" xfId="1587"/>
    <cellStyle name="20% - Accent1 63" xfId="1588"/>
    <cellStyle name="20% - Accent1 63 2" xfId="1589"/>
    <cellStyle name="20% - Accent1 63 2 2" xfId="1590"/>
    <cellStyle name="20% - Accent1 63 2 2 2" xfId="1591"/>
    <cellStyle name="20% - Accent1 63 2 2 3" xfId="1592"/>
    <cellStyle name="20% - Accent1 63 2 3" xfId="1593"/>
    <cellStyle name="20% - Accent1 63 2 4" xfId="1594"/>
    <cellStyle name="20% - Accent1 63 3" xfId="1595"/>
    <cellStyle name="20% - Accent1 63 3 2" xfId="1596"/>
    <cellStyle name="20% - Accent1 63 3 3" xfId="1597"/>
    <cellStyle name="20% - Accent1 63 4" xfId="1598"/>
    <cellStyle name="20% - Accent1 63 5" xfId="1599"/>
    <cellStyle name="20% - Accent1 64" xfId="1600"/>
    <cellStyle name="20% - Accent1 64 2" xfId="1601"/>
    <cellStyle name="20% - Accent1 64 2 2" xfId="1602"/>
    <cellStyle name="20% - Accent1 64 2 2 2" xfId="1603"/>
    <cellStyle name="20% - Accent1 64 2 2 3" xfId="1604"/>
    <cellStyle name="20% - Accent1 64 2 3" xfId="1605"/>
    <cellStyle name="20% - Accent1 64 2 4" xfId="1606"/>
    <cellStyle name="20% - Accent1 64 3" xfId="1607"/>
    <cellStyle name="20% - Accent1 64 3 2" xfId="1608"/>
    <cellStyle name="20% - Accent1 64 3 3" xfId="1609"/>
    <cellStyle name="20% - Accent1 64 4" xfId="1610"/>
    <cellStyle name="20% - Accent1 64 5" xfId="1611"/>
    <cellStyle name="20% - Accent1 65" xfId="1612"/>
    <cellStyle name="20% - Accent1 65 2" xfId="1613"/>
    <cellStyle name="20% - Accent1 65 2 2" xfId="1614"/>
    <cellStyle name="20% - Accent1 65 2 2 2" xfId="1615"/>
    <cellStyle name="20% - Accent1 65 2 2 3" xfId="1616"/>
    <cellStyle name="20% - Accent1 65 2 3" xfId="1617"/>
    <cellStyle name="20% - Accent1 65 2 4" xfId="1618"/>
    <cellStyle name="20% - Accent1 65 3" xfId="1619"/>
    <cellStyle name="20% - Accent1 65 3 2" xfId="1620"/>
    <cellStyle name="20% - Accent1 65 3 3" xfId="1621"/>
    <cellStyle name="20% - Accent1 65 4" xfId="1622"/>
    <cellStyle name="20% - Accent1 65 5" xfId="1623"/>
    <cellStyle name="20% - Accent1 66" xfId="1624"/>
    <cellStyle name="20% - Accent1 66 2" xfId="1625"/>
    <cellStyle name="20% - Accent1 66 2 2" xfId="1626"/>
    <cellStyle name="20% - Accent1 66 2 2 2" xfId="1627"/>
    <cellStyle name="20% - Accent1 66 2 2 3" xfId="1628"/>
    <cellStyle name="20% - Accent1 66 2 3" xfId="1629"/>
    <cellStyle name="20% - Accent1 66 2 4" xfId="1630"/>
    <cellStyle name="20% - Accent1 66 3" xfId="1631"/>
    <cellStyle name="20% - Accent1 66 3 2" xfId="1632"/>
    <cellStyle name="20% - Accent1 66 3 3" xfId="1633"/>
    <cellStyle name="20% - Accent1 66 4" xfId="1634"/>
    <cellStyle name="20% - Accent1 66 5" xfId="1635"/>
    <cellStyle name="20% - Accent1 67" xfId="1636"/>
    <cellStyle name="20% - Accent1 67 2" xfId="1637"/>
    <cellStyle name="20% - Accent1 67 2 2" xfId="1638"/>
    <cellStyle name="20% - Accent1 67 2 2 2" xfId="1639"/>
    <cellStyle name="20% - Accent1 67 2 2 3" xfId="1640"/>
    <cellStyle name="20% - Accent1 67 2 3" xfId="1641"/>
    <cellStyle name="20% - Accent1 67 2 4" xfId="1642"/>
    <cellStyle name="20% - Accent1 67 3" xfId="1643"/>
    <cellStyle name="20% - Accent1 67 3 2" xfId="1644"/>
    <cellStyle name="20% - Accent1 67 3 3" xfId="1645"/>
    <cellStyle name="20% - Accent1 67 4" xfId="1646"/>
    <cellStyle name="20% - Accent1 67 5" xfId="1647"/>
    <cellStyle name="20% - Accent1 68" xfId="1648"/>
    <cellStyle name="20% - Accent1 68 2" xfId="1649"/>
    <cellStyle name="20% - Accent1 68 2 2" xfId="1650"/>
    <cellStyle name="20% - Accent1 68 2 2 2" xfId="1651"/>
    <cellStyle name="20% - Accent1 68 2 2 3" xfId="1652"/>
    <cellStyle name="20% - Accent1 68 2 3" xfId="1653"/>
    <cellStyle name="20% - Accent1 68 2 4" xfId="1654"/>
    <cellStyle name="20% - Accent1 68 3" xfId="1655"/>
    <cellStyle name="20% - Accent1 68 3 2" xfId="1656"/>
    <cellStyle name="20% - Accent1 68 3 3" xfId="1657"/>
    <cellStyle name="20% - Accent1 68 4" xfId="1658"/>
    <cellStyle name="20% - Accent1 68 5" xfId="1659"/>
    <cellStyle name="20% - Accent1 69" xfId="1660"/>
    <cellStyle name="20% - Accent1 69 2" xfId="1661"/>
    <cellStyle name="20% - Accent1 69 2 2" xfId="1662"/>
    <cellStyle name="20% - Accent1 69 2 2 2" xfId="1663"/>
    <cellStyle name="20% - Accent1 69 2 2 3" xfId="1664"/>
    <cellStyle name="20% - Accent1 69 2 3" xfId="1665"/>
    <cellStyle name="20% - Accent1 69 2 4" xfId="1666"/>
    <cellStyle name="20% - Accent1 69 3" xfId="1667"/>
    <cellStyle name="20% - Accent1 69 3 2" xfId="1668"/>
    <cellStyle name="20% - Accent1 69 3 3" xfId="1669"/>
    <cellStyle name="20% - Accent1 69 4" xfId="1670"/>
    <cellStyle name="20% - Accent1 69 5" xfId="1671"/>
    <cellStyle name="20% - Accent1 7" xfId="1672"/>
    <cellStyle name="20% - Accent1 7 2" xfId="1673"/>
    <cellStyle name="20% - Accent1 7 2 2" xfId="1674"/>
    <cellStyle name="20% - Accent1 7 2 2 2" xfId="1675"/>
    <cellStyle name="20% - Accent1 7 2 2 2 2" xfId="1676"/>
    <cellStyle name="20% - Accent1 7 2 2 2 3" xfId="1677"/>
    <cellStyle name="20% - Accent1 7 2 2 2 4" xfId="1678"/>
    <cellStyle name="20% - Accent1 7 2 2 3" xfId="1679"/>
    <cellStyle name="20% - Accent1 7 2 2 4" xfId="1680"/>
    <cellStyle name="20% - Accent1 7 2 2 5" xfId="1681"/>
    <cellStyle name="20% - Accent1 7 2 3" xfId="1682"/>
    <cellStyle name="20% - Accent1 7 2 3 2" xfId="1683"/>
    <cellStyle name="20% - Accent1 7 2 3 3" xfId="1684"/>
    <cellStyle name="20% - Accent1 7 2 3 4" xfId="1685"/>
    <cellStyle name="20% - Accent1 7 2 4" xfId="1686"/>
    <cellStyle name="20% - Accent1 7 2 5" xfId="1687"/>
    <cellStyle name="20% - Accent1 7 2 6" xfId="1688"/>
    <cellStyle name="20% - Accent1 7 3" xfId="1689"/>
    <cellStyle name="20% - Accent1 7 3 2" xfId="1690"/>
    <cellStyle name="20% - Accent1 7 3 2 2" xfId="1691"/>
    <cellStyle name="20% - Accent1 7 3 2 2 2" xfId="1692"/>
    <cellStyle name="20% - Accent1 7 3 2 2 3" xfId="1693"/>
    <cellStyle name="20% - Accent1 7 3 2 3" xfId="1694"/>
    <cellStyle name="20% - Accent1 7 3 2 4" xfId="1695"/>
    <cellStyle name="20% - Accent1 7 3 2 5" xfId="1696"/>
    <cellStyle name="20% - Accent1 7 3 3" xfId="1697"/>
    <cellStyle name="20% - Accent1 7 3 3 2" xfId="1698"/>
    <cellStyle name="20% - Accent1 7 3 3 3" xfId="1699"/>
    <cellStyle name="20% - Accent1 7 3 4" xfId="1700"/>
    <cellStyle name="20% - Accent1 7 3 5" xfId="1701"/>
    <cellStyle name="20% - Accent1 7 3 6" xfId="1702"/>
    <cellStyle name="20% - Accent1 7 4" xfId="1703"/>
    <cellStyle name="20% - Accent1 7 4 2" xfId="1704"/>
    <cellStyle name="20% - Accent1 7 4 2 2" xfId="1705"/>
    <cellStyle name="20% - Accent1 7 4 2 2 2" xfId="1706"/>
    <cellStyle name="20% - Accent1 7 4 2 2 3" xfId="1707"/>
    <cellStyle name="20% - Accent1 7 4 2 3" xfId="1708"/>
    <cellStyle name="20% - Accent1 7 4 2 4" xfId="1709"/>
    <cellStyle name="20% - Accent1 7 4 3" xfId="1710"/>
    <cellStyle name="20% - Accent1 7 4 3 2" xfId="1711"/>
    <cellStyle name="20% - Accent1 7 4 3 3" xfId="1712"/>
    <cellStyle name="20% - Accent1 7 4 4" xfId="1713"/>
    <cellStyle name="20% - Accent1 7 4 5" xfId="1714"/>
    <cellStyle name="20% - Accent1 7 4 6" xfId="1715"/>
    <cellStyle name="20% - Accent1 7 5" xfId="1716"/>
    <cellStyle name="20% - Accent1 7 5 2" xfId="1717"/>
    <cellStyle name="20% - Accent1 7 5 2 2" xfId="1718"/>
    <cellStyle name="20% - Accent1 7 5 2 3" xfId="1719"/>
    <cellStyle name="20% - Accent1 7 5 3" xfId="1720"/>
    <cellStyle name="20% - Accent1 7 5 4" xfId="1721"/>
    <cellStyle name="20% - Accent1 7 6" xfId="1722"/>
    <cellStyle name="20% - Accent1 7 6 2" xfId="1723"/>
    <cellStyle name="20% - Accent1 7 6 3" xfId="1724"/>
    <cellStyle name="20% - Accent1 7 7" xfId="1725"/>
    <cellStyle name="20% - Accent1 7 8" xfId="1726"/>
    <cellStyle name="20% - Accent1 7 9" xfId="1727"/>
    <cellStyle name="20% - Accent1 70" xfId="1728"/>
    <cellStyle name="20% - Accent1 70 2" xfId="1729"/>
    <cellStyle name="20% - Accent1 70 2 2" xfId="1730"/>
    <cellStyle name="20% - Accent1 70 2 3" xfId="1731"/>
    <cellStyle name="20% - Accent1 70 3" xfId="1732"/>
    <cellStyle name="20% - Accent1 70 4" xfId="1733"/>
    <cellStyle name="20% - Accent1 71" xfId="1734"/>
    <cellStyle name="20% - Accent1 71 2" xfId="1735"/>
    <cellStyle name="20% - Accent1 71 2 2" xfId="1736"/>
    <cellStyle name="20% - Accent1 71 2 3" xfId="1737"/>
    <cellStyle name="20% - Accent1 71 3" xfId="1738"/>
    <cellStyle name="20% - Accent1 71 4" xfId="1739"/>
    <cellStyle name="20% - Accent1 72" xfId="1740"/>
    <cellStyle name="20% - Accent1 72 2" xfId="1741"/>
    <cellStyle name="20% - Accent1 72 2 2" xfId="1742"/>
    <cellStyle name="20% - Accent1 72 2 3" xfId="1743"/>
    <cellStyle name="20% - Accent1 72 3" xfId="1744"/>
    <cellStyle name="20% - Accent1 72 4" xfId="1745"/>
    <cellStyle name="20% - Accent1 73" xfId="1746"/>
    <cellStyle name="20% - Accent1 73 2" xfId="1747"/>
    <cellStyle name="20% - Accent1 73 3" xfId="1748"/>
    <cellStyle name="20% - Accent1 74" xfId="1749"/>
    <cellStyle name="20% - Accent1 74 2" xfId="1750"/>
    <cellStyle name="20% - Accent1 74 3" xfId="1751"/>
    <cellStyle name="20% - Accent1 75" xfId="1752"/>
    <cellStyle name="20% - Accent1 75 2" xfId="1753"/>
    <cellStyle name="20% - Accent1 75 3" xfId="1754"/>
    <cellStyle name="20% - Accent1 76" xfId="1755"/>
    <cellStyle name="20% - Accent1 76 2" xfId="1756"/>
    <cellStyle name="20% - Accent1 76 3" xfId="1757"/>
    <cellStyle name="20% - Accent1 77" xfId="1758"/>
    <cellStyle name="20% - Accent1 77 2" xfId="1759"/>
    <cellStyle name="20% - Accent1 77 3" xfId="1760"/>
    <cellStyle name="20% - Accent1 78" xfId="1761"/>
    <cellStyle name="20% - Accent1 78 2" xfId="1762"/>
    <cellStyle name="20% - Accent1 78 3" xfId="1763"/>
    <cellStyle name="20% - Accent1 79" xfId="1764"/>
    <cellStyle name="20% - Accent1 79 2" xfId="1765"/>
    <cellStyle name="20% - Accent1 79 3" xfId="1766"/>
    <cellStyle name="20% - Accent1 8" xfId="1767"/>
    <cellStyle name="20% - Accent1 8 2" xfId="1768"/>
    <cellStyle name="20% - Accent1 8 2 2" xfId="1769"/>
    <cellStyle name="20% - Accent1 8 2 2 2" xfId="1770"/>
    <cellStyle name="20% - Accent1 8 2 2 2 2" xfId="1771"/>
    <cellStyle name="20% - Accent1 8 2 2 2 3" xfId="1772"/>
    <cellStyle name="20% - Accent1 8 2 2 2 4" xfId="1773"/>
    <cellStyle name="20% - Accent1 8 2 2 3" xfId="1774"/>
    <cellStyle name="20% - Accent1 8 2 2 4" xfId="1775"/>
    <cellStyle name="20% - Accent1 8 2 2 5" xfId="1776"/>
    <cellStyle name="20% - Accent1 8 2 3" xfId="1777"/>
    <cellStyle name="20% - Accent1 8 2 3 2" xfId="1778"/>
    <cellStyle name="20% - Accent1 8 2 3 3" xfId="1779"/>
    <cellStyle name="20% - Accent1 8 2 3 4" xfId="1780"/>
    <cellStyle name="20% - Accent1 8 2 4" xfId="1781"/>
    <cellStyle name="20% - Accent1 8 2 5" xfId="1782"/>
    <cellStyle name="20% - Accent1 8 2 6" xfId="1783"/>
    <cellStyle name="20% - Accent1 8 3" xfId="1784"/>
    <cellStyle name="20% - Accent1 8 3 2" xfId="1785"/>
    <cellStyle name="20% - Accent1 8 3 2 2" xfId="1786"/>
    <cellStyle name="20% - Accent1 8 3 2 2 2" xfId="1787"/>
    <cellStyle name="20% - Accent1 8 3 2 2 3" xfId="1788"/>
    <cellStyle name="20% - Accent1 8 3 2 3" xfId="1789"/>
    <cellStyle name="20% - Accent1 8 3 2 4" xfId="1790"/>
    <cellStyle name="20% - Accent1 8 3 2 5" xfId="1791"/>
    <cellStyle name="20% - Accent1 8 3 3" xfId="1792"/>
    <cellStyle name="20% - Accent1 8 3 3 2" xfId="1793"/>
    <cellStyle name="20% - Accent1 8 3 3 3" xfId="1794"/>
    <cellStyle name="20% - Accent1 8 3 4" xfId="1795"/>
    <cellStyle name="20% - Accent1 8 3 5" xfId="1796"/>
    <cellStyle name="20% - Accent1 8 3 6" xfId="1797"/>
    <cellStyle name="20% - Accent1 8 4" xfId="1798"/>
    <cellStyle name="20% - Accent1 8 4 2" xfId="1799"/>
    <cellStyle name="20% - Accent1 8 4 2 2" xfId="1800"/>
    <cellStyle name="20% - Accent1 8 4 2 2 2" xfId="1801"/>
    <cellStyle name="20% - Accent1 8 4 2 2 3" xfId="1802"/>
    <cellStyle name="20% - Accent1 8 4 2 3" xfId="1803"/>
    <cellStyle name="20% - Accent1 8 4 2 4" xfId="1804"/>
    <cellStyle name="20% - Accent1 8 4 3" xfId="1805"/>
    <cellStyle name="20% - Accent1 8 4 3 2" xfId="1806"/>
    <cellStyle name="20% - Accent1 8 4 3 3" xfId="1807"/>
    <cellStyle name="20% - Accent1 8 4 4" xfId="1808"/>
    <cellStyle name="20% - Accent1 8 4 5" xfId="1809"/>
    <cellStyle name="20% - Accent1 8 4 6" xfId="1810"/>
    <cellStyle name="20% - Accent1 8 5" xfId="1811"/>
    <cellStyle name="20% - Accent1 8 5 2" xfId="1812"/>
    <cellStyle name="20% - Accent1 8 5 2 2" xfId="1813"/>
    <cellStyle name="20% - Accent1 8 5 2 3" xfId="1814"/>
    <cellStyle name="20% - Accent1 8 5 3" xfId="1815"/>
    <cellStyle name="20% - Accent1 8 5 4" xfId="1816"/>
    <cellStyle name="20% - Accent1 8 6" xfId="1817"/>
    <cellStyle name="20% - Accent1 8 6 2" xfId="1818"/>
    <cellStyle name="20% - Accent1 8 6 3" xfId="1819"/>
    <cellStyle name="20% - Accent1 8 7" xfId="1820"/>
    <cellStyle name="20% - Accent1 8 8" xfId="1821"/>
    <cellStyle name="20% - Accent1 8 9" xfId="1822"/>
    <cellStyle name="20% - Accent1 80" xfId="1823"/>
    <cellStyle name="20% - Accent1 80 2" xfId="1824"/>
    <cellStyle name="20% - Accent1 81" xfId="1825"/>
    <cellStyle name="20% - Accent1 82" xfId="1826"/>
    <cellStyle name="20% - Accent1 83" xfId="1827"/>
    <cellStyle name="20% - Accent1 84" xfId="1828"/>
    <cellStyle name="20% - Accent1 85" xfId="1829"/>
    <cellStyle name="20% - Accent1 86" xfId="1830"/>
    <cellStyle name="20% - Accent1 87" xfId="1831"/>
    <cellStyle name="20% - Accent1 88" xfId="1832"/>
    <cellStyle name="20% - Accent1 89" xfId="1833"/>
    <cellStyle name="20% - Accent1 9" xfId="1834"/>
    <cellStyle name="20% - Accent1 9 2" xfId="1835"/>
    <cellStyle name="20% - Accent1 9 2 2" xfId="1836"/>
    <cellStyle name="20% - Accent1 9 2 2 2" xfId="1837"/>
    <cellStyle name="20% - Accent1 9 2 2 2 2" xfId="1838"/>
    <cellStyle name="20% - Accent1 9 2 2 2 3" xfId="1839"/>
    <cellStyle name="20% - Accent1 9 2 2 2 4" xfId="1840"/>
    <cellStyle name="20% - Accent1 9 2 2 3" xfId="1841"/>
    <cellStyle name="20% - Accent1 9 2 2 4" xfId="1842"/>
    <cellStyle name="20% - Accent1 9 2 2 5" xfId="1843"/>
    <cellStyle name="20% - Accent1 9 2 3" xfId="1844"/>
    <cellStyle name="20% - Accent1 9 2 3 2" xfId="1845"/>
    <cellStyle name="20% - Accent1 9 2 3 3" xfId="1846"/>
    <cellStyle name="20% - Accent1 9 2 3 4" xfId="1847"/>
    <cellStyle name="20% - Accent1 9 2 4" xfId="1848"/>
    <cellStyle name="20% - Accent1 9 2 5" xfId="1849"/>
    <cellStyle name="20% - Accent1 9 2 6" xfId="1850"/>
    <cellStyle name="20% - Accent1 9 3" xfId="1851"/>
    <cellStyle name="20% - Accent1 9 3 2" xfId="1852"/>
    <cellStyle name="20% - Accent1 9 3 2 2" xfId="1853"/>
    <cellStyle name="20% - Accent1 9 3 2 3" xfId="1854"/>
    <cellStyle name="20% - Accent1 9 3 2 4" xfId="1855"/>
    <cellStyle name="20% - Accent1 9 3 3" xfId="1856"/>
    <cellStyle name="20% - Accent1 9 3 4" xfId="1857"/>
    <cellStyle name="20% - Accent1 9 3 5" xfId="1858"/>
    <cellStyle name="20% - Accent1 9 4" xfId="1859"/>
    <cellStyle name="20% - Accent1 9 4 2" xfId="1860"/>
    <cellStyle name="20% - Accent1 9 4 3" xfId="1861"/>
    <cellStyle name="20% - Accent1 9 4 4" xfId="1862"/>
    <cellStyle name="20% - Accent1 9 5" xfId="1863"/>
    <cellStyle name="20% - Accent1 9 6" xfId="1864"/>
    <cellStyle name="20% - Accent1 9 7" xfId="1865"/>
    <cellStyle name="20% - Accent1 90" xfId="1866"/>
    <cellStyle name="20% - Accent1 91" xfId="1867"/>
    <cellStyle name="20% - Accent1 92" xfId="1868"/>
    <cellStyle name="20% - Accent1 93" xfId="1869"/>
    <cellStyle name="20% - Accent1 94" xfId="1870"/>
    <cellStyle name="20% - Accent1 95" xfId="1871"/>
    <cellStyle name="20% - Accent1 96" xfId="1872"/>
    <cellStyle name="20% - Accent1 97" xfId="1873"/>
    <cellStyle name="20% - Accent2 10" xfId="1874"/>
    <cellStyle name="20% - Accent2 10 2" xfId="1875"/>
    <cellStyle name="20% - Accent2 10 2 2" xfId="1876"/>
    <cellStyle name="20% - Accent2 10 2 2 2" xfId="1877"/>
    <cellStyle name="20% - Accent2 10 2 2 2 2" xfId="1878"/>
    <cellStyle name="20% - Accent2 10 2 2 2 3" xfId="1879"/>
    <cellStyle name="20% - Accent2 10 2 2 2 4" xfId="1880"/>
    <cellStyle name="20% - Accent2 10 2 2 3" xfId="1881"/>
    <cellStyle name="20% - Accent2 10 2 2 4" xfId="1882"/>
    <cellStyle name="20% - Accent2 10 2 2 5" xfId="1883"/>
    <cellStyle name="20% - Accent2 10 2 3" xfId="1884"/>
    <cellStyle name="20% - Accent2 10 2 3 2" xfId="1885"/>
    <cellStyle name="20% - Accent2 10 2 3 3" xfId="1886"/>
    <cellStyle name="20% - Accent2 10 2 3 4" xfId="1887"/>
    <cellStyle name="20% - Accent2 10 2 4" xfId="1888"/>
    <cellStyle name="20% - Accent2 10 2 5" xfId="1889"/>
    <cellStyle name="20% - Accent2 10 2 6" xfId="1890"/>
    <cellStyle name="20% - Accent2 10 3" xfId="1891"/>
    <cellStyle name="20% - Accent2 10 3 2" xfId="1892"/>
    <cellStyle name="20% - Accent2 10 3 2 2" xfId="1893"/>
    <cellStyle name="20% - Accent2 10 3 2 3" xfId="1894"/>
    <cellStyle name="20% - Accent2 10 3 2 4" xfId="1895"/>
    <cellStyle name="20% - Accent2 10 3 3" xfId="1896"/>
    <cellStyle name="20% - Accent2 10 3 4" xfId="1897"/>
    <cellStyle name="20% - Accent2 10 3 5" xfId="1898"/>
    <cellStyle name="20% - Accent2 10 4" xfId="1899"/>
    <cellStyle name="20% - Accent2 10 4 2" xfId="1900"/>
    <cellStyle name="20% - Accent2 10 4 3" xfId="1901"/>
    <cellStyle name="20% - Accent2 10 4 4" xfId="1902"/>
    <cellStyle name="20% - Accent2 10 5" xfId="1903"/>
    <cellStyle name="20% - Accent2 10 6" xfId="1904"/>
    <cellStyle name="20% - Accent2 10 7" xfId="1905"/>
    <cellStyle name="20% - Accent2 11" xfId="1906"/>
    <cellStyle name="20% - Accent2 11 2" xfId="1907"/>
    <cellStyle name="20% - Accent2 11 2 2" xfId="1908"/>
    <cellStyle name="20% - Accent2 11 2 2 2" xfId="1909"/>
    <cellStyle name="20% - Accent2 11 2 2 2 2" xfId="1910"/>
    <cellStyle name="20% - Accent2 11 2 2 2 3" xfId="1911"/>
    <cellStyle name="20% - Accent2 11 2 2 2 4" xfId="1912"/>
    <cellStyle name="20% - Accent2 11 2 2 3" xfId="1913"/>
    <cellStyle name="20% - Accent2 11 2 2 4" xfId="1914"/>
    <cellStyle name="20% - Accent2 11 2 2 5" xfId="1915"/>
    <cellStyle name="20% - Accent2 11 2 3" xfId="1916"/>
    <cellStyle name="20% - Accent2 11 2 3 2" xfId="1917"/>
    <cellStyle name="20% - Accent2 11 2 3 3" xfId="1918"/>
    <cellStyle name="20% - Accent2 11 2 3 4" xfId="1919"/>
    <cellStyle name="20% - Accent2 11 2 4" xfId="1920"/>
    <cellStyle name="20% - Accent2 11 2 5" xfId="1921"/>
    <cellStyle name="20% - Accent2 11 2 6" xfId="1922"/>
    <cellStyle name="20% - Accent2 11 3" xfId="1923"/>
    <cellStyle name="20% - Accent2 11 3 2" xfId="1924"/>
    <cellStyle name="20% - Accent2 11 3 2 2" xfId="1925"/>
    <cellStyle name="20% - Accent2 11 3 2 3" xfId="1926"/>
    <cellStyle name="20% - Accent2 11 3 2 4" xfId="1927"/>
    <cellStyle name="20% - Accent2 11 3 3" xfId="1928"/>
    <cellStyle name="20% - Accent2 11 3 4" xfId="1929"/>
    <cellStyle name="20% - Accent2 11 3 5" xfId="1930"/>
    <cellStyle name="20% - Accent2 11 4" xfId="1931"/>
    <cellStyle name="20% - Accent2 11 4 2" xfId="1932"/>
    <cellStyle name="20% - Accent2 11 4 3" xfId="1933"/>
    <cellStyle name="20% - Accent2 11 4 4" xfId="1934"/>
    <cellStyle name="20% - Accent2 11 5" xfId="1935"/>
    <cellStyle name="20% - Accent2 11 6" xfId="1936"/>
    <cellStyle name="20% - Accent2 11 7" xfId="1937"/>
    <cellStyle name="20% - Accent2 12" xfId="1938"/>
    <cellStyle name="20% - Accent2 12 2" xfId="1939"/>
    <cellStyle name="20% - Accent2 12 2 2" xfId="1940"/>
    <cellStyle name="20% - Accent2 12 2 2 2" xfId="1941"/>
    <cellStyle name="20% - Accent2 12 2 2 2 2" xfId="1942"/>
    <cellStyle name="20% - Accent2 12 2 2 2 3" xfId="1943"/>
    <cellStyle name="20% - Accent2 12 2 2 2 4" xfId="1944"/>
    <cellStyle name="20% - Accent2 12 2 2 3" xfId="1945"/>
    <cellStyle name="20% - Accent2 12 2 2 4" xfId="1946"/>
    <cellStyle name="20% - Accent2 12 2 2 5" xfId="1947"/>
    <cellStyle name="20% - Accent2 12 2 3" xfId="1948"/>
    <cellStyle name="20% - Accent2 12 2 3 2" xfId="1949"/>
    <cellStyle name="20% - Accent2 12 2 3 3" xfId="1950"/>
    <cellStyle name="20% - Accent2 12 2 3 4" xfId="1951"/>
    <cellStyle name="20% - Accent2 12 2 4" xfId="1952"/>
    <cellStyle name="20% - Accent2 12 2 5" xfId="1953"/>
    <cellStyle name="20% - Accent2 12 2 6" xfId="1954"/>
    <cellStyle name="20% - Accent2 12 3" xfId="1955"/>
    <cellStyle name="20% - Accent2 12 3 2" xfId="1956"/>
    <cellStyle name="20% - Accent2 12 3 2 2" xfId="1957"/>
    <cellStyle name="20% - Accent2 12 3 2 3" xfId="1958"/>
    <cellStyle name="20% - Accent2 12 3 2 4" xfId="1959"/>
    <cellStyle name="20% - Accent2 12 3 3" xfId="1960"/>
    <cellStyle name="20% - Accent2 12 3 4" xfId="1961"/>
    <cellStyle name="20% - Accent2 12 3 5" xfId="1962"/>
    <cellStyle name="20% - Accent2 12 4" xfId="1963"/>
    <cellStyle name="20% - Accent2 12 4 2" xfId="1964"/>
    <cellStyle name="20% - Accent2 12 4 3" xfId="1965"/>
    <cellStyle name="20% - Accent2 12 4 4" xfId="1966"/>
    <cellStyle name="20% - Accent2 12 5" xfId="1967"/>
    <cellStyle name="20% - Accent2 12 6" xfId="1968"/>
    <cellStyle name="20% - Accent2 12 7" xfId="1969"/>
    <cellStyle name="20% - Accent2 13" xfId="1970"/>
    <cellStyle name="20% - Accent2 13 2" xfId="1971"/>
    <cellStyle name="20% - Accent2 13 2 2" xfId="1972"/>
    <cellStyle name="20% - Accent2 13 2 2 2" xfId="1973"/>
    <cellStyle name="20% - Accent2 13 2 2 2 2" xfId="1974"/>
    <cellStyle name="20% - Accent2 13 2 2 2 3" xfId="1975"/>
    <cellStyle name="20% - Accent2 13 2 2 2 4" xfId="1976"/>
    <cellStyle name="20% - Accent2 13 2 2 3" xfId="1977"/>
    <cellStyle name="20% - Accent2 13 2 2 4" xfId="1978"/>
    <cellStyle name="20% - Accent2 13 2 2 5" xfId="1979"/>
    <cellStyle name="20% - Accent2 13 2 3" xfId="1980"/>
    <cellStyle name="20% - Accent2 13 2 3 2" xfId="1981"/>
    <cellStyle name="20% - Accent2 13 2 3 3" xfId="1982"/>
    <cellStyle name="20% - Accent2 13 2 3 4" xfId="1983"/>
    <cellStyle name="20% - Accent2 13 2 4" xfId="1984"/>
    <cellStyle name="20% - Accent2 13 2 5" xfId="1985"/>
    <cellStyle name="20% - Accent2 13 2 6" xfId="1986"/>
    <cellStyle name="20% - Accent2 13 3" xfId="1987"/>
    <cellStyle name="20% - Accent2 13 3 2" xfId="1988"/>
    <cellStyle name="20% - Accent2 13 3 2 2" xfId="1989"/>
    <cellStyle name="20% - Accent2 13 3 2 3" xfId="1990"/>
    <cellStyle name="20% - Accent2 13 3 2 4" xfId="1991"/>
    <cellStyle name="20% - Accent2 13 3 3" xfId="1992"/>
    <cellStyle name="20% - Accent2 13 3 4" xfId="1993"/>
    <cellStyle name="20% - Accent2 13 3 5" xfId="1994"/>
    <cellStyle name="20% - Accent2 13 4" xfId="1995"/>
    <cellStyle name="20% - Accent2 13 4 2" xfId="1996"/>
    <cellStyle name="20% - Accent2 13 4 3" xfId="1997"/>
    <cellStyle name="20% - Accent2 13 4 4" xfId="1998"/>
    <cellStyle name="20% - Accent2 13 5" xfId="1999"/>
    <cellStyle name="20% - Accent2 13 6" xfId="2000"/>
    <cellStyle name="20% - Accent2 13 7" xfId="2001"/>
    <cellStyle name="20% - Accent2 14" xfId="2002"/>
    <cellStyle name="20% - Accent2 14 2" xfId="2003"/>
    <cellStyle name="20% - Accent2 14 2 2" xfId="2004"/>
    <cellStyle name="20% - Accent2 14 2 2 2" xfId="2005"/>
    <cellStyle name="20% - Accent2 14 2 2 2 2" xfId="2006"/>
    <cellStyle name="20% - Accent2 14 2 2 2 3" xfId="2007"/>
    <cellStyle name="20% - Accent2 14 2 2 2 4" xfId="2008"/>
    <cellStyle name="20% - Accent2 14 2 2 3" xfId="2009"/>
    <cellStyle name="20% - Accent2 14 2 2 4" xfId="2010"/>
    <cellStyle name="20% - Accent2 14 2 2 5" xfId="2011"/>
    <cellStyle name="20% - Accent2 14 2 3" xfId="2012"/>
    <cellStyle name="20% - Accent2 14 2 3 2" xfId="2013"/>
    <cellStyle name="20% - Accent2 14 2 3 3" xfId="2014"/>
    <cellStyle name="20% - Accent2 14 2 3 4" xfId="2015"/>
    <cellStyle name="20% - Accent2 14 2 4" xfId="2016"/>
    <cellStyle name="20% - Accent2 14 2 5" xfId="2017"/>
    <cellStyle name="20% - Accent2 14 2 6" xfId="2018"/>
    <cellStyle name="20% - Accent2 14 3" xfId="2019"/>
    <cellStyle name="20% - Accent2 14 3 2" xfId="2020"/>
    <cellStyle name="20% - Accent2 14 3 2 2" xfId="2021"/>
    <cellStyle name="20% - Accent2 14 3 2 3" xfId="2022"/>
    <cellStyle name="20% - Accent2 14 3 2 4" xfId="2023"/>
    <cellStyle name="20% - Accent2 14 3 3" xfId="2024"/>
    <cellStyle name="20% - Accent2 14 3 4" xfId="2025"/>
    <cellStyle name="20% - Accent2 14 3 5" xfId="2026"/>
    <cellStyle name="20% - Accent2 14 4" xfId="2027"/>
    <cellStyle name="20% - Accent2 14 4 2" xfId="2028"/>
    <cellStyle name="20% - Accent2 14 4 3" xfId="2029"/>
    <cellStyle name="20% - Accent2 14 4 4" xfId="2030"/>
    <cellStyle name="20% - Accent2 14 5" xfId="2031"/>
    <cellStyle name="20% - Accent2 14 6" xfId="2032"/>
    <cellStyle name="20% - Accent2 14 7" xfId="2033"/>
    <cellStyle name="20% - Accent2 15" xfId="2034"/>
    <cellStyle name="20% - Accent2 15 2" xfId="2035"/>
    <cellStyle name="20% - Accent2 15 2 2" xfId="2036"/>
    <cellStyle name="20% - Accent2 15 2 2 2" xfId="2037"/>
    <cellStyle name="20% - Accent2 15 2 2 2 2" xfId="2038"/>
    <cellStyle name="20% - Accent2 15 2 2 2 3" xfId="2039"/>
    <cellStyle name="20% - Accent2 15 2 2 2 4" xfId="2040"/>
    <cellStyle name="20% - Accent2 15 2 2 3" xfId="2041"/>
    <cellStyle name="20% - Accent2 15 2 2 4" xfId="2042"/>
    <cellStyle name="20% - Accent2 15 2 2 5" xfId="2043"/>
    <cellStyle name="20% - Accent2 15 2 3" xfId="2044"/>
    <cellStyle name="20% - Accent2 15 2 3 2" xfId="2045"/>
    <cellStyle name="20% - Accent2 15 2 3 3" xfId="2046"/>
    <cellStyle name="20% - Accent2 15 2 3 4" xfId="2047"/>
    <cellStyle name="20% - Accent2 15 2 4" xfId="2048"/>
    <cellStyle name="20% - Accent2 15 2 5" xfId="2049"/>
    <cellStyle name="20% - Accent2 15 2 6" xfId="2050"/>
    <cellStyle name="20% - Accent2 15 3" xfId="2051"/>
    <cellStyle name="20% - Accent2 15 3 2" xfId="2052"/>
    <cellStyle name="20% - Accent2 15 3 2 2" xfId="2053"/>
    <cellStyle name="20% - Accent2 15 3 2 3" xfId="2054"/>
    <cellStyle name="20% - Accent2 15 3 2 4" xfId="2055"/>
    <cellStyle name="20% - Accent2 15 3 3" xfId="2056"/>
    <cellStyle name="20% - Accent2 15 3 4" xfId="2057"/>
    <cellStyle name="20% - Accent2 15 3 5" xfId="2058"/>
    <cellStyle name="20% - Accent2 15 4" xfId="2059"/>
    <cellStyle name="20% - Accent2 15 4 2" xfId="2060"/>
    <cellStyle name="20% - Accent2 15 4 3" xfId="2061"/>
    <cellStyle name="20% - Accent2 15 4 4" xfId="2062"/>
    <cellStyle name="20% - Accent2 15 5" xfId="2063"/>
    <cellStyle name="20% - Accent2 15 6" xfId="2064"/>
    <cellStyle name="20% - Accent2 15 7" xfId="2065"/>
    <cellStyle name="20% - Accent2 16" xfId="2066"/>
    <cellStyle name="20% - Accent2 16 2" xfId="2067"/>
    <cellStyle name="20% - Accent2 16 2 2" xfId="2068"/>
    <cellStyle name="20% - Accent2 16 2 2 2" xfId="2069"/>
    <cellStyle name="20% - Accent2 16 2 2 2 2" xfId="2070"/>
    <cellStyle name="20% - Accent2 16 2 2 2 3" xfId="2071"/>
    <cellStyle name="20% - Accent2 16 2 2 2 4" xfId="2072"/>
    <cellStyle name="20% - Accent2 16 2 2 3" xfId="2073"/>
    <cellStyle name="20% - Accent2 16 2 2 4" xfId="2074"/>
    <cellStyle name="20% - Accent2 16 2 2 5" xfId="2075"/>
    <cellStyle name="20% - Accent2 16 2 3" xfId="2076"/>
    <cellStyle name="20% - Accent2 16 2 3 2" xfId="2077"/>
    <cellStyle name="20% - Accent2 16 2 3 3" xfId="2078"/>
    <cellStyle name="20% - Accent2 16 2 3 4" xfId="2079"/>
    <cellStyle name="20% - Accent2 16 2 4" xfId="2080"/>
    <cellStyle name="20% - Accent2 16 2 5" xfId="2081"/>
    <cellStyle name="20% - Accent2 16 2 6" xfId="2082"/>
    <cellStyle name="20% - Accent2 16 3" xfId="2083"/>
    <cellStyle name="20% - Accent2 16 3 2" xfId="2084"/>
    <cellStyle name="20% - Accent2 16 3 2 2" xfId="2085"/>
    <cellStyle name="20% - Accent2 16 3 2 3" xfId="2086"/>
    <cellStyle name="20% - Accent2 16 3 2 4" xfId="2087"/>
    <cellStyle name="20% - Accent2 16 3 3" xfId="2088"/>
    <cellStyle name="20% - Accent2 16 3 4" xfId="2089"/>
    <cellStyle name="20% - Accent2 16 3 5" xfId="2090"/>
    <cellStyle name="20% - Accent2 16 4" xfId="2091"/>
    <cellStyle name="20% - Accent2 16 4 2" xfId="2092"/>
    <cellStyle name="20% - Accent2 16 4 3" xfId="2093"/>
    <cellStyle name="20% - Accent2 16 4 4" xfId="2094"/>
    <cellStyle name="20% - Accent2 16 5" xfId="2095"/>
    <cellStyle name="20% - Accent2 16 6" xfId="2096"/>
    <cellStyle name="20% - Accent2 16 7" xfId="2097"/>
    <cellStyle name="20% - Accent2 17" xfId="2098"/>
    <cellStyle name="20% - Accent2 17 2" xfId="2099"/>
    <cellStyle name="20% - Accent2 17 2 2" xfId="2100"/>
    <cellStyle name="20% - Accent2 17 2 2 2" xfId="2101"/>
    <cellStyle name="20% - Accent2 17 2 2 2 2" xfId="2102"/>
    <cellStyle name="20% - Accent2 17 2 2 2 3" xfId="2103"/>
    <cellStyle name="20% - Accent2 17 2 2 3" xfId="2104"/>
    <cellStyle name="20% - Accent2 17 2 2 4" xfId="2105"/>
    <cellStyle name="20% - Accent2 17 2 2 5" xfId="2106"/>
    <cellStyle name="20% - Accent2 17 2 3" xfId="2107"/>
    <cellStyle name="20% - Accent2 17 2 3 2" xfId="2108"/>
    <cellStyle name="20% - Accent2 17 2 3 3" xfId="2109"/>
    <cellStyle name="20% - Accent2 17 2 4" xfId="2110"/>
    <cellStyle name="20% - Accent2 17 2 5" xfId="2111"/>
    <cellStyle name="20% - Accent2 17 2 6" xfId="2112"/>
    <cellStyle name="20% - Accent2 17 3" xfId="2113"/>
    <cellStyle name="20% - Accent2 17 3 2" xfId="2114"/>
    <cellStyle name="20% - Accent2 17 3 2 2" xfId="2115"/>
    <cellStyle name="20% - Accent2 17 3 2 3" xfId="2116"/>
    <cellStyle name="20% - Accent2 17 3 3" xfId="2117"/>
    <cellStyle name="20% - Accent2 17 3 4" xfId="2118"/>
    <cellStyle name="20% - Accent2 17 3 5" xfId="2119"/>
    <cellStyle name="20% - Accent2 17 4" xfId="2120"/>
    <cellStyle name="20% - Accent2 17 4 2" xfId="2121"/>
    <cellStyle name="20% - Accent2 17 4 3" xfId="2122"/>
    <cellStyle name="20% - Accent2 17 5" xfId="2123"/>
    <cellStyle name="20% - Accent2 17 6" xfId="2124"/>
    <cellStyle name="20% - Accent2 17 7" xfId="2125"/>
    <cellStyle name="20% - Accent2 18" xfId="2126"/>
    <cellStyle name="20% - Accent2 18 2" xfId="2127"/>
    <cellStyle name="20% - Accent2 18 2 2" xfId="2128"/>
    <cellStyle name="20% - Accent2 18 2 2 2" xfId="2129"/>
    <cellStyle name="20% - Accent2 18 2 2 2 2" xfId="2130"/>
    <cellStyle name="20% - Accent2 18 2 2 2 3" xfId="2131"/>
    <cellStyle name="20% - Accent2 18 2 2 3" xfId="2132"/>
    <cellStyle name="20% - Accent2 18 2 2 4" xfId="2133"/>
    <cellStyle name="20% - Accent2 18 2 2 5" xfId="2134"/>
    <cellStyle name="20% - Accent2 18 2 3" xfId="2135"/>
    <cellStyle name="20% - Accent2 18 2 3 2" xfId="2136"/>
    <cellStyle name="20% - Accent2 18 2 3 3" xfId="2137"/>
    <cellStyle name="20% - Accent2 18 2 4" xfId="2138"/>
    <cellStyle name="20% - Accent2 18 2 5" xfId="2139"/>
    <cellStyle name="20% - Accent2 18 2 6" xfId="2140"/>
    <cellStyle name="20% - Accent2 18 3" xfId="2141"/>
    <cellStyle name="20% - Accent2 18 3 2" xfId="2142"/>
    <cellStyle name="20% - Accent2 18 3 2 2" xfId="2143"/>
    <cellStyle name="20% - Accent2 18 3 2 3" xfId="2144"/>
    <cellStyle name="20% - Accent2 18 3 3" xfId="2145"/>
    <cellStyle name="20% - Accent2 18 3 4" xfId="2146"/>
    <cellStyle name="20% - Accent2 18 3 5" xfId="2147"/>
    <cellStyle name="20% - Accent2 18 4" xfId="2148"/>
    <cellStyle name="20% - Accent2 18 4 2" xfId="2149"/>
    <cellStyle name="20% - Accent2 18 4 3" xfId="2150"/>
    <cellStyle name="20% - Accent2 18 5" xfId="2151"/>
    <cellStyle name="20% - Accent2 18 6" xfId="2152"/>
    <cellStyle name="20% - Accent2 18 7" xfId="2153"/>
    <cellStyle name="20% - Accent2 19" xfId="2154"/>
    <cellStyle name="20% - Accent2 19 2" xfId="2155"/>
    <cellStyle name="20% - Accent2 19 2 2" xfId="2156"/>
    <cellStyle name="20% - Accent2 19 2 2 2" xfId="2157"/>
    <cellStyle name="20% - Accent2 19 2 2 2 2" xfId="2158"/>
    <cellStyle name="20% - Accent2 19 2 2 2 3" xfId="2159"/>
    <cellStyle name="20% - Accent2 19 2 2 3" xfId="2160"/>
    <cellStyle name="20% - Accent2 19 2 2 4" xfId="2161"/>
    <cellStyle name="20% - Accent2 19 2 3" xfId="2162"/>
    <cellStyle name="20% - Accent2 19 2 3 2" xfId="2163"/>
    <cellStyle name="20% - Accent2 19 2 3 3" xfId="2164"/>
    <cellStyle name="20% - Accent2 19 2 4" xfId="2165"/>
    <cellStyle name="20% - Accent2 19 2 5" xfId="2166"/>
    <cellStyle name="20% - Accent2 19 2 6" xfId="2167"/>
    <cellStyle name="20% - Accent2 19 3" xfId="2168"/>
    <cellStyle name="20% - Accent2 19 3 2" xfId="2169"/>
    <cellStyle name="20% - Accent2 19 3 2 2" xfId="2170"/>
    <cellStyle name="20% - Accent2 19 3 2 3" xfId="2171"/>
    <cellStyle name="20% - Accent2 19 3 3" xfId="2172"/>
    <cellStyle name="20% - Accent2 19 3 4" xfId="2173"/>
    <cellStyle name="20% - Accent2 19 4" xfId="2174"/>
    <cellStyle name="20% - Accent2 19 4 2" xfId="2175"/>
    <cellStyle name="20% - Accent2 19 4 3" xfId="2176"/>
    <cellStyle name="20% - Accent2 19 5" xfId="2177"/>
    <cellStyle name="20% - Accent2 19 6" xfId="2178"/>
    <cellStyle name="20% - Accent2 19 7" xfId="2179"/>
    <cellStyle name="20% - Accent2 2" xfId="2180"/>
    <cellStyle name="20% - Accent2 2 2" xfId="2181"/>
    <cellStyle name="20% - Accent2 2 2 10" xfId="2182"/>
    <cellStyle name="20% - Accent2 2 2 11" xfId="2183"/>
    <cellStyle name="20% - Accent2 2 2 12" xfId="2184"/>
    <cellStyle name="20% - Accent2 2 2 13" xfId="2185"/>
    <cellStyle name="20% - Accent2 2 2 2" xfId="2186"/>
    <cellStyle name="20% - Accent2 2 2 2 2" xfId="2187"/>
    <cellStyle name="20% - Accent2 2 2 2 2 2" xfId="2188"/>
    <cellStyle name="20% - Accent2 2 2 2 2 2 2" xfId="2189"/>
    <cellStyle name="20% - Accent2 2 2 2 2 2 3" xfId="2190"/>
    <cellStyle name="20% - Accent2 2 2 2 2 2 4" xfId="2191"/>
    <cellStyle name="20% - Accent2 2 2 2 2 2 5" xfId="2192"/>
    <cellStyle name="20% - Accent2 2 2 2 2 3" xfId="2193"/>
    <cellStyle name="20% - Accent2 2 2 2 2 4" xfId="2194"/>
    <cellStyle name="20% - Accent2 2 2 2 2 5" xfId="2195"/>
    <cellStyle name="20% - Accent2 2 2 2 2 6" xfId="2196"/>
    <cellStyle name="20% - Accent2 2 2 2 3" xfId="2197"/>
    <cellStyle name="20% - Accent2 2 2 2 3 2" xfId="2198"/>
    <cellStyle name="20% - Accent2 2 2 2 3 3" xfId="2199"/>
    <cellStyle name="20% - Accent2 2 2 2 3 4" xfId="2200"/>
    <cellStyle name="20% - Accent2 2 2 2 3 5" xfId="2201"/>
    <cellStyle name="20% - Accent2 2 2 2 4" xfId="2202"/>
    <cellStyle name="20% - Accent2 2 2 2 5" xfId="2203"/>
    <cellStyle name="20% - Accent2 2 2 2 6" xfId="2204"/>
    <cellStyle name="20% - Accent2 2 2 2 7" xfId="2205"/>
    <cellStyle name="20% - Accent2 2 2 3" xfId="2206"/>
    <cellStyle name="20% - Accent2 2 2 3 2" xfId="2207"/>
    <cellStyle name="20% - Accent2 2 2 3 2 2" xfId="2208"/>
    <cellStyle name="20% - Accent2 2 2 3 2 2 2" xfId="2209"/>
    <cellStyle name="20% - Accent2 2 2 3 2 2 3" xfId="2210"/>
    <cellStyle name="20% - Accent2 2 2 3 2 2 4" xfId="2211"/>
    <cellStyle name="20% - Accent2 2 2 3 2 2 5" xfId="2212"/>
    <cellStyle name="20% - Accent2 2 2 3 2 3" xfId="2213"/>
    <cellStyle name="20% - Accent2 2 2 3 2 4" xfId="2214"/>
    <cellStyle name="20% - Accent2 2 2 3 2 5" xfId="2215"/>
    <cellStyle name="20% - Accent2 2 2 3 2 6" xfId="2216"/>
    <cellStyle name="20% - Accent2 2 2 3 3" xfId="2217"/>
    <cellStyle name="20% - Accent2 2 2 3 3 2" xfId="2218"/>
    <cellStyle name="20% - Accent2 2 2 3 3 3" xfId="2219"/>
    <cellStyle name="20% - Accent2 2 2 3 3 4" xfId="2220"/>
    <cellStyle name="20% - Accent2 2 2 3 3 5" xfId="2221"/>
    <cellStyle name="20% - Accent2 2 2 3 4" xfId="2222"/>
    <cellStyle name="20% - Accent2 2 2 3 5" xfId="2223"/>
    <cellStyle name="20% - Accent2 2 2 3 6" xfId="2224"/>
    <cellStyle name="20% - Accent2 2 2 3 7" xfId="2225"/>
    <cellStyle name="20% - Accent2 2 2 4" xfId="2226"/>
    <cellStyle name="20% - Accent2 2 2 4 2" xfId="2227"/>
    <cellStyle name="20% - Accent2 2 2 4 2 2" xfId="2228"/>
    <cellStyle name="20% - Accent2 2 2 4 2 2 2" xfId="2229"/>
    <cellStyle name="20% - Accent2 2 2 4 2 3" xfId="2230"/>
    <cellStyle name="20% - Accent2 2 2 4 2 4" xfId="2231"/>
    <cellStyle name="20% - Accent2 2 2 4 2 5" xfId="2232"/>
    <cellStyle name="20% - Accent2 2 2 4 2 6" xfId="2233"/>
    <cellStyle name="20% - Accent2 2 2 4 3" xfId="2234"/>
    <cellStyle name="20% - Accent2 2 2 4 3 2" xfId="2235"/>
    <cellStyle name="20% - Accent2 2 2 4 4" xfId="2236"/>
    <cellStyle name="20% - Accent2 2 2 4 5" xfId="2237"/>
    <cellStyle name="20% - Accent2 2 2 4 6" xfId="2238"/>
    <cellStyle name="20% - Accent2 2 2 4 7" xfId="2239"/>
    <cellStyle name="20% - Accent2 2 2 5" xfId="2240"/>
    <cellStyle name="20% - Accent2 2 2 5 2" xfId="2241"/>
    <cellStyle name="20% - Accent2 2 2 5 2 2" xfId="2242"/>
    <cellStyle name="20% - Accent2 2 2 5 2 2 2" xfId="2243"/>
    <cellStyle name="20% - Accent2 2 2 5 2 3" xfId="2244"/>
    <cellStyle name="20% - Accent2 2 2 5 3" xfId="2245"/>
    <cellStyle name="20% - Accent2 2 2 5 3 2" xfId="2246"/>
    <cellStyle name="20% - Accent2 2 2 5 4" xfId="2247"/>
    <cellStyle name="20% - Accent2 2 2 5 5" xfId="2248"/>
    <cellStyle name="20% - Accent2 2 2 5 6" xfId="2249"/>
    <cellStyle name="20% - Accent2 2 2 5 7" xfId="2250"/>
    <cellStyle name="20% - Accent2 2 2 6" xfId="2251"/>
    <cellStyle name="20% - Accent2 2 2 6 2" xfId="2252"/>
    <cellStyle name="20% - Accent2 2 2 6 2 2" xfId="2253"/>
    <cellStyle name="20% - Accent2 2 2 6 2 2 2" xfId="2254"/>
    <cellStyle name="20% - Accent2 2 2 6 2 3" xfId="2255"/>
    <cellStyle name="20% - Accent2 2 2 6 3" xfId="2256"/>
    <cellStyle name="20% - Accent2 2 2 6 3 2" xfId="2257"/>
    <cellStyle name="20% - Accent2 2 2 6 4" xfId="2258"/>
    <cellStyle name="20% - Accent2 2 2 7" xfId="2259"/>
    <cellStyle name="20% - Accent2 2 2 7 2" xfId="2260"/>
    <cellStyle name="20% - Accent2 2 2 7 2 2" xfId="2261"/>
    <cellStyle name="20% - Accent2 2 2 7 3" xfId="2262"/>
    <cellStyle name="20% - Accent2 2 2 8" xfId="2263"/>
    <cellStyle name="20% - Accent2 2 2 8 2" xfId="2264"/>
    <cellStyle name="20% - Accent2 2 2 9" xfId="2265"/>
    <cellStyle name="20% - Accent2 2 2 9 2" xfId="2266"/>
    <cellStyle name="20% - Accent2 2 3" xfId="2267"/>
    <cellStyle name="20% - Accent2 2 3 2" xfId="2268"/>
    <cellStyle name="20% - Accent2 2 3 2 2" xfId="2269"/>
    <cellStyle name="20% - Accent2 2 3 2 2 2" xfId="2270"/>
    <cellStyle name="20% - Accent2 2 3 2 2 3" xfId="2271"/>
    <cellStyle name="20% - Accent2 2 3 2 3" xfId="2272"/>
    <cellStyle name="20% - Accent2 2 3 2 4" xfId="2273"/>
    <cellStyle name="20% - Accent2 2 3 3" xfId="2274"/>
    <cellStyle name="20% - Accent2 2 3 3 2" xfId="2275"/>
    <cellStyle name="20% - Accent2 2 3 3 3" xfId="2276"/>
    <cellStyle name="20% - Accent2 2 3 4" xfId="2277"/>
    <cellStyle name="20% - Accent2 2 3 5" xfId="2278"/>
    <cellStyle name="20% - Accent2 2 3 6" xfId="2279"/>
    <cellStyle name="20% - Accent2 2 4" xfId="2280"/>
    <cellStyle name="20% - Accent2 2 4 2" xfId="2281"/>
    <cellStyle name="20% - Accent2 2 4 2 2" xfId="2282"/>
    <cellStyle name="20% - Accent2 2 4 2 2 2" xfId="2283"/>
    <cellStyle name="20% - Accent2 2 4 2 2 3" xfId="2284"/>
    <cellStyle name="20% - Accent2 2 4 2 3" xfId="2285"/>
    <cellStyle name="20% - Accent2 2 4 2 4" xfId="2286"/>
    <cellStyle name="20% - Accent2 2 4 3" xfId="2287"/>
    <cellStyle name="20% - Accent2 2 4 3 2" xfId="2288"/>
    <cellStyle name="20% - Accent2 2 4 3 3" xfId="2289"/>
    <cellStyle name="20% - Accent2 2 4 4" xfId="2290"/>
    <cellStyle name="20% - Accent2 2 4 5" xfId="2291"/>
    <cellStyle name="20% - Accent2 2 4 6" xfId="2292"/>
    <cellStyle name="20% - Accent2 2 5" xfId="2293"/>
    <cellStyle name="20% - Accent2 2 5 2" xfId="2294"/>
    <cellStyle name="20% - Accent2 2 5 2 2" xfId="2295"/>
    <cellStyle name="20% - Accent2 2 5 2 3" xfId="2296"/>
    <cellStyle name="20% - Accent2 2 5 3" xfId="2297"/>
    <cellStyle name="20% - Accent2 2 5 4" xfId="2298"/>
    <cellStyle name="20% - Accent2 2 5 5" xfId="2299"/>
    <cellStyle name="20% - Accent2 2 6" xfId="2300"/>
    <cellStyle name="20% - Accent2 2 6 2" xfId="2301"/>
    <cellStyle name="20% - Accent2 2 6 3" xfId="2302"/>
    <cellStyle name="20% - Accent2 2 7" xfId="2303"/>
    <cellStyle name="20% - Accent2 2 8" xfId="2304"/>
    <cellStyle name="20% - Accent2 2 9" xfId="2305"/>
    <cellStyle name="20% - Accent2 20" xfId="2306"/>
    <cellStyle name="20% - Accent2 20 2" xfId="2307"/>
    <cellStyle name="20% - Accent2 20 2 2" xfId="2308"/>
    <cellStyle name="20% - Accent2 20 2 2 2" xfId="2309"/>
    <cellStyle name="20% - Accent2 20 2 2 2 2" xfId="2310"/>
    <cellStyle name="20% - Accent2 20 2 2 2 3" xfId="2311"/>
    <cellStyle name="20% - Accent2 20 2 2 3" xfId="2312"/>
    <cellStyle name="20% - Accent2 20 2 2 4" xfId="2313"/>
    <cellStyle name="20% - Accent2 20 2 3" xfId="2314"/>
    <cellStyle name="20% - Accent2 20 2 3 2" xfId="2315"/>
    <cellStyle name="20% - Accent2 20 2 3 3" xfId="2316"/>
    <cellStyle name="20% - Accent2 20 2 4" xfId="2317"/>
    <cellStyle name="20% - Accent2 20 2 5" xfId="2318"/>
    <cellStyle name="20% - Accent2 20 2 6" xfId="2319"/>
    <cellStyle name="20% - Accent2 20 3" xfId="2320"/>
    <cellStyle name="20% - Accent2 20 3 2" xfId="2321"/>
    <cellStyle name="20% - Accent2 20 3 2 2" xfId="2322"/>
    <cellStyle name="20% - Accent2 20 3 2 3" xfId="2323"/>
    <cellStyle name="20% - Accent2 20 3 3" xfId="2324"/>
    <cellStyle name="20% - Accent2 20 3 4" xfId="2325"/>
    <cellStyle name="20% - Accent2 20 4" xfId="2326"/>
    <cellStyle name="20% - Accent2 20 4 2" xfId="2327"/>
    <cellStyle name="20% - Accent2 20 4 3" xfId="2328"/>
    <cellStyle name="20% - Accent2 20 5" xfId="2329"/>
    <cellStyle name="20% - Accent2 20 6" xfId="2330"/>
    <cellStyle name="20% - Accent2 20 7" xfId="2331"/>
    <cellStyle name="20% - Accent2 21" xfId="2332"/>
    <cellStyle name="20% - Accent2 21 2" xfId="2333"/>
    <cellStyle name="20% - Accent2 21 2 2" xfId="2334"/>
    <cellStyle name="20% - Accent2 21 2 2 2" xfId="2335"/>
    <cellStyle name="20% - Accent2 21 2 2 3" xfId="2336"/>
    <cellStyle name="20% - Accent2 21 2 3" xfId="2337"/>
    <cellStyle name="20% - Accent2 21 2 4" xfId="2338"/>
    <cellStyle name="20% - Accent2 21 2 5" xfId="2339"/>
    <cellStyle name="20% - Accent2 21 3" xfId="2340"/>
    <cellStyle name="20% - Accent2 21 3 2" xfId="2341"/>
    <cellStyle name="20% - Accent2 21 3 3" xfId="2342"/>
    <cellStyle name="20% - Accent2 21 4" xfId="2343"/>
    <cellStyle name="20% - Accent2 21 5" xfId="2344"/>
    <cellStyle name="20% - Accent2 21 6" xfId="2345"/>
    <cellStyle name="20% - Accent2 22" xfId="2346"/>
    <cellStyle name="20% - Accent2 22 2" xfId="2347"/>
    <cellStyle name="20% - Accent2 22 2 2" xfId="2348"/>
    <cellStyle name="20% - Accent2 22 2 2 2" xfId="2349"/>
    <cellStyle name="20% - Accent2 22 2 2 3" xfId="2350"/>
    <cellStyle name="20% - Accent2 22 2 3" xfId="2351"/>
    <cellStyle name="20% - Accent2 22 2 4" xfId="2352"/>
    <cellStyle name="20% - Accent2 22 2 5" xfId="2353"/>
    <cellStyle name="20% - Accent2 22 3" xfId="2354"/>
    <cellStyle name="20% - Accent2 22 3 2" xfId="2355"/>
    <cellStyle name="20% - Accent2 22 3 3" xfId="2356"/>
    <cellStyle name="20% - Accent2 22 4" xfId="2357"/>
    <cellStyle name="20% - Accent2 22 5" xfId="2358"/>
    <cellStyle name="20% - Accent2 22 6" xfId="2359"/>
    <cellStyle name="20% - Accent2 23" xfId="2360"/>
    <cellStyle name="20% - Accent2 23 2" xfId="2361"/>
    <cellStyle name="20% - Accent2 23 2 2" xfId="2362"/>
    <cellStyle name="20% - Accent2 23 2 2 2" xfId="2363"/>
    <cellStyle name="20% - Accent2 23 2 2 3" xfId="2364"/>
    <cellStyle name="20% - Accent2 23 2 3" xfId="2365"/>
    <cellStyle name="20% - Accent2 23 2 4" xfId="2366"/>
    <cellStyle name="20% - Accent2 23 2 5" xfId="2367"/>
    <cellStyle name="20% - Accent2 23 3" xfId="2368"/>
    <cellStyle name="20% - Accent2 23 3 2" xfId="2369"/>
    <cellStyle name="20% - Accent2 23 3 3" xfId="2370"/>
    <cellStyle name="20% - Accent2 23 4" xfId="2371"/>
    <cellStyle name="20% - Accent2 23 5" xfId="2372"/>
    <cellStyle name="20% - Accent2 23 6" xfId="2373"/>
    <cellStyle name="20% - Accent2 24" xfId="2374"/>
    <cellStyle name="20% - Accent2 24 2" xfId="2375"/>
    <cellStyle name="20% - Accent2 24 2 2" xfId="2376"/>
    <cellStyle name="20% - Accent2 24 2 2 2" xfId="2377"/>
    <cellStyle name="20% - Accent2 24 2 2 3" xfId="2378"/>
    <cellStyle name="20% - Accent2 24 2 3" xfId="2379"/>
    <cellStyle name="20% - Accent2 24 2 4" xfId="2380"/>
    <cellStyle name="20% - Accent2 24 2 5" xfId="2381"/>
    <cellStyle name="20% - Accent2 24 3" xfId="2382"/>
    <cellStyle name="20% - Accent2 24 3 2" xfId="2383"/>
    <cellStyle name="20% - Accent2 24 3 3" xfId="2384"/>
    <cellStyle name="20% - Accent2 24 4" xfId="2385"/>
    <cellStyle name="20% - Accent2 24 5" xfId="2386"/>
    <cellStyle name="20% - Accent2 24 6" xfId="2387"/>
    <cellStyle name="20% - Accent2 25" xfId="2388"/>
    <cellStyle name="20% - Accent2 25 2" xfId="2389"/>
    <cellStyle name="20% - Accent2 25 2 2" xfId="2390"/>
    <cellStyle name="20% - Accent2 25 2 2 2" xfId="2391"/>
    <cellStyle name="20% - Accent2 25 2 2 3" xfId="2392"/>
    <cellStyle name="20% - Accent2 25 2 3" xfId="2393"/>
    <cellStyle name="20% - Accent2 25 2 4" xfId="2394"/>
    <cellStyle name="20% - Accent2 25 2 5" xfId="2395"/>
    <cellStyle name="20% - Accent2 25 3" xfId="2396"/>
    <cellStyle name="20% - Accent2 25 3 2" xfId="2397"/>
    <cellStyle name="20% - Accent2 25 3 3" xfId="2398"/>
    <cellStyle name="20% - Accent2 25 4" xfId="2399"/>
    <cellStyle name="20% - Accent2 25 5" xfId="2400"/>
    <cellStyle name="20% - Accent2 25 6" xfId="2401"/>
    <cellStyle name="20% - Accent2 26" xfId="2402"/>
    <cellStyle name="20% - Accent2 26 2" xfId="2403"/>
    <cellStyle name="20% - Accent2 26 2 2" xfId="2404"/>
    <cellStyle name="20% - Accent2 26 2 2 2" xfId="2405"/>
    <cellStyle name="20% - Accent2 26 2 2 3" xfId="2406"/>
    <cellStyle name="20% - Accent2 26 2 3" xfId="2407"/>
    <cellStyle name="20% - Accent2 26 2 4" xfId="2408"/>
    <cellStyle name="20% - Accent2 26 3" xfId="2409"/>
    <cellStyle name="20% - Accent2 26 3 2" xfId="2410"/>
    <cellStyle name="20% - Accent2 26 3 3" xfId="2411"/>
    <cellStyle name="20% - Accent2 26 4" xfId="2412"/>
    <cellStyle name="20% - Accent2 26 5" xfId="2413"/>
    <cellStyle name="20% - Accent2 26 6" xfId="2414"/>
    <cellStyle name="20% - Accent2 27" xfId="2415"/>
    <cellStyle name="20% - Accent2 27 2" xfId="2416"/>
    <cellStyle name="20% - Accent2 27 2 2" xfId="2417"/>
    <cellStyle name="20% - Accent2 27 2 2 2" xfId="2418"/>
    <cellStyle name="20% - Accent2 27 2 2 3" xfId="2419"/>
    <cellStyle name="20% - Accent2 27 2 3" xfId="2420"/>
    <cellStyle name="20% - Accent2 27 2 4" xfId="2421"/>
    <cellStyle name="20% - Accent2 27 3" xfId="2422"/>
    <cellStyle name="20% - Accent2 27 3 2" xfId="2423"/>
    <cellStyle name="20% - Accent2 27 3 3" xfId="2424"/>
    <cellStyle name="20% - Accent2 27 4" xfId="2425"/>
    <cellStyle name="20% - Accent2 27 5" xfId="2426"/>
    <cellStyle name="20% - Accent2 27 6" xfId="2427"/>
    <cellStyle name="20% - Accent2 28" xfId="2428"/>
    <cellStyle name="20% - Accent2 28 2" xfId="2429"/>
    <cellStyle name="20% - Accent2 28 2 2" xfId="2430"/>
    <cellStyle name="20% - Accent2 28 2 2 2" xfId="2431"/>
    <cellStyle name="20% - Accent2 28 2 2 3" xfId="2432"/>
    <cellStyle name="20% - Accent2 28 2 3" xfId="2433"/>
    <cellStyle name="20% - Accent2 28 2 4" xfId="2434"/>
    <cellStyle name="20% - Accent2 28 3" xfId="2435"/>
    <cellStyle name="20% - Accent2 28 3 2" xfId="2436"/>
    <cellStyle name="20% - Accent2 28 3 3" xfId="2437"/>
    <cellStyle name="20% - Accent2 28 4" xfId="2438"/>
    <cellStyle name="20% - Accent2 28 5" xfId="2439"/>
    <cellStyle name="20% - Accent2 28 6" xfId="2440"/>
    <cellStyle name="20% - Accent2 29" xfId="2441"/>
    <cellStyle name="20% - Accent2 29 2" xfId="2442"/>
    <cellStyle name="20% - Accent2 29 2 2" xfId="2443"/>
    <cellStyle name="20% - Accent2 29 2 2 2" xfId="2444"/>
    <cellStyle name="20% - Accent2 29 2 2 3" xfId="2445"/>
    <cellStyle name="20% - Accent2 29 2 3" xfId="2446"/>
    <cellStyle name="20% - Accent2 29 2 4" xfId="2447"/>
    <cellStyle name="20% - Accent2 29 3" xfId="2448"/>
    <cellStyle name="20% - Accent2 29 3 2" xfId="2449"/>
    <cellStyle name="20% - Accent2 29 3 3" xfId="2450"/>
    <cellStyle name="20% - Accent2 29 4" xfId="2451"/>
    <cellStyle name="20% - Accent2 29 5" xfId="2452"/>
    <cellStyle name="20% - Accent2 29 6" xfId="2453"/>
    <cellStyle name="20% - Accent2 3" xfId="2454"/>
    <cellStyle name="20% - Accent2 3 10" xfId="2455"/>
    <cellStyle name="20% - Accent2 3 10 2" xfId="2456"/>
    <cellStyle name="20% - Accent2 3 11" xfId="2457"/>
    <cellStyle name="20% - Accent2 3 11 2" xfId="2458"/>
    <cellStyle name="20% - Accent2 3 12" xfId="2459"/>
    <cellStyle name="20% - Accent2 3 13" xfId="2460"/>
    <cellStyle name="20% - Accent2 3 14" xfId="2461"/>
    <cellStyle name="20% - Accent2 3 15" xfId="2462"/>
    <cellStyle name="20% - Accent2 3 2" xfId="2463"/>
    <cellStyle name="20% - Accent2 3 2 2" xfId="2464"/>
    <cellStyle name="20% - Accent2 3 2 2 2" xfId="2465"/>
    <cellStyle name="20% - Accent2 3 2 2 2 2" xfId="2466"/>
    <cellStyle name="20% - Accent2 3 2 2 2 2 2" xfId="2467"/>
    <cellStyle name="20% - Accent2 3 2 2 2 2 3" xfId="2468"/>
    <cellStyle name="20% - Accent2 3 2 2 2 2 4" xfId="2469"/>
    <cellStyle name="20% - Accent2 3 2 2 2 3" xfId="2470"/>
    <cellStyle name="20% - Accent2 3 2 2 2 4" xfId="2471"/>
    <cellStyle name="20% - Accent2 3 2 2 2 5" xfId="2472"/>
    <cellStyle name="20% - Accent2 3 2 2 3" xfId="2473"/>
    <cellStyle name="20% - Accent2 3 2 2 3 2" xfId="2474"/>
    <cellStyle name="20% - Accent2 3 2 2 3 3" xfId="2475"/>
    <cellStyle name="20% - Accent2 3 2 2 3 4" xfId="2476"/>
    <cellStyle name="20% - Accent2 3 2 2 4" xfId="2477"/>
    <cellStyle name="20% - Accent2 3 2 2 5" xfId="2478"/>
    <cellStyle name="20% - Accent2 3 2 2 6" xfId="2479"/>
    <cellStyle name="20% - Accent2 3 2 3" xfId="2480"/>
    <cellStyle name="20% - Accent2 3 2 3 2" xfId="2481"/>
    <cellStyle name="20% - Accent2 3 2 3 2 2" xfId="2482"/>
    <cellStyle name="20% - Accent2 3 2 3 2 2 2" xfId="2483"/>
    <cellStyle name="20% - Accent2 3 2 3 2 2 3" xfId="2484"/>
    <cellStyle name="20% - Accent2 3 2 3 2 3" xfId="2485"/>
    <cellStyle name="20% - Accent2 3 2 3 2 4" xfId="2486"/>
    <cellStyle name="20% - Accent2 3 2 3 2 5" xfId="2487"/>
    <cellStyle name="20% - Accent2 3 2 3 3" xfId="2488"/>
    <cellStyle name="20% - Accent2 3 2 3 3 2" xfId="2489"/>
    <cellStyle name="20% - Accent2 3 2 3 3 3" xfId="2490"/>
    <cellStyle name="20% - Accent2 3 2 3 4" xfId="2491"/>
    <cellStyle name="20% - Accent2 3 2 3 5" xfId="2492"/>
    <cellStyle name="20% - Accent2 3 2 3 6" xfId="2493"/>
    <cellStyle name="20% - Accent2 3 2 4" xfId="2494"/>
    <cellStyle name="20% - Accent2 3 2 4 2" xfId="2495"/>
    <cellStyle name="20% - Accent2 3 2 4 2 2" xfId="2496"/>
    <cellStyle name="20% - Accent2 3 2 4 2 3" xfId="2497"/>
    <cellStyle name="20% - Accent2 3 2 4 3" xfId="2498"/>
    <cellStyle name="20% - Accent2 3 2 4 4" xfId="2499"/>
    <cellStyle name="20% - Accent2 3 2 4 5" xfId="2500"/>
    <cellStyle name="20% - Accent2 3 2 5" xfId="2501"/>
    <cellStyle name="20% - Accent2 3 2 5 2" xfId="2502"/>
    <cellStyle name="20% - Accent2 3 2 5 3" xfId="2503"/>
    <cellStyle name="20% - Accent2 3 2 6" xfId="2504"/>
    <cellStyle name="20% - Accent2 3 2 7" xfId="2505"/>
    <cellStyle name="20% - Accent2 3 2 8" xfId="2506"/>
    <cellStyle name="20% - Accent2 3 3" xfId="2507"/>
    <cellStyle name="20% - Accent2 3 3 2" xfId="2508"/>
    <cellStyle name="20% - Accent2 3 3 2 2" xfId="2509"/>
    <cellStyle name="20% - Accent2 3 3 2 2 2" xfId="2510"/>
    <cellStyle name="20% - Accent2 3 3 2 2 3" xfId="2511"/>
    <cellStyle name="20% - Accent2 3 3 2 2 4" xfId="2512"/>
    <cellStyle name="20% - Accent2 3 3 2 2 5" xfId="2513"/>
    <cellStyle name="20% - Accent2 3 3 2 3" xfId="2514"/>
    <cellStyle name="20% - Accent2 3 3 2 4" xfId="2515"/>
    <cellStyle name="20% - Accent2 3 3 2 5" xfId="2516"/>
    <cellStyle name="20% - Accent2 3 3 2 6" xfId="2517"/>
    <cellStyle name="20% - Accent2 3 3 3" xfId="2518"/>
    <cellStyle name="20% - Accent2 3 3 3 2" xfId="2519"/>
    <cellStyle name="20% - Accent2 3 3 3 3" xfId="2520"/>
    <cellStyle name="20% - Accent2 3 3 3 4" xfId="2521"/>
    <cellStyle name="20% - Accent2 3 3 3 5" xfId="2522"/>
    <cellStyle name="20% - Accent2 3 3 4" xfId="2523"/>
    <cellStyle name="20% - Accent2 3 3 5" xfId="2524"/>
    <cellStyle name="20% - Accent2 3 3 6" xfId="2525"/>
    <cellStyle name="20% - Accent2 3 3 7" xfId="2526"/>
    <cellStyle name="20% - Accent2 3 4" xfId="2527"/>
    <cellStyle name="20% - Accent2 3 4 2" xfId="2528"/>
    <cellStyle name="20% - Accent2 3 4 2 2" xfId="2529"/>
    <cellStyle name="20% - Accent2 3 4 2 2 2" xfId="2530"/>
    <cellStyle name="20% - Accent2 3 4 2 2 3" xfId="2531"/>
    <cellStyle name="20% - Accent2 3 4 2 2 4" xfId="2532"/>
    <cellStyle name="20% - Accent2 3 4 2 2 5" xfId="2533"/>
    <cellStyle name="20% - Accent2 3 4 2 3" xfId="2534"/>
    <cellStyle name="20% - Accent2 3 4 2 4" xfId="2535"/>
    <cellStyle name="20% - Accent2 3 4 2 5" xfId="2536"/>
    <cellStyle name="20% - Accent2 3 4 2 6" xfId="2537"/>
    <cellStyle name="20% - Accent2 3 4 3" xfId="2538"/>
    <cellStyle name="20% - Accent2 3 4 3 2" xfId="2539"/>
    <cellStyle name="20% - Accent2 3 4 3 3" xfId="2540"/>
    <cellStyle name="20% - Accent2 3 4 3 4" xfId="2541"/>
    <cellStyle name="20% - Accent2 3 4 3 5" xfId="2542"/>
    <cellStyle name="20% - Accent2 3 4 4" xfId="2543"/>
    <cellStyle name="20% - Accent2 3 4 5" xfId="2544"/>
    <cellStyle name="20% - Accent2 3 4 6" xfId="2545"/>
    <cellStyle name="20% - Accent2 3 4 7" xfId="2546"/>
    <cellStyle name="20% - Accent2 3 5" xfId="2547"/>
    <cellStyle name="20% - Accent2 3 5 2" xfId="2548"/>
    <cellStyle name="20% - Accent2 3 5 2 2" xfId="2549"/>
    <cellStyle name="20% - Accent2 3 5 2 2 2" xfId="2550"/>
    <cellStyle name="20% - Accent2 3 5 2 3" xfId="2551"/>
    <cellStyle name="20% - Accent2 3 5 2 4" xfId="2552"/>
    <cellStyle name="20% - Accent2 3 5 2 5" xfId="2553"/>
    <cellStyle name="20% - Accent2 3 5 2 6" xfId="2554"/>
    <cellStyle name="20% - Accent2 3 5 3" xfId="2555"/>
    <cellStyle name="20% - Accent2 3 5 3 2" xfId="2556"/>
    <cellStyle name="20% - Accent2 3 5 4" xfId="2557"/>
    <cellStyle name="20% - Accent2 3 5 5" xfId="2558"/>
    <cellStyle name="20% - Accent2 3 5 6" xfId="2559"/>
    <cellStyle name="20% - Accent2 3 5 7" xfId="2560"/>
    <cellStyle name="20% - Accent2 3 6" xfId="2561"/>
    <cellStyle name="20% - Accent2 3 6 2" xfId="2562"/>
    <cellStyle name="20% - Accent2 3 6 2 2" xfId="2563"/>
    <cellStyle name="20% - Accent2 3 6 2 2 2" xfId="2564"/>
    <cellStyle name="20% - Accent2 3 6 2 3" xfId="2565"/>
    <cellStyle name="20% - Accent2 3 6 3" xfId="2566"/>
    <cellStyle name="20% - Accent2 3 6 3 2" xfId="2567"/>
    <cellStyle name="20% - Accent2 3 6 4" xfId="2568"/>
    <cellStyle name="20% - Accent2 3 6 5" xfId="2569"/>
    <cellStyle name="20% - Accent2 3 6 6" xfId="2570"/>
    <cellStyle name="20% - Accent2 3 6 7" xfId="2571"/>
    <cellStyle name="20% - Accent2 3 7" xfId="2572"/>
    <cellStyle name="20% - Accent2 3 7 2" xfId="2573"/>
    <cellStyle name="20% - Accent2 3 7 2 2" xfId="2574"/>
    <cellStyle name="20% - Accent2 3 7 2 2 2" xfId="2575"/>
    <cellStyle name="20% - Accent2 3 7 2 3" xfId="2576"/>
    <cellStyle name="20% - Accent2 3 7 3" xfId="2577"/>
    <cellStyle name="20% - Accent2 3 7 3 2" xfId="2578"/>
    <cellStyle name="20% - Accent2 3 7 4" xfId="2579"/>
    <cellStyle name="20% - Accent2 3 8" xfId="2580"/>
    <cellStyle name="20% - Accent2 3 8 2" xfId="2581"/>
    <cellStyle name="20% - Accent2 3 8 2 2" xfId="2582"/>
    <cellStyle name="20% - Accent2 3 8 2 2 2" xfId="2583"/>
    <cellStyle name="20% - Accent2 3 8 2 3" xfId="2584"/>
    <cellStyle name="20% - Accent2 3 8 3" xfId="2585"/>
    <cellStyle name="20% - Accent2 3 8 3 2" xfId="2586"/>
    <cellStyle name="20% - Accent2 3 8 4" xfId="2587"/>
    <cellStyle name="20% - Accent2 3 9" xfId="2588"/>
    <cellStyle name="20% - Accent2 3 9 2" xfId="2589"/>
    <cellStyle name="20% - Accent2 3 9 2 2" xfId="2590"/>
    <cellStyle name="20% - Accent2 3 9 3" xfId="2591"/>
    <cellStyle name="20% - Accent2 30" xfId="2592"/>
    <cellStyle name="20% - Accent2 30 2" xfId="2593"/>
    <cellStyle name="20% - Accent2 30 2 2" xfId="2594"/>
    <cellStyle name="20% - Accent2 30 2 2 2" xfId="2595"/>
    <cellStyle name="20% - Accent2 30 2 2 3" xfId="2596"/>
    <cellStyle name="20% - Accent2 30 2 3" xfId="2597"/>
    <cellStyle name="20% - Accent2 30 2 4" xfId="2598"/>
    <cellStyle name="20% - Accent2 30 3" xfId="2599"/>
    <cellStyle name="20% - Accent2 30 3 2" xfId="2600"/>
    <cellStyle name="20% - Accent2 30 3 3" xfId="2601"/>
    <cellStyle name="20% - Accent2 30 4" xfId="2602"/>
    <cellStyle name="20% - Accent2 30 5" xfId="2603"/>
    <cellStyle name="20% - Accent2 30 6" xfId="2604"/>
    <cellStyle name="20% - Accent2 31" xfId="2605"/>
    <cellStyle name="20% - Accent2 31 2" xfId="2606"/>
    <cellStyle name="20% - Accent2 31 2 2" xfId="2607"/>
    <cellStyle name="20% - Accent2 31 2 2 2" xfId="2608"/>
    <cellStyle name="20% - Accent2 31 2 2 3" xfId="2609"/>
    <cellStyle name="20% - Accent2 31 2 3" xfId="2610"/>
    <cellStyle name="20% - Accent2 31 2 4" xfId="2611"/>
    <cellStyle name="20% - Accent2 31 3" xfId="2612"/>
    <cellStyle name="20% - Accent2 31 3 2" xfId="2613"/>
    <cellStyle name="20% - Accent2 31 3 3" xfId="2614"/>
    <cellStyle name="20% - Accent2 31 4" xfId="2615"/>
    <cellStyle name="20% - Accent2 31 5" xfId="2616"/>
    <cellStyle name="20% - Accent2 31 6" xfId="2617"/>
    <cellStyle name="20% - Accent2 32" xfId="2618"/>
    <cellStyle name="20% - Accent2 32 2" xfId="2619"/>
    <cellStyle name="20% - Accent2 32 2 2" xfId="2620"/>
    <cellStyle name="20% - Accent2 32 2 2 2" xfId="2621"/>
    <cellStyle name="20% - Accent2 32 2 2 3" xfId="2622"/>
    <cellStyle name="20% - Accent2 32 2 3" xfId="2623"/>
    <cellStyle name="20% - Accent2 32 2 4" xfId="2624"/>
    <cellStyle name="20% - Accent2 32 3" xfId="2625"/>
    <cellStyle name="20% - Accent2 32 3 2" xfId="2626"/>
    <cellStyle name="20% - Accent2 32 3 3" xfId="2627"/>
    <cellStyle name="20% - Accent2 32 4" xfId="2628"/>
    <cellStyle name="20% - Accent2 32 5" xfId="2629"/>
    <cellStyle name="20% - Accent2 33" xfId="2630"/>
    <cellStyle name="20% - Accent2 33 2" xfId="2631"/>
    <cellStyle name="20% - Accent2 33 2 2" xfId="2632"/>
    <cellStyle name="20% - Accent2 33 2 2 2" xfId="2633"/>
    <cellStyle name="20% - Accent2 33 2 2 3" xfId="2634"/>
    <cellStyle name="20% - Accent2 33 2 3" xfId="2635"/>
    <cellStyle name="20% - Accent2 33 2 4" xfId="2636"/>
    <cellStyle name="20% - Accent2 33 3" xfId="2637"/>
    <cellStyle name="20% - Accent2 33 3 2" xfId="2638"/>
    <cellStyle name="20% - Accent2 33 3 3" xfId="2639"/>
    <cellStyle name="20% - Accent2 33 4" xfId="2640"/>
    <cellStyle name="20% - Accent2 33 5" xfId="2641"/>
    <cellStyle name="20% - Accent2 34" xfId="2642"/>
    <cellStyle name="20% - Accent2 34 2" xfId="2643"/>
    <cellStyle name="20% - Accent2 34 2 2" xfId="2644"/>
    <cellStyle name="20% - Accent2 34 2 2 2" xfId="2645"/>
    <cellStyle name="20% - Accent2 34 2 2 3" xfId="2646"/>
    <cellStyle name="20% - Accent2 34 2 3" xfId="2647"/>
    <cellStyle name="20% - Accent2 34 2 4" xfId="2648"/>
    <cellStyle name="20% - Accent2 34 3" xfId="2649"/>
    <cellStyle name="20% - Accent2 34 3 2" xfId="2650"/>
    <cellStyle name="20% - Accent2 34 3 3" xfId="2651"/>
    <cellStyle name="20% - Accent2 34 4" xfId="2652"/>
    <cellStyle name="20% - Accent2 34 5" xfId="2653"/>
    <cellStyle name="20% - Accent2 35" xfId="2654"/>
    <cellStyle name="20% - Accent2 35 2" xfId="2655"/>
    <cellStyle name="20% - Accent2 35 2 2" xfId="2656"/>
    <cellStyle name="20% - Accent2 35 2 2 2" xfId="2657"/>
    <cellStyle name="20% - Accent2 35 2 2 3" xfId="2658"/>
    <cellStyle name="20% - Accent2 35 2 3" xfId="2659"/>
    <cellStyle name="20% - Accent2 35 2 4" xfId="2660"/>
    <cellStyle name="20% - Accent2 35 3" xfId="2661"/>
    <cellStyle name="20% - Accent2 35 3 2" xfId="2662"/>
    <cellStyle name="20% - Accent2 35 3 3" xfId="2663"/>
    <cellStyle name="20% - Accent2 35 4" xfId="2664"/>
    <cellStyle name="20% - Accent2 35 5" xfId="2665"/>
    <cellStyle name="20% - Accent2 36" xfId="2666"/>
    <cellStyle name="20% - Accent2 36 2" xfId="2667"/>
    <cellStyle name="20% - Accent2 36 2 2" xfId="2668"/>
    <cellStyle name="20% - Accent2 36 2 2 2" xfId="2669"/>
    <cellStyle name="20% - Accent2 36 2 2 3" xfId="2670"/>
    <cellStyle name="20% - Accent2 36 2 3" xfId="2671"/>
    <cellStyle name="20% - Accent2 36 2 4" xfId="2672"/>
    <cellStyle name="20% - Accent2 36 3" xfId="2673"/>
    <cellStyle name="20% - Accent2 36 3 2" xfId="2674"/>
    <cellStyle name="20% - Accent2 36 3 3" xfId="2675"/>
    <cellStyle name="20% - Accent2 36 4" xfId="2676"/>
    <cellStyle name="20% - Accent2 36 5" xfId="2677"/>
    <cellStyle name="20% - Accent2 37" xfId="2678"/>
    <cellStyle name="20% - Accent2 37 2" xfId="2679"/>
    <cellStyle name="20% - Accent2 37 2 2" xfId="2680"/>
    <cellStyle name="20% - Accent2 37 2 2 2" xfId="2681"/>
    <cellStyle name="20% - Accent2 37 2 2 3" xfId="2682"/>
    <cellStyle name="20% - Accent2 37 2 3" xfId="2683"/>
    <cellStyle name="20% - Accent2 37 2 4" xfId="2684"/>
    <cellStyle name="20% - Accent2 37 3" xfId="2685"/>
    <cellStyle name="20% - Accent2 37 3 2" xfId="2686"/>
    <cellStyle name="20% - Accent2 37 3 3" xfId="2687"/>
    <cellStyle name="20% - Accent2 37 4" xfId="2688"/>
    <cellStyle name="20% - Accent2 37 5" xfId="2689"/>
    <cellStyle name="20% - Accent2 38" xfId="2690"/>
    <cellStyle name="20% - Accent2 38 2" xfId="2691"/>
    <cellStyle name="20% - Accent2 38 2 2" xfId="2692"/>
    <cellStyle name="20% - Accent2 38 2 2 2" xfId="2693"/>
    <cellStyle name="20% - Accent2 38 2 2 3" xfId="2694"/>
    <cellStyle name="20% - Accent2 38 2 3" xfId="2695"/>
    <cellStyle name="20% - Accent2 38 2 4" xfId="2696"/>
    <cellStyle name="20% - Accent2 38 3" xfId="2697"/>
    <cellStyle name="20% - Accent2 38 3 2" xfId="2698"/>
    <cellStyle name="20% - Accent2 38 3 3" xfId="2699"/>
    <cellStyle name="20% - Accent2 38 4" xfId="2700"/>
    <cellStyle name="20% - Accent2 38 5" xfId="2701"/>
    <cellStyle name="20% - Accent2 39" xfId="2702"/>
    <cellStyle name="20% - Accent2 39 2" xfId="2703"/>
    <cellStyle name="20% - Accent2 39 2 2" xfId="2704"/>
    <cellStyle name="20% - Accent2 39 2 2 2" xfId="2705"/>
    <cellStyle name="20% - Accent2 39 2 2 3" xfId="2706"/>
    <cellStyle name="20% - Accent2 39 2 3" xfId="2707"/>
    <cellStyle name="20% - Accent2 39 2 4" xfId="2708"/>
    <cellStyle name="20% - Accent2 39 3" xfId="2709"/>
    <cellStyle name="20% - Accent2 39 3 2" xfId="2710"/>
    <cellStyle name="20% - Accent2 39 3 3" xfId="2711"/>
    <cellStyle name="20% - Accent2 39 4" xfId="2712"/>
    <cellStyle name="20% - Accent2 39 5" xfId="2713"/>
    <cellStyle name="20% - Accent2 4" xfId="2714"/>
    <cellStyle name="20% - Accent2 4 10" xfId="2715"/>
    <cellStyle name="20% - Accent2 4 10 2" xfId="2716"/>
    <cellStyle name="20% - Accent2 4 11" xfId="2717"/>
    <cellStyle name="20% - Accent2 4 11 2" xfId="2718"/>
    <cellStyle name="20% - Accent2 4 12" xfId="2719"/>
    <cellStyle name="20% - Accent2 4 13" xfId="2720"/>
    <cellStyle name="20% - Accent2 4 14" xfId="2721"/>
    <cellStyle name="20% - Accent2 4 15" xfId="2722"/>
    <cellStyle name="20% - Accent2 4 2" xfId="2723"/>
    <cellStyle name="20% - Accent2 4 2 2" xfId="2724"/>
    <cellStyle name="20% - Accent2 4 2 2 2" xfId="2725"/>
    <cellStyle name="20% - Accent2 4 2 2 2 2" xfId="2726"/>
    <cellStyle name="20% - Accent2 4 2 2 2 2 2" xfId="2727"/>
    <cellStyle name="20% - Accent2 4 2 2 2 2 3" xfId="2728"/>
    <cellStyle name="20% - Accent2 4 2 2 2 2 4" xfId="2729"/>
    <cellStyle name="20% - Accent2 4 2 2 2 3" xfId="2730"/>
    <cellStyle name="20% - Accent2 4 2 2 2 4" xfId="2731"/>
    <cellStyle name="20% - Accent2 4 2 2 2 5" xfId="2732"/>
    <cellStyle name="20% - Accent2 4 2 2 3" xfId="2733"/>
    <cellStyle name="20% - Accent2 4 2 2 3 2" xfId="2734"/>
    <cellStyle name="20% - Accent2 4 2 2 3 3" xfId="2735"/>
    <cellStyle name="20% - Accent2 4 2 2 3 4" xfId="2736"/>
    <cellStyle name="20% - Accent2 4 2 2 4" xfId="2737"/>
    <cellStyle name="20% - Accent2 4 2 2 5" xfId="2738"/>
    <cellStyle name="20% - Accent2 4 2 2 6" xfId="2739"/>
    <cellStyle name="20% - Accent2 4 2 3" xfId="2740"/>
    <cellStyle name="20% - Accent2 4 2 3 2" xfId="2741"/>
    <cellStyle name="20% - Accent2 4 2 3 2 2" xfId="2742"/>
    <cellStyle name="20% - Accent2 4 2 3 2 2 2" xfId="2743"/>
    <cellStyle name="20% - Accent2 4 2 3 2 2 3" xfId="2744"/>
    <cellStyle name="20% - Accent2 4 2 3 2 3" xfId="2745"/>
    <cellStyle name="20% - Accent2 4 2 3 2 4" xfId="2746"/>
    <cellStyle name="20% - Accent2 4 2 3 2 5" xfId="2747"/>
    <cellStyle name="20% - Accent2 4 2 3 3" xfId="2748"/>
    <cellStyle name="20% - Accent2 4 2 3 3 2" xfId="2749"/>
    <cellStyle name="20% - Accent2 4 2 3 3 3" xfId="2750"/>
    <cellStyle name="20% - Accent2 4 2 3 4" xfId="2751"/>
    <cellStyle name="20% - Accent2 4 2 3 5" xfId="2752"/>
    <cellStyle name="20% - Accent2 4 2 3 6" xfId="2753"/>
    <cellStyle name="20% - Accent2 4 2 4" xfId="2754"/>
    <cellStyle name="20% - Accent2 4 2 4 2" xfId="2755"/>
    <cellStyle name="20% - Accent2 4 2 4 2 2" xfId="2756"/>
    <cellStyle name="20% - Accent2 4 2 4 2 3" xfId="2757"/>
    <cellStyle name="20% - Accent2 4 2 4 3" xfId="2758"/>
    <cellStyle name="20% - Accent2 4 2 4 4" xfId="2759"/>
    <cellStyle name="20% - Accent2 4 2 4 5" xfId="2760"/>
    <cellStyle name="20% - Accent2 4 2 5" xfId="2761"/>
    <cellStyle name="20% - Accent2 4 2 5 2" xfId="2762"/>
    <cellStyle name="20% - Accent2 4 2 5 3" xfId="2763"/>
    <cellStyle name="20% - Accent2 4 2 6" xfId="2764"/>
    <cellStyle name="20% - Accent2 4 2 7" xfId="2765"/>
    <cellStyle name="20% - Accent2 4 2 8" xfId="2766"/>
    <cellStyle name="20% - Accent2 4 3" xfId="2767"/>
    <cellStyle name="20% - Accent2 4 3 2" xfId="2768"/>
    <cellStyle name="20% - Accent2 4 3 2 2" xfId="2769"/>
    <cellStyle name="20% - Accent2 4 3 2 2 2" xfId="2770"/>
    <cellStyle name="20% - Accent2 4 3 2 2 3" xfId="2771"/>
    <cellStyle name="20% - Accent2 4 3 2 2 4" xfId="2772"/>
    <cellStyle name="20% - Accent2 4 3 2 2 5" xfId="2773"/>
    <cellStyle name="20% - Accent2 4 3 2 3" xfId="2774"/>
    <cellStyle name="20% - Accent2 4 3 2 4" xfId="2775"/>
    <cellStyle name="20% - Accent2 4 3 2 5" xfId="2776"/>
    <cellStyle name="20% - Accent2 4 3 2 6" xfId="2777"/>
    <cellStyle name="20% - Accent2 4 3 3" xfId="2778"/>
    <cellStyle name="20% - Accent2 4 3 3 2" xfId="2779"/>
    <cellStyle name="20% - Accent2 4 3 3 3" xfId="2780"/>
    <cellStyle name="20% - Accent2 4 3 3 4" xfId="2781"/>
    <cellStyle name="20% - Accent2 4 3 3 5" xfId="2782"/>
    <cellStyle name="20% - Accent2 4 3 4" xfId="2783"/>
    <cellStyle name="20% - Accent2 4 3 5" xfId="2784"/>
    <cellStyle name="20% - Accent2 4 3 6" xfId="2785"/>
    <cellStyle name="20% - Accent2 4 3 7" xfId="2786"/>
    <cellStyle name="20% - Accent2 4 4" xfId="2787"/>
    <cellStyle name="20% - Accent2 4 4 2" xfId="2788"/>
    <cellStyle name="20% - Accent2 4 4 2 2" xfId="2789"/>
    <cellStyle name="20% - Accent2 4 4 2 2 2" xfId="2790"/>
    <cellStyle name="20% - Accent2 4 4 2 2 3" xfId="2791"/>
    <cellStyle name="20% - Accent2 4 4 2 2 4" xfId="2792"/>
    <cellStyle name="20% - Accent2 4 4 2 2 5" xfId="2793"/>
    <cellStyle name="20% - Accent2 4 4 2 3" xfId="2794"/>
    <cellStyle name="20% - Accent2 4 4 2 4" xfId="2795"/>
    <cellStyle name="20% - Accent2 4 4 2 5" xfId="2796"/>
    <cellStyle name="20% - Accent2 4 4 2 6" xfId="2797"/>
    <cellStyle name="20% - Accent2 4 4 3" xfId="2798"/>
    <cellStyle name="20% - Accent2 4 4 3 2" xfId="2799"/>
    <cellStyle name="20% - Accent2 4 4 3 3" xfId="2800"/>
    <cellStyle name="20% - Accent2 4 4 3 4" xfId="2801"/>
    <cellStyle name="20% - Accent2 4 4 3 5" xfId="2802"/>
    <cellStyle name="20% - Accent2 4 4 4" xfId="2803"/>
    <cellStyle name="20% - Accent2 4 4 5" xfId="2804"/>
    <cellStyle name="20% - Accent2 4 4 6" xfId="2805"/>
    <cellStyle name="20% - Accent2 4 4 7" xfId="2806"/>
    <cellStyle name="20% - Accent2 4 5" xfId="2807"/>
    <cellStyle name="20% - Accent2 4 5 2" xfId="2808"/>
    <cellStyle name="20% - Accent2 4 5 2 2" xfId="2809"/>
    <cellStyle name="20% - Accent2 4 5 2 2 2" xfId="2810"/>
    <cellStyle name="20% - Accent2 4 5 2 3" xfId="2811"/>
    <cellStyle name="20% - Accent2 4 5 2 4" xfId="2812"/>
    <cellStyle name="20% - Accent2 4 5 2 5" xfId="2813"/>
    <cellStyle name="20% - Accent2 4 5 2 6" xfId="2814"/>
    <cellStyle name="20% - Accent2 4 5 3" xfId="2815"/>
    <cellStyle name="20% - Accent2 4 5 3 2" xfId="2816"/>
    <cellStyle name="20% - Accent2 4 5 4" xfId="2817"/>
    <cellStyle name="20% - Accent2 4 5 5" xfId="2818"/>
    <cellStyle name="20% - Accent2 4 5 6" xfId="2819"/>
    <cellStyle name="20% - Accent2 4 5 7" xfId="2820"/>
    <cellStyle name="20% - Accent2 4 6" xfId="2821"/>
    <cellStyle name="20% - Accent2 4 6 2" xfId="2822"/>
    <cellStyle name="20% - Accent2 4 6 2 2" xfId="2823"/>
    <cellStyle name="20% - Accent2 4 6 2 2 2" xfId="2824"/>
    <cellStyle name="20% - Accent2 4 6 2 3" xfId="2825"/>
    <cellStyle name="20% - Accent2 4 6 3" xfId="2826"/>
    <cellStyle name="20% - Accent2 4 6 3 2" xfId="2827"/>
    <cellStyle name="20% - Accent2 4 6 4" xfId="2828"/>
    <cellStyle name="20% - Accent2 4 6 5" xfId="2829"/>
    <cellStyle name="20% - Accent2 4 6 6" xfId="2830"/>
    <cellStyle name="20% - Accent2 4 6 7" xfId="2831"/>
    <cellStyle name="20% - Accent2 4 7" xfId="2832"/>
    <cellStyle name="20% - Accent2 4 7 2" xfId="2833"/>
    <cellStyle name="20% - Accent2 4 7 2 2" xfId="2834"/>
    <cellStyle name="20% - Accent2 4 7 2 2 2" xfId="2835"/>
    <cellStyle name="20% - Accent2 4 7 2 3" xfId="2836"/>
    <cellStyle name="20% - Accent2 4 7 3" xfId="2837"/>
    <cellStyle name="20% - Accent2 4 7 3 2" xfId="2838"/>
    <cellStyle name="20% - Accent2 4 7 4" xfId="2839"/>
    <cellStyle name="20% - Accent2 4 8" xfId="2840"/>
    <cellStyle name="20% - Accent2 4 8 2" xfId="2841"/>
    <cellStyle name="20% - Accent2 4 8 2 2" xfId="2842"/>
    <cellStyle name="20% - Accent2 4 8 2 2 2" xfId="2843"/>
    <cellStyle name="20% - Accent2 4 8 2 3" xfId="2844"/>
    <cellStyle name="20% - Accent2 4 8 3" xfId="2845"/>
    <cellStyle name="20% - Accent2 4 8 3 2" xfId="2846"/>
    <cellStyle name="20% - Accent2 4 8 4" xfId="2847"/>
    <cellStyle name="20% - Accent2 4 9" xfId="2848"/>
    <cellStyle name="20% - Accent2 4 9 2" xfId="2849"/>
    <cellStyle name="20% - Accent2 4 9 2 2" xfId="2850"/>
    <cellStyle name="20% - Accent2 4 9 3" xfId="2851"/>
    <cellStyle name="20% - Accent2 40" xfId="2852"/>
    <cellStyle name="20% - Accent2 40 2" xfId="2853"/>
    <cellStyle name="20% - Accent2 40 2 2" xfId="2854"/>
    <cellStyle name="20% - Accent2 40 2 2 2" xfId="2855"/>
    <cellStyle name="20% - Accent2 40 2 2 3" xfId="2856"/>
    <cellStyle name="20% - Accent2 40 2 3" xfId="2857"/>
    <cellStyle name="20% - Accent2 40 2 4" xfId="2858"/>
    <cellStyle name="20% - Accent2 40 3" xfId="2859"/>
    <cellStyle name="20% - Accent2 40 3 2" xfId="2860"/>
    <cellStyle name="20% - Accent2 40 3 3" xfId="2861"/>
    <cellStyle name="20% - Accent2 40 4" xfId="2862"/>
    <cellStyle name="20% - Accent2 40 5" xfId="2863"/>
    <cellStyle name="20% - Accent2 41" xfId="2864"/>
    <cellStyle name="20% - Accent2 41 2" xfId="2865"/>
    <cellStyle name="20% - Accent2 41 2 2" xfId="2866"/>
    <cellStyle name="20% - Accent2 41 2 2 2" xfId="2867"/>
    <cellStyle name="20% - Accent2 41 2 2 3" xfId="2868"/>
    <cellStyle name="20% - Accent2 41 2 3" xfId="2869"/>
    <cellStyle name="20% - Accent2 41 2 4" xfId="2870"/>
    <cellStyle name="20% - Accent2 41 3" xfId="2871"/>
    <cellStyle name="20% - Accent2 41 3 2" xfId="2872"/>
    <cellStyle name="20% - Accent2 41 3 3" xfId="2873"/>
    <cellStyle name="20% - Accent2 41 4" xfId="2874"/>
    <cellStyle name="20% - Accent2 41 5" xfId="2875"/>
    <cellStyle name="20% - Accent2 42" xfId="2876"/>
    <cellStyle name="20% - Accent2 42 2" xfId="2877"/>
    <cellStyle name="20% - Accent2 42 2 2" xfId="2878"/>
    <cellStyle name="20% - Accent2 42 2 2 2" xfId="2879"/>
    <cellStyle name="20% - Accent2 42 2 2 3" xfId="2880"/>
    <cellStyle name="20% - Accent2 42 2 3" xfId="2881"/>
    <cellStyle name="20% - Accent2 42 2 4" xfId="2882"/>
    <cellStyle name="20% - Accent2 42 3" xfId="2883"/>
    <cellStyle name="20% - Accent2 42 3 2" xfId="2884"/>
    <cellStyle name="20% - Accent2 42 3 3" xfId="2885"/>
    <cellStyle name="20% - Accent2 42 4" xfId="2886"/>
    <cellStyle name="20% - Accent2 42 5" xfId="2887"/>
    <cellStyle name="20% - Accent2 43" xfId="2888"/>
    <cellStyle name="20% - Accent2 43 2" xfId="2889"/>
    <cellStyle name="20% - Accent2 43 2 2" xfId="2890"/>
    <cellStyle name="20% - Accent2 43 2 2 2" xfId="2891"/>
    <cellStyle name="20% - Accent2 43 2 2 3" xfId="2892"/>
    <cellStyle name="20% - Accent2 43 2 3" xfId="2893"/>
    <cellStyle name="20% - Accent2 43 2 4" xfId="2894"/>
    <cellStyle name="20% - Accent2 43 3" xfId="2895"/>
    <cellStyle name="20% - Accent2 43 3 2" xfId="2896"/>
    <cellStyle name="20% - Accent2 43 3 3" xfId="2897"/>
    <cellStyle name="20% - Accent2 43 4" xfId="2898"/>
    <cellStyle name="20% - Accent2 43 5" xfId="2899"/>
    <cellStyle name="20% - Accent2 44" xfId="2900"/>
    <cellStyle name="20% - Accent2 44 2" xfId="2901"/>
    <cellStyle name="20% - Accent2 44 2 2" xfId="2902"/>
    <cellStyle name="20% - Accent2 44 2 2 2" xfId="2903"/>
    <cellStyle name="20% - Accent2 44 2 2 3" xfId="2904"/>
    <cellStyle name="20% - Accent2 44 2 3" xfId="2905"/>
    <cellStyle name="20% - Accent2 44 2 4" xfId="2906"/>
    <cellStyle name="20% - Accent2 44 3" xfId="2907"/>
    <cellStyle name="20% - Accent2 44 3 2" xfId="2908"/>
    <cellStyle name="20% - Accent2 44 3 3" xfId="2909"/>
    <cellStyle name="20% - Accent2 44 4" xfId="2910"/>
    <cellStyle name="20% - Accent2 44 5" xfId="2911"/>
    <cellStyle name="20% - Accent2 45" xfId="2912"/>
    <cellStyle name="20% - Accent2 45 2" xfId="2913"/>
    <cellStyle name="20% - Accent2 45 2 2" xfId="2914"/>
    <cellStyle name="20% - Accent2 45 2 2 2" xfId="2915"/>
    <cellStyle name="20% - Accent2 45 2 2 3" xfId="2916"/>
    <cellStyle name="20% - Accent2 45 2 3" xfId="2917"/>
    <cellStyle name="20% - Accent2 45 2 4" xfId="2918"/>
    <cellStyle name="20% - Accent2 45 3" xfId="2919"/>
    <cellStyle name="20% - Accent2 45 3 2" xfId="2920"/>
    <cellStyle name="20% - Accent2 45 3 3" xfId="2921"/>
    <cellStyle name="20% - Accent2 45 4" xfId="2922"/>
    <cellStyle name="20% - Accent2 45 5" xfId="2923"/>
    <cellStyle name="20% - Accent2 46" xfId="2924"/>
    <cellStyle name="20% - Accent2 46 2" xfId="2925"/>
    <cellStyle name="20% - Accent2 46 2 2" xfId="2926"/>
    <cellStyle name="20% - Accent2 46 2 2 2" xfId="2927"/>
    <cellStyle name="20% - Accent2 46 2 2 3" xfId="2928"/>
    <cellStyle name="20% - Accent2 46 2 3" xfId="2929"/>
    <cellStyle name="20% - Accent2 46 2 4" xfId="2930"/>
    <cellStyle name="20% - Accent2 46 3" xfId="2931"/>
    <cellStyle name="20% - Accent2 46 3 2" xfId="2932"/>
    <cellStyle name="20% - Accent2 46 3 3" xfId="2933"/>
    <cellStyle name="20% - Accent2 46 4" xfId="2934"/>
    <cellStyle name="20% - Accent2 46 5" xfId="2935"/>
    <cellStyle name="20% - Accent2 47" xfId="2936"/>
    <cellStyle name="20% - Accent2 47 2" xfId="2937"/>
    <cellStyle name="20% - Accent2 47 2 2" xfId="2938"/>
    <cellStyle name="20% - Accent2 47 2 2 2" xfId="2939"/>
    <cellStyle name="20% - Accent2 47 2 2 3" xfId="2940"/>
    <cellStyle name="20% - Accent2 47 2 3" xfId="2941"/>
    <cellStyle name="20% - Accent2 47 2 4" xfId="2942"/>
    <cellStyle name="20% - Accent2 47 3" xfId="2943"/>
    <cellStyle name="20% - Accent2 47 3 2" xfId="2944"/>
    <cellStyle name="20% - Accent2 47 3 3" xfId="2945"/>
    <cellStyle name="20% - Accent2 47 4" xfId="2946"/>
    <cellStyle name="20% - Accent2 47 5" xfId="2947"/>
    <cellStyle name="20% - Accent2 48" xfId="2948"/>
    <cellStyle name="20% - Accent2 48 2" xfId="2949"/>
    <cellStyle name="20% - Accent2 48 2 2" xfId="2950"/>
    <cellStyle name="20% - Accent2 48 2 2 2" xfId="2951"/>
    <cellStyle name="20% - Accent2 48 2 2 3" xfId="2952"/>
    <cellStyle name="20% - Accent2 48 2 3" xfId="2953"/>
    <cellStyle name="20% - Accent2 48 2 4" xfId="2954"/>
    <cellStyle name="20% - Accent2 48 3" xfId="2955"/>
    <cellStyle name="20% - Accent2 48 3 2" xfId="2956"/>
    <cellStyle name="20% - Accent2 48 3 3" xfId="2957"/>
    <cellStyle name="20% - Accent2 48 4" xfId="2958"/>
    <cellStyle name="20% - Accent2 48 5" xfId="2959"/>
    <cellStyle name="20% - Accent2 49" xfId="2960"/>
    <cellStyle name="20% - Accent2 49 2" xfId="2961"/>
    <cellStyle name="20% - Accent2 49 2 2" xfId="2962"/>
    <cellStyle name="20% - Accent2 49 2 2 2" xfId="2963"/>
    <cellStyle name="20% - Accent2 49 2 2 3" xfId="2964"/>
    <cellStyle name="20% - Accent2 49 2 3" xfId="2965"/>
    <cellStyle name="20% - Accent2 49 2 4" xfId="2966"/>
    <cellStyle name="20% - Accent2 49 3" xfId="2967"/>
    <cellStyle name="20% - Accent2 49 3 2" xfId="2968"/>
    <cellStyle name="20% - Accent2 49 3 3" xfId="2969"/>
    <cellStyle name="20% - Accent2 49 4" xfId="2970"/>
    <cellStyle name="20% - Accent2 49 5" xfId="2971"/>
    <cellStyle name="20% - Accent2 5" xfId="2972"/>
    <cellStyle name="20% - Accent2 5 10" xfId="2973"/>
    <cellStyle name="20% - Accent2 5 10 2" xfId="2974"/>
    <cellStyle name="20% - Accent2 5 11" xfId="2975"/>
    <cellStyle name="20% - Accent2 5 11 2" xfId="2976"/>
    <cellStyle name="20% - Accent2 5 12" xfId="2977"/>
    <cellStyle name="20% - Accent2 5 13" xfId="2978"/>
    <cellStyle name="20% - Accent2 5 14" xfId="2979"/>
    <cellStyle name="20% - Accent2 5 15" xfId="2980"/>
    <cellStyle name="20% - Accent2 5 2" xfId="2981"/>
    <cellStyle name="20% - Accent2 5 2 2" xfId="2982"/>
    <cellStyle name="20% - Accent2 5 2 2 2" xfId="2983"/>
    <cellStyle name="20% - Accent2 5 2 2 2 2" xfId="2984"/>
    <cellStyle name="20% - Accent2 5 2 2 2 3" xfId="2985"/>
    <cellStyle name="20% - Accent2 5 2 2 2 4" xfId="2986"/>
    <cellStyle name="20% - Accent2 5 2 2 2 5" xfId="2987"/>
    <cellStyle name="20% - Accent2 5 2 2 3" xfId="2988"/>
    <cellStyle name="20% - Accent2 5 2 2 4" xfId="2989"/>
    <cellStyle name="20% - Accent2 5 2 2 5" xfId="2990"/>
    <cellStyle name="20% - Accent2 5 2 2 6" xfId="2991"/>
    <cellStyle name="20% - Accent2 5 2 3" xfId="2992"/>
    <cellStyle name="20% - Accent2 5 2 3 2" xfId="2993"/>
    <cellStyle name="20% - Accent2 5 2 3 3" xfId="2994"/>
    <cellStyle name="20% - Accent2 5 2 3 4" xfId="2995"/>
    <cellStyle name="20% - Accent2 5 2 3 5" xfId="2996"/>
    <cellStyle name="20% - Accent2 5 2 4" xfId="2997"/>
    <cellStyle name="20% - Accent2 5 2 5" xfId="2998"/>
    <cellStyle name="20% - Accent2 5 2 6" xfId="2999"/>
    <cellStyle name="20% - Accent2 5 2 7" xfId="3000"/>
    <cellStyle name="20% - Accent2 5 3" xfId="3001"/>
    <cellStyle name="20% - Accent2 5 3 2" xfId="3002"/>
    <cellStyle name="20% - Accent2 5 3 2 2" xfId="3003"/>
    <cellStyle name="20% - Accent2 5 3 2 2 2" xfId="3004"/>
    <cellStyle name="20% - Accent2 5 3 2 2 3" xfId="3005"/>
    <cellStyle name="20% - Accent2 5 3 2 2 4" xfId="3006"/>
    <cellStyle name="20% - Accent2 5 3 2 2 5" xfId="3007"/>
    <cellStyle name="20% - Accent2 5 3 2 3" xfId="3008"/>
    <cellStyle name="20% - Accent2 5 3 2 4" xfId="3009"/>
    <cellStyle name="20% - Accent2 5 3 2 5" xfId="3010"/>
    <cellStyle name="20% - Accent2 5 3 2 6" xfId="3011"/>
    <cellStyle name="20% - Accent2 5 3 3" xfId="3012"/>
    <cellStyle name="20% - Accent2 5 3 3 2" xfId="3013"/>
    <cellStyle name="20% - Accent2 5 3 3 3" xfId="3014"/>
    <cellStyle name="20% - Accent2 5 3 3 4" xfId="3015"/>
    <cellStyle name="20% - Accent2 5 3 3 5" xfId="3016"/>
    <cellStyle name="20% - Accent2 5 3 4" xfId="3017"/>
    <cellStyle name="20% - Accent2 5 3 5" xfId="3018"/>
    <cellStyle name="20% - Accent2 5 3 6" xfId="3019"/>
    <cellStyle name="20% - Accent2 5 3 7" xfId="3020"/>
    <cellStyle name="20% - Accent2 5 4" xfId="3021"/>
    <cellStyle name="20% - Accent2 5 4 2" xfId="3022"/>
    <cellStyle name="20% - Accent2 5 4 2 2" xfId="3023"/>
    <cellStyle name="20% - Accent2 5 4 2 2 2" xfId="3024"/>
    <cellStyle name="20% - Accent2 5 4 2 2 3" xfId="3025"/>
    <cellStyle name="20% - Accent2 5 4 2 2 4" xfId="3026"/>
    <cellStyle name="20% - Accent2 5 4 2 2 5" xfId="3027"/>
    <cellStyle name="20% - Accent2 5 4 2 3" xfId="3028"/>
    <cellStyle name="20% - Accent2 5 4 2 4" xfId="3029"/>
    <cellStyle name="20% - Accent2 5 4 2 5" xfId="3030"/>
    <cellStyle name="20% - Accent2 5 4 2 6" xfId="3031"/>
    <cellStyle name="20% - Accent2 5 4 3" xfId="3032"/>
    <cellStyle name="20% - Accent2 5 4 3 2" xfId="3033"/>
    <cellStyle name="20% - Accent2 5 4 3 3" xfId="3034"/>
    <cellStyle name="20% - Accent2 5 4 3 4" xfId="3035"/>
    <cellStyle name="20% - Accent2 5 4 3 5" xfId="3036"/>
    <cellStyle name="20% - Accent2 5 4 4" xfId="3037"/>
    <cellStyle name="20% - Accent2 5 4 5" xfId="3038"/>
    <cellStyle name="20% - Accent2 5 4 6" xfId="3039"/>
    <cellStyle name="20% - Accent2 5 4 7" xfId="3040"/>
    <cellStyle name="20% - Accent2 5 5" xfId="3041"/>
    <cellStyle name="20% - Accent2 5 5 2" xfId="3042"/>
    <cellStyle name="20% - Accent2 5 5 2 2" xfId="3043"/>
    <cellStyle name="20% - Accent2 5 5 2 2 2" xfId="3044"/>
    <cellStyle name="20% - Accent2 5 5 2 3" xfId="3045"/>
    <cellStyle name="20% - Accent2 5 5 2 4" xfId="3046"/>
    <cellStyle name="20% - Accent2 5 5 2 5" xfId="3047"/>
    <cellStyle name="20% - Accent2 5 5 2 6" xfId="3048"/>
    <cellStyle name="20% - Accent2 5 5 3" xfId="3049"/>
    <cellStyle name="20% - Accent2 5 5 3 2" xfId="3050"/>
    <cellStyle name="20% - Accent2 5 5 4" xfId="3051"/>
    <cellStyle name="20% - Accent2 5 5 5" xfId="3052"/>
    <cellStyle name="20% - Accent2 5 5 6" xfId="3053"/>
    <cellStyle name="20% - Accent2 5 5 7" xfId="3054"/>
    <cellStyle name="20% - Accent2 5 6" xfId="3055"/>
    <cellStyle name="20% - Accent2 5 6 2" xfId="3056"/>
    <cellStyle name="20% - Accent2 5 6 2 2" xfId="3057"/>
    <cellStyle name="20% - Accent2 5 6 2 2 2" xfId="3058"/>
    <cellStyle name="20% - Accent2 5 6 2 3" xfId="3059"/>
    <cellStyle name="20% - Accent2 5 6 3" xfId="3060"/>
    <cellStyle name="20% - Accent2 5 6 3 2" xfId="3061"/>
    <cellStyle name="20% - Accent2 5 6 4" xfId="3062"/>
    <cellStyle name="20% - Accent2 5 6 5" xfId="3063"/>
    <cellStyle name="20% - Accent2 5 6 6" xfId="3064"/>
    <cellStyle name="20% - Accent2 5 6 7" xfId="3065"/>
    <cellStyle name="20% - Accent2 5 7" xfId="3066"/>
    <cellStyle name="20% - Accent2 5 7 2" xfId="3067"/>
    <cellStyle name="20% - Accent2 5 7 2 2" xfId="3068"/>
    <cellStyle name="20% - Accent2 5 7 2 2 2" xfId="3069"/>
    <cellStyle name="20% - Accent2 5 7 2 3" xfId="3070"/>
    <cellStyle name="20% - Accent2 5 7 3" xfId="3071"/>
    <cellStyle name="20% - Accent2 5 7 3 2" xfId="3072"/>
    <cellStyle name="20% - Accent2 5 7 4" xfId="3073"/>
    <cellStyle name="20% - Accent2 5 8" xfId="3074"/>
    <cellStyle name="20% - Accent2 5 8 2" xfId="3075"/>
    <cellStyle name="20% - Accent2 5 8 2 2" xfId="3076"/>
    <cellStyle name="20% - Accent2 5 8 2 2 2" xfId="3077"/>
    <cellStyle name="20% - Accent2 5 8 2 3" xfId="3078"/>
    <cellStyle name="20% - Accent2 5 8 3" xfId="3079"/>
    <cellStyle name="20% - Accent2 5 8 3 2" xfId="3080"/>
    <cellStyle name="20% - Accent2 5 8 4" xfId="3081"/>
    <cellStyle name="20% - Accent2 5 9" xfId="3082"/>
    <cellStyle name="20% - Accent2 5 9 2" xfId="3083"/>
    <cellStyle name="20% - Accent2 5 9 2 2" xfId="3084"/>
    <cellStyle name="20% - Accent2 5 9 3" xfId="3085"/>
    <cellStyle name="20% - Accent2 50" xfId="3086"/>
    <cellStyle name="20% - Accent2 50 2" xfId="3087"/>
    <cellStyle name="20% - Accent2 50 2 2" xfId="3088"/>
    <cellStyle name="20% - Accent2 50 2 2 2" xfId="3089"/>
    <cellStyle name="20% - Accent2 50 2 2 3" xfId="3090"/>
    <cellStyle name="20% - Accent2 50 2 3" xfId="3091"/>
    <cellStyle name="20% - Accent2 50 2 4" xfId="3092"/>
    <cellStyle name="20% - Accent2 50 3" xfId="3093"/>
    <cellStyle name="20% - Accent2 50 3 2" xfId="3094"/>
    <cellStyle name="20% - Accent2 50 3 3" xfId="3095"/>
    <cellStyle name="20% - Accent2 50 4" xfId="3096"/>
    <cellStyle name="20% - Accent2 50 5" xfId="3097"/>
    <cellStyle name="20% - Accent2 51" xfId="3098"/>
    <cellStyle name="20% - Accent2 51 2" xfId="3099"/>
    <cellStyle name="20% - Accent2 51 2 2" xfId="3100"/>
    <cellStyle name="20% - Accent2 51 2 2 2" xfId="3101"/>
    <cellStyle name="20% - Accent2 51 2 2 3" xfId="3102"/>
    <cellStyle name="20% - Accent2 51 2 3" xfId="3103"/>
    <cellStyle name="20% - Accent2 51 2 4" xfId="3104"/>
    <cellStyle name="20% - Accent2 51 3" xfId="3105"/>
    <cellStyle name="20% - Accent2 51 3 2" xfId="3106"/>
    <cellStyle name="20% - Accent2 51 3 3" xfId="3107"/>
    <cellStyle name="20% - Accent2 51 4" xfId="3108"/>
    <cellStyle name="20% - Accent2 51 5" xfId="3109"/>
    <cellStyle name="20% - Accent2 52" xfId="3110"/>
    <cellStyle name="20% - Accent2 52 2" xfId="3111"/>
    <cellStyle name="20% - Accent2 52 2 2" xfId="3112"/>
    <cellStyle name="20% - Accent2 52 2 2 2" xfId="3113"/>
    <cellStyle name="20% - Accent2 52 2 2 3" xfId="3114"/>
    <cellStyle name="20% - Accent2 52 2 3" xfId="3115"/>
    <cellStyle name="20% - Accent2 52 2 4" xfId="3116"/>
    <cellStyle name="20% - Accent2 52 3" xfId="3117"/>
    <cellStyle name="20% - Accent2 52 3 2" xfId="3118"/>
    <cellStyle name="20% - Accent2 52 3 3" xfId="3119"/>
    <cellStyle name="20% - Accent2 52 4" xfId="3120"/>
    <cellStyle name="20% - Accent2 52 5" xfId="3121"/>
    <cellStyle name="20% - Accent2 53" xfId="3122"/>
    <cellStyle name="20% - Accent2 53 2" xfId="3123"/>
    <cellStyle name="20% - Accent2 53 2 2" xfId="3124"/>
    <cellStyle name="20% - Accent2 53 2 2 2" xfId="3125"/>
    <cellStyle name="20% - Accent2 53 2 2 3" xfId="3126"/>
    <cellStyle name="20% - Accent2 53 2 3" xfId="3127"/>
    <cellStyle name="20% - Accent2 53 2 4" xfId="3128"/>
    <cellStyle name="20% - Accent2 53 3" xfId="3129"/>
    <cellStyle name="20% - Accent2 53 3 2" xfId="3130"/>
    <cellStyle name="20% - Accent2 53 3 3" xfId="3131"/>
    <cellStyle name="20% - Accent2 53 4" xfId="3132"/>
    <cellStyle name="20% - Accent2 53 5" xfId="3133"/>
    <cellStyle name="20% - Accent2 54" xfId="3134"/>
    <cellStyle name="20% - Accent2 54 2" xfId="3135"/>
    <cellStyle name="20% - Accent2 54 2 2" xfId="3136"/>
    <cellStyle name="20% - Accent2 54 2 2 2" xfId="3137"/>
    <cellStyle name="20% - Accent2 54 2 2 3" xfId="3138"/>
    <cellStyle name="20% - Accent2 54 2 3" xfId="3139"/>
    <cellStyle name="20% - Accent2 54 2 4" xfId="3140"/>
    <cellStyle name="20% - Accent2 54 3" xfId="3141"/>
    <cellStyle name="20% - Accent2 54 3 2" xfId="3142"/>
    <cellStyle name="20% - Accent2 54 3 3" xfId="3143"/>
    <cellStyle name="20% - Accent2 54 4" xfId="3144"/>
    <cellStyle name="20% - Accent2 54 5" xfId="3145"/>
    <cellStyle name="20% - Accent2 55" xfId="3146"/>
    <cellStyle name="20% - Accent2 55 2" xfId="3147"/>
    <cellStyle name="20% - Accent2 55 2 2" xfId="3148"/>
    <cellStyle name="20% - Accent2 55 2 2 2" xfId="3149"/>
    <cellStyle name="20% - Accent2 55 2 2 3" xfId="3150"/>
    <cellStyle name="20% - Accent2 55 2 3" xfId="3151"/>
    <cellStyle name="20% - Accent2 55 2 4" xfId="3152"/>
    <cellStyle name="20% - Accent2 55 3" xfId="3153"/>
    <cellStyle name="20% - Accent2 55 3 2" xfId="3154"/>
    <cellStyle name="20% - Accent2 55 3 3" xfId="3155"/>
    <cellStyle name="20% - Accent2 55 4" xfId="3156"/>
    <cellStyle name="20% - Accent2 55 5" xfId="3157"/>
    <cellStyle name="20% - Accent2 56" xfId="3158"/>
    <cellStyle name="20% - Accent2 56 2" xfId="3159"/>
    <cellStyle name="20% - Accent2 56 2 2" xfId="3160"/>
    <cellStyle name="20% - Accent2 56 2 2 2" xfId="3161"/>
    <cellStyle name="20% - Accent2 56 2 2 3" xfId="3162"/>
    <cellStyle name="20% - Accent2 56 2 3" xfId="3163"/>
    <cellStyle name="20% - Accent2 56 2 4" xfId="3164"/>
    <cellStyle name="20% - Accent2 56 3" xfId="3165"/>
    <cellStyle name="20% - Accent2 56 3 2" xfId="3166"/>
    <cellStyle name="20% - Accent2 56 3 3" xfId="3167"/>
    <cellStyle name="20% - Accent2 56 4" xfId="3168"/>
    <cellStyle name="20% - Accent2 56 5" xfId="3169"/>
    <cellStyle name="20% - Accent2 57" xfId="3170"/>
    <cellStyle name="20% - Accent2 57 2" xfId="3171"/>
    <cellStyle name="20% - Accent2 57 2 2" xfId="3172"/>
    <cellStyle name="20% - Accent2 57 2 2 2" xfId="3173"/>
    <cellStyle name="20% - Accent2 57 2 2 3" xfId="3174"/>
    <cellStyle name="20% - Accent2 57 2 3" xfId="3175"/>
    <cellStyle name="20% - Accent2 57 2 4" xfId="3176"/>
    <cellStyle name="20% - Accent2 57 3" xfId="3177"/>
    <cellStyle name="20% - Accent2 57 3 2" xfId="3178"/>
    <cellStyle name="20% - Accent2 57 3 3" xfId="3179"/>
    <cellStyle name="20% - Accent2 57 4" xfId="3180"/>
    <cellStyle name="20% - Accent2 57 5" xfId="3181"/>
    <cellStyle name="20% - Accent2 58" xfId="3182"/>
    <cellStyle name="20% - Accent2 58 2" xfId="3183"/>
    <cellStyle name="20% - Accent2 58 2 2" xfId="3184"/>
    <cellStyle name="20% - Accent2 58 2 2 2" xfId="3185"/>
    <cellStyle name="20% - Accent2 58 2 2 3" xfId="3186"/>
    <cellStyle name="20% - Accent2 58 2 3" xfId="3187"/>
    <cellStyle name="20% - Accent2 58 2 4" xfId="3188"/>
    <cellStyle name="20% - Accent2 58 3" xfId="3189"/>
    <cellStyle name="20% - Accent2 58 3 2" xfId="3190"/>
    <cellStyle name="20% - Accent2 58 3 3" xfId="3191"/>
    <cellStyle name="20% - Accent2 58 4" xfId="3192"/>
    <cellStyle name="20% - Accent2 58 5" xfId="3193"/>
    <cellStyle name="20% - Accent2 59" xfId="3194"/>
    <cellStyle name="20% - Accent2 59 2" xfId="3195"/>
    <cellStyle name="20% - Accent2 59 2 2" xfId="3196"/>
    <cellStyle name="20% - Accent2 59 2 2 2" xfId="3197"/>
    <cellStyle name="20% - Accent2 59 2 2 3" xfId="3198"/>
    <cellStyle name="20% - Accent2 59 2 3" xfId="3199"/>
    <cellStyle name="20% - Accent2 59 2 4" xfId="3200"/>
    <cellStyle name="20% - Accent2 59 3" xfId="3201"/>
    <cellStyle name="20% - Accent2 59 3 2" xfId="3202"/>
    <cellStyle name="20% - Accent2 59 3 3" xfId="3203"/>
    <cellStyle name="20% - Accent2 59 4" xfId="3204"/>
    <cellStyle name="20% - Accent2 59 5" xfId="3205"/>
    <cellStyle name="20% - Accent2 6" xfId="3206"/>
    <cellStyle name="20% - Accent2 6 2" xfId="3207"/>
    <cellStyle name="20% - Accent2 6 2 2" xfId="3208"/>
    <cellStyle name="20% - Accent2 6 2 2 2" xfId="3209"/>
    <cellStyle name="20% - Accent2 6 2 2 2 2" xfId="3210"/>
    <cellStyle name="20% - Accent2 6 2 2 2 3" xfId="3211"/>
    <cellStyle name="20% - Accent2 6 2 2 2 4" xfId="3212"/>
    <cellStyle name="20% - Accent2 6 2 2 3" xfId="3213"/>
    <cellStyle name="20% - Accent2 6 2 2 4" xfId="3214"/>
    <cellStyle name="20% - Accent2 6 2 2 5" xfId="3215"/>
    <cellStyle name="20% - Accent2 6 2 3" xfId="3216"/>
    <cellStyle name="20% - Accent2 6 2 3 2" xfId="3217"/>
    <cellStyle name="20% - Accent2 6 2 3 3" xfId="3218"/>
    <cellStyle name="20% - Accent2 6 2 3 4" xfId="3219"/>
    <cellStyle name="20% - Accent2 6 2 4" xfId="3220"/>
    <cellStyle name="20% - Accent2 6 2 5" xfId="3221"/>
    <cellStyle name="20% - Accent2 6 2 6" xfId="3222"/>
    <cellStyle name="20% - Accent2 6 3" xfId="3223"/>
    <cellStyle name="20% - Accent2 6 3 2" xfId="3224"/>
    <cellStyle name="20% - Accent2 6 3 2 2" xfId="3225"/>
    <cellStyle name="20% - Accent2 6 3 2 2 2" xfId="3226"/>
    <cellStyle name="20% - Accent2 6 3 2 2 3" xfId="3227"/>
    <cellStyle name="20% - Accent2 6 3 2 3" xfId="3228"/>
    <cellStyle name="20% - Accent2 6 3 2 4" xfId="3229"/>
    <cellStyle name="20% - Accent2 6 3 2 5" xfId="3230"/>
    <cellStyle name="20% - Accent2 6 3 3" xfId="3231"/>
    <cellStyle name="20% - Accent2 6 3 3 2" xfId="3232"/>
    <cellStyle name="20% - Accent2 6 3 3 3" xfId="3233"/>
    <cellStyle name="20% - Accent2 6 3 4" xfId="3234"/>
    <cellStyle name="20% - Accent2 6 3 5" xfId="3235"/>
    <cellStyle name="20% - Accent2 6 3 6" xfId="3236"/>
    <cellStyle name="20% - Accent2 6 4" xfId="3237"/>
    <cellStyle name="20% - Accent2 6 4 2" xfId="3238"/>
    <cellStyle name="20% - Accent2 6 4 2 2" xfId="3239"/>
    <cellStyle name="20% - Accent2 6 4 2 2 2" xfId="3240"/>
    <cellStyle name="20% - Accent2 6 4 2 2 3" xfId="3241"/>
    <cellStyle name="20% - Accent2 6 4 2 3" xfId="3242"/>
    <cellStyle name="20% - Accent2 6 4 2 4" xfId="3243"/>
    <cellStyle name="20% - Accent2 6 4 3" xfId="3244"/>
    <cellStyle name="20% - Accent2 6 4 3 2" xfId="3245"/>
    <cellStyle name="20% - Accent2 6 4 3 3" xfId="3246"/>
    <cellStyle name="20% - Accent2 6 4 4" xfId="3247"/>
    <cellStyle name="20% - Accent2 6 4 5" xfId="3248"/>
    <cellStyle name="20% - Accent2 6 4 6" xfId="3249"/>
    <cellStyle name="20% - Accent2 6 5" xfId="3250"/>
    <cellStyle name="20% - Accent2 6 5 2" xfId="3251"/>
    <cellStyle name="20% - Accent2 6 5 2 2" xfId="3252"/>
    <cellStyle name="20% - Accent2 6 5 2 3" xfId="3253"/>
    <cellStyle name="20% - Accent2 6 5 3" xfId="3254"/>
    <cellStyle name="20% - Accent2 6 5 4" xfId="3255"/>
    <cellStyle name="20% - Accent2 6 6" xfId="3256"/>
    <cellStyle name="20% - Accent2 6 6 2" xfId="3257"/>
    <cellStyle name="20% - Accent2 6 6 3" xfId="3258"/>
    <cellStyle name="20% - Accent2 6 7" xfId="3259"/>
    <cellStyle name="20% - Accent2 6 8" xfId="3260"/>
    <cellStyle name="20% - Accent2 6 9" xfId="3261"/>
    <cellStyle name="20% - Accent2 60" xfId="3262"/>
    <cellStyle name="20% - Accent2 60 2" xfId="3263"/>
    <cellStyle name="20% - Accent2 60 2 2" xfId="3264"/>
    <cellStyle name="20% - Accent2 60 2 2 2" xfId="3265"/>
    <cellStyle name="20% - Accent2 60 2 2 3" xfId="3266"/>
    <cellStyle name="20% - Accent2 60 2 3" xfId="3267"/>
    <cellStyle name="20% - Accent2 60 2 4" xfId="3268"/>
    <cellStyle name="20% - Accent2 60 3" xfId="3269"/>
    <cellStyle name="20% - Accent2 60 3 2" xfId="3270"/>
    <cellStyle name="20% - Accent2 60 3 3" xfId="3271"/>
    <cellStyle name="20% - Accent2 60 4" xfId="3272"/>
    <cellStyle name="20% - Accent2 60 5" xfId="3273"/>
    <cellStyle name="20% - Accent2 61" xfId="3274"/>
    <cellStyle name="20% - Accent2 61 2" xfId="3275"/>
    <cellStyle name="20% - Accent2 61 2 2" xfId="3276"/>
    <cellStyle name="20% - Accent2 61 2 2 2" xfId="3277"/>
    <cellStyle name="20% - Accent2 61 2 2 3" xfId="3278"/>
    <cellStyle name="20% - Accent2 61 2 3" xfId="3279"/>
    <cellStyle name="20% - Accent2 61 2 4" xfId="3280"/>
    <cellStyle name="20% - Accent2 61 3" xfId="3281"/>
    <cellStyle name="20% - Accent2 61 3 2" xfId="3282"/>
    <cellStyle name="20% - Accent2 61 3 3" xfId="3283"/>
    <cellStyle name="20% - Accent2 61 4" xfId="3284"/>
    <cellStyle name="20% - Accent2 61 5" xfId="3285"/>
    <cellStyle name="20% - Accent2 62" xfId="3286"/>
    <cellStyle name="20% - Accent2 62 2" xfId="3287"/>
    <cellStyle name="20% - Accent2 62 2 2" xfId="3288"/>
    <cellStyle name="20% - Accent2 62 2 2 2" xfId="3289"/>
    <cellStyle name="20% - Accent2 62 2 2 3" xfId="3290"/>
    <cellStyle name="20% - Accent2 62 2 3" xfId="3291"/>
    <cellStyle name="20% - Accent2 62 2 4" xfId="3292"/>
    <cellStyle name="20% - Accent2 62 3" xfId="3293"/>
    <cellStyle name="20% - Accent2 62 3 2" xfId="3294"/>
    <cellStyle name="20% - Accent2 62 3 3" xfId="3295"/>
    <cellStyle name="20% - Accent2 62 4" xfId="3296"/>
    <cellStyle name="20% - Accent2 62 5" xfId="3297"/>
    <cellStyle name="20% - Accent2 63" xfId="3298"/>
    <cellStyle name="20% - Accent2 63 2" xfId="3299"/>
    <cellStyle name="20% - Accent2 63 2 2" xfId="3300"/>
    <cellStyle name="20% - Accent2 63 2 2 2" xfId="3301"/>
    <cellStyle name="20% - Accent2 63 2 2 3" xfId="3302"/>
    <cellStyle name="20% - Accent2 63 2 3" xfId="3303"/>
    <cellStyle name="20% - Accent2 63 2 4" xfId="3304"/>
    <cellStyle name="20% - Accent2 63 3" xfId="3305"/>
    <cellStyle name="20% - Accent2 63 3 2" xfId="3306"/>
    <cellStyle name="20% - Accent2 63 3 3" xfId="3307"/>
    <cellStyle name="20% - Accent2 63 4" xfId="3308"/>
    <cellStyle name="20% - Accent2 63 5" xfId="3309"/>
    <cellStyle name="20% - Accent2 64" xfId="3310"/>
    <cellStyle name="20% - Accent2 64 2" xfId="3311"/>
    <cellStyle name="20% - Accent2 64 2 2" xfId="3312"/>
    <cellStyle name="20% - Accent2 64 2 2 2" xfId="3313"/>
    <cellStyle name="20% - Accent2 64 2 2 3" xfId="3314"/>
    <cellStyle name="20% - Accent2 64 2 3" xfId="3315"/>
    <cellStyle name="20% - Accent2 64 2 4" xfId="3316"/>
    <cellStyle name="20% - Accent2 64 3" xfId="3317"/>
    <cellStyle name="20% - Accent2 64 3 2" xfId="3318"/>
    <cellStyle name="20% - Accent2 64 3 3" xfId="3319"/>
    <cellStyle name="20% - Accent2 64 4" xfId="3320"/>
    <cellStyle name="20% - Accent2 64 5" xfId="3321"/>
    <cellStyle name="20% - Accent2 65" xfId="3322"/>
    <cellStyle name="20% - Accent2 65 2" xfId="3323"/>
    <cellStyle name="20% - Accent2 65 2 2" xfId="3324"/>
    <cellStyle name="20% - Accent2 65 2 2 2" xfId="3325"/>
    <cellStyle name="20% - Accent2 65 2 2 3" xfId="3326"/>
    <cellStyle name="20% - Accent2 65 2 3" xfId="3327"/>
    <cellStyle name="20% - Accent2 65 2 4" xfId="3328"/>
    <cellStyle name="20% - Accent2 65 3" xfId="3329"/>
    <cellStyle name="20% - Accent2 65 3 2" xfId="3330"/>
    <cellStyle name="20% - Accent2 65 3 3" xfId="3331"/>
    <cellStyle name="20% - Accent2 65 4" xfId="3332"/>
    <cellStyle name="20% - Accent2 65 5" xfId="3333"/>
    <cellStyle name="20% - Accent2 66" xfId="3334"/>
    <cellStyle name="20% - Accent2 66 2" xfId="3335"/>
    <cellStyle name="20% - Accent2 66 2 2" xfId="3336"/>
    <cellStyle name="20% - Accent2 66 2 2 2" xfId="3337"/>
    <cellStyle name="20% - Accent2 66 2 2 3" xfId="3338"/>
    <cellStyle name="20% - Accent2 66 2 3" xfId="3339"/>
    <cellStyle name="20% - Accent2 66 2 4" xfId="3340"/>
    <cellStyle name="20% - Accent2 66 3" xfId="3341"/>
    <cellStyle name="20% - Accent2 66 3 2" xfId="3342"/>
    <cellStyle name="20% - Accent2 66 3 3" xfId="3343"/>
    <cellStyle name="20% - Accent2 66 4" xfId="3344"/>
    <cellStyle name="20% - Accent2 66 5" xfId="3345"/>
    <cellStyle name="20% - Accent2 67" xfId="3346"/>
    <cellStyle name="20% - Accent2 67 2" xfId="3347"/>
    <cellStyle name="20% - Accent2 67 2 2" xfId="3348"/>
    <cellStyle name="20% - Accent2 67 2 2 2" xfId="3349"/>
    <cellStyle name="20% - Accent2 67 2 2 3" xfId="3350"/>
    <cellStyle name="20% - Accent2 67 2 3" xfId="3351"/>
    <cellStyle name="20% - Accent2 67 2 4" xfId="3352"/>
    <cellStyle name="20% - Accent2 67 3" xfId="3353"/>
    <cellStyle name="20% - Accent2 67 3 2" xfId="3354"/>
    <cellStyle name="20% - Accent2 67 3 3" xfId="3355"/>
    <cellStyle name="20% - Accent2 67 4" xfId="3356"/>
    <cellStyle name="20% - Accent2 67 5" xfId="3357"/>
    <cellStyle name="20% - Accent2 68" xfId="3358"/>
    <cellStyle name="20% - Accent2 68 2" xfId="3359"/>
    <cellStyle name="20% - Accent2 68 2 2" xfId="3360"/>
    <cellStyle name="20% - Accent2 68 2 2 2" xfId="3361"/>
    <cellStyle name="20% - Accent2 68 2 2 3" xfId="3362"/>
    <cellStyle name="20% - Accent2 68 2 3" xfId="3363"/>
    <cellStyle name="20% - Accent2 68 2 4" xfId="3364"/>
    <cellStyle name="20% - Accent2 68 3" xfId="3365"/>
    <cellStyle name="20% - Accent2 68 3 2" xfId="3366"/>
    <cellStyle name="20% - Accent2 68 3 3" xfId="3367"/>
    <cellStyle name="20% - Accent2 68 4" xfId="3368"/>
    <cellStyle name="20% - Accent2 68 5" xfId="3369"/>
    <cellStyle name="20% - Accent2 69" xfId="3370"/>
    <cellStyle name="20% - Accent2 69 2" xfId="3371"/>
    <cellStyle name="20% - Accent2 69 2 2" xfId="3372"/>
    <cellStyle name="20% - Accent2 69 2 2 2" xfId="3373"/>
    <cellStyle name="20% - Accent2 69 2 2 3" xfId="3374"/>
    <cellStyle name="20% - Accent2 69 2 3" xfId="3375"/>
    <cellStyle name="20% - Accent2 69 2 4" xfId="3376"/>
    <cellStyle name="20% - Accent2 69 3" xfId="3377"/>
    <cellStyle name="20% - Accent2 69 3 2" xfId="3378"/>
    <cellStyle name="20% - Accent2 69 3 3" xfId="3379"/>
    <cellStyle name="20% - Accent2 69 4" xfId="3380"/>
    <cellStyle name="20% - Accent2 69 5" xfId="3381"/>
    <cellStyle name="20% - Accent2 7" xfId="3382"/>
    <cellStyle name="20% - Accent2 7 2" xfId="3383"/>
    <cellStyle name="20% - Accent2 7 2 2" xfId="3384"/>
    <cellStyle name="20% - Accent2 7 2 2 2" xfId="3385"/>
    <cellStyle name="20% - Accent2 7 2 2 2 2" xfId="3386"/>
    <cellStyle name="20% - Accent2 7 2 2 2 3" xfId="3387"/>
    <cellStyle name="20% - Accent2 7 2 2 2 4" xfId="3388"/>
    <cellStyle name="20% - Accent2 7 2 2 3" xfId="3389"/>
    <cellStyle name="20% - Accent2 7 2 2 4" xfId="3390"/>
    <cellStyle name="20% - Accent2 7 2 2 5" xfId="3391"/>
    <cellStyle name="20% - Accent2 7 2 3" xfId="3392"/>
    <cellStyle name="20% - Accent2 7 2 3 2" xfId="3393"/>
    <cellStyle name="20% - Accent2 7 2 3 3" xfId="3394"/>
    <cellStyle name="20% - Accent2 7 2 3 4" xfId="3395"/>
    <cellStyle name="20% - Accent2 7 2 4" xfId="3396"/>
    <cellStyle name="20% - Accent2 7 2 5" xfId="3397"/>
    <cellStyle name="20% - Accent2 7 2 6" xfId="3398"/>
    <cellStyle name="20% - Accent2 7 3" xfId="3399"/>
    <cellStyle name="20% - Accent2 7 3 2" xfId="3400"/>
    <cellStyle name="20% - Accent2 7 3 2 2" xfId="3401"/>
    <cellStyle name="20% - Accent2 7 3 2 2 2" xfId="3402"/>
    <cellStyle name="20% - Accent2 7 3 2 2 3" xfId="3403"/>
    <cellStyle name="20% - Accent2 7 3 2 3" xfId="3404"/>
    <cellStyle name="20% - Accent2 7 3 2 4" xfId="3405"/>
    <cellStyle name="20% - Accent2 7 3 2 5" xfId="3406"/>
    <cellStyle name="20% - Accent2 7 3 3" xfId="3407"/>
    <cellStyle name="20% - Accent2 7 3 3 2" xfId="3408"/>
    <cellStyle name="20% - Accent2 7 3 3 3" xfId="3409"/>
    <cellStyle name="20% - Accent2 7 3 4" xfId="3410"/>
    <cellStyle name="20% - Accent2 7 3 5" xfId="3411"/>
    <cellStyle name="20% - Accent2 7 3 6" xfId="3412"/>
    <cellStyle name="20% - Accent2 7 4" xfId="3413"/>
    <cellStyle name="20% - Accent2 7 4 2" xfId="3414"/>
    <cellStyle name="20% - Accent2 7 4 2 2" xfId="3415"/>
    <cellStyle name="20% - Accent2 7 4 2 2 2" xfId="3416"/>
    <cellStyle name="20% - Accent2 7 4 2 2 3" xfId="3417"/>
    <cellStyle name="20% - Accent2 7 4 2 3" xfId="3418"/>
    <cellStyle name="20% - Accent2 7 4 2 4" xfId="3419"/>
    <cellStyle name="20% - Accent2 7 4 3" xfId="3420"/>
    <cellStyle name="20% - Accent2 7 4 3 2" xfId="3421"/>
    <cellStyle name="20% - Accent2 7 4 3 3" xfId="3422"/>
    <cellStyle name="20% - Accent2 7 4 4" xfId="3423"/>
    <cellStyle name="20% - Accent2 7 4 5" xfId="3424"/>
    <cellStyle name="20% - Accent2 7 4 6" xfId="3425"/>
    <cellStyle name="20% - Accent2 7 5" xfId="3426"/>
    <cellStyle name="20% - Accent2 7 5 2" xfId="3427"/>
    <cellStyle name="20% - Accent2 7 5 2 2" xfId="3428"/>
    <cellStyle name="20% - Accent2 7 5 2 3" xfId="3429"/>
    <cellStyle name="20% - Accent2 7 5 3" xfId="3430"/>
    <cellStyle name="20% - Accent2 7 5 4" xfId="3431"/>
    <cellStyle name="20% - Accent2 7 6" xfId="3432"/>
    <cellStyle name="20% - Accent2 7 6 2" xfId="3433"/>
    <cellStyle name="20% - Accent2 7 6 3" xfId="3434"/>
    <cellStyle name="20% - Accent2 7 7" xfId="3435"/>
    <cellStyle name="20% - Accent2 7 8" xfId="3436"/>
    <cellStyle name="20% - Accent2 7 9" xfId="3437"/>
    <cellStyle name="20% - Accent2 70" xfId="3438"/>
    <cellStyle name="20% - Accent2 70 2" xfId="3439"/>
    <cellStyle name="20% - Accent2 70 2 2" xfId="3440"/>
    <cellStyle name="20% - Accent2 70 2 3" xfId="3441"/>
    <cellStyle name="20% - Accent2 70 3" xfId="3442"/>
    <cellStyle name="20% - Accent2 70 4" xfId="3443"/>
    <cellStyle name="20% - Accent2 71" xfId="3444"/>
    <cellStyle name="20% - Accent2 71 2" xfId="3445"/>
    <cellStyle name="20% - Accent2 71 2 2" xfId="3446"/>
    <cellStyle name="20% - Accent2 71 2 3" xfId="3447"/>
    <cellStyle name="20% - Accent2 71 3" xfId="3448"/>
    <cellStyle name="20% - Accent2 71 4" xfId="3449"/>
    <cellStyle name="20% - Accent2 72" xfId="3450"/>
    <cellStyle name="20% - Accent2 72 2" xfId="3451"/>
    <cellStyle name="20% - Accent2 72 2 2" xfId="3452"/>
    <cellStyle name="20% - Accent2 72 2 3" xfId="3453"/>
    <cellStyle name="20% - Accent2 72 3" xfId="3454"/>
    <cellStyle name="20% - Accent2 72 4" xfId="3455"/>
    <cellStyle name="20% - Accent2 73" xfId="3456"/>
    <cellStyle name="20% - Accent2 73 2" xfId="3457"/>
    <cellStyle name="20% - Accent2 73 3" xfId="3458"/>
    <cellStyle name="20% - Accent2 74" xfId="3459"/>
    <cellStyle name="20% - Accent2 74 2" xfId="3460"/>
    <cellStyle name="20% - Accent2 74 3" xfId="3461"/>
    <cellStyle name="20% - Accent2 75" xfId="3462"/>
    <cellStyle name="20% - Accent2 75 2" xfId="3463"/>
    <cellStyle name="20% - Accent2 75 3" xfId="3464"/>
    <cellStyle name="20% - Accent2 76" xfId="3465"/>
    <cellStyle name="20% - Accent2 76 2" xfId="3466"/>
    <cellStyle name="20% - Accent2 76 3" xfId="3467"/>
    <cellStyle name="20% - Accent2 77" xfId="3468"/>
    <cellStyle name="20% - Accent2 77 2" xfId="3469"/>
    <cellStyle name="20% - Accent2 77 3" xfId="3470"/>
    <cellStyle name="20% - Accent2 78" xfId="3471"/>
    <cellStyle name="20% - Accent2 78 2" xfId="3472"/>
    <cellStyle name="20% - Accent2 78 3" xfId="3473"/>
    <cellStyle name="20% - Accent2 79" xfId="3474"/>
    <cellStyle name="20% - Accent2 79 2" xfId="3475"/>
    <cellStyle name="20% - Accent2 79 3" xfId="3476"/>
    <cellStyle name="20% - Accent2 8" xfId="3477"/>
    <cellStyle name="20% - Accent2 8 2" xfId="3478"/>
    <cellStyle name="20% - Accent2 8 2 2" xfId="3479"/>
    <cellStyle name="20% - Accent2 8 2 2 2" xfId="3480"/>
    <cellStyle name="20% - Accent2 8 2 2 2 2" xfId="3481"/>
    <cellStyle name="20% - Accent2 8 2 2 2 3" xfId="3482"/>
    <cellStyle name="20% - Accent2 8 2 2 2 4" xfId="3483"/>
    <cellStyle name="20% - Accent2 8 2 2 3" xfId="3484"/>
    <cellStyle name="20% - Accent2 8 2 2 4" xfId="3485"/>
    <cellStyle name="20% - Accent2 8 2 2 5" xfId="3486"/>
    <cellStyle name="20% - Accent2 8 2 3" xfId="3487"/>
    <cellStyle name="20% - Accent2 8 2 3 2" xfId="3488"/>
    <cellStyle name="20% - Accent2 8 2 3 3" xfId="3489"/>
    <cellStyle name="20% - Accent2 8 2 3 4" xfId="3490"/>
    <cellStyle name="20% - Accent2 8 2 4" xfId="3491"/>
    <cellStyle name="20% - Accent2 8 2 5" xfId="3492"/>
    <cellStyle name="20% - Accent2 8 2 6" xfId="3493"/>
    <cellStyle name="20% - Accent2 8 3" xfId="3494"/>
    <cellStyle name="20% - Accent2 8 3 2" xfId="3495"/>
    <cellStyle name="20% - Accent2 8 3 2 2" xfId="3496"/>
    <cellStyle name="20% - Accent2 8 3 2 2 2" xfId="3497"/>
    <cellStyle name="20% - Accent2 8 3 2 2 3" xfId="3498"/>
    <cellStyle name="20% - Accent2 8 3 2 3" xfId="3499"/>
    <cellStyle name="20% - Accent2 8 3 2 4" xfId="3500"/>
    <cellStyle name="20% - Accent2 8 3 2 5" xfId="3501"/>
    <cellStyle name="20% - Accent2 8 3 3" xfId="3502"/>
    <cellStyle name="20% - Accent2 8 3 3 2" xfId="3503"/>
    <cellStyle name="20% - Accent2 8 3 3 3" xfId="3504"/>
    <cellStyle name="20% - Accent2 8 3 4" xfId="3505"/>
    <cellStyle name="20% - Accent2 8 3 5" xfId="3506"/>
    <cellStyle name="20% - Accent2 8 3 6" xfId="3507"/>
    <cellStyle name="20% - Accent2 8 4" xfId="3508"/>
    <cellStyle name="20% - Accent2 8 4 2" xfId="3509"/>
    <cellStyle name="20% - Accent2 8 4 2 2" xfId="3510"/>
    <cellStyle name="20% - Accent2 8 4 2 2 2" xfId="3511"/>
    <cellStyle name="20% - Accent2 8 4 2 2 3" xfId="3512"/>
    <cellStyle name="20% - Accent2 8 4 2 3" xfId="3513"/>
    <cellStyle name="20% - Accent2 8 4 2 4" xfId="3514"/>
    <cellStyle name="20% - Accent2 8 4 3" xfId="3515"/>
    <cellStyle name="20% - Accent2 8 4 3 2" xfId="3516"/>
    <cellStyle name="20% - Accent2 8 4 3 3" xfId="3517"/>
    <cellStyle name="20% - Accent2 8 4 4" xfId="3518"/>
    <cellStyle name="20% - Accent2 8 4 5" xfId="3519"/>
    <cellStyle name="20% - Accent2 8 4 6" xfId="3520"/>
    <cellStyle name="20% - Accent2 8 5" xfId="3521"/>
    <cellStyle name="20% - Accent2 8 5 2" xfId="3522"/>
    <cellStyle name="20% - Accent2 8 5 2 2" xfId="3523"/>
    <cellStyle name="20% - Accent2 8 5 2 3" xfId="3524"/>
    <cellStyle name="20% - Accent2 8 5 3" xfId="3525"/>
    <cellStyle name="20% - Accent2 8 5 4" xfId="3526"/>
    <cellStyle name="20% - Accent2 8 6" xfId="3527"/>
    <cellStyle name="20% - Accent2 8 6 2" xfId="3528"/>
    <cellStyle name="20% - Accent2 8 6 3" xfId="3529"/>
    <cellStyle name="20% - Accent2 8 7" xfId="3530"/>
    <cellStyle name="20% - Accent2 8 8" xfId="3531"/>
    <cellStyle name="20% - Accent2 8 9" xfId="3532"/>
    <cellStyle name="20% - Accent2 80" xfId="3533"/>
    <cellStyle name="20% - Accent2 80 2" xfId="3534"/>
    <cellStyle name="20% - Accent2 81" xfId="3535"/>
    <cellStyle name="20% - Accent2 82" xfId="3536"/>
    <cellStyle name="20% - Accent2 83" xfId="3537"/>
    <cellStyle name="20% - Accent2 84" xfId="3538"/>
    <cellStyle name="20% - Accent2 85" xfId="3539"/>
    <cellStyle name="20% - Accent2 86" xfId="3540"/>
    <cellStyle name="20% - Accent2 87" xfId="3541"/>
    <cellStyle name="20% - Accent2 88" xfId="3542"/>
    <cellStyle name="20% - Accent2 89" xfId="3543"/>
    <cellStyle name="20% - Accent2 9" xfId="3544"/>
    <cellStyle name="20% - Accent2 9 2" xfId="3545"/>
    <cellStyle name="20% - Accent2 9 2 2" xfId="3546"/>
    <cellStyle name="20% - Accent2 9 2 2 2" xfId="3547"/>
    <cellStyle name="20% - Accent2 9 2 2 2 2" xfId="3548"/>
    <cellStyle name="20% - Accent2 9 2 2 2 3" xfId="3549"/>
    <cellStyle name="20% - Accent2 9 2 2 2 4" xfId="3550"/>
    <cellStyle name="20% - Accent2 9 2 2 3" xfId="3551"/>
    <cellStyle name="20% - Accent2 9 2 2 4" xfId="3552"/>
    <cellStyle name="20% - Accent2 9 2 2 5" xfId="3553"/>
    <cellStyle name="20% - Accent2 9 2 3" xfId="3554"/>
    <cellStyle name="20% - Accent2 9 2 3 2" xfId="3555"/>
    <cellStyle name="20% - Accent2 9 2 3 3" xfId="3556"/>
    <cellStyle name="20% - Accent2 9 2 3 4" xfId="3557"/>
    <cellStyle name="20% - Accent2 9 2 4" xfId="3558"/>
    <cellStyle name="20% - Accent2 9 2 5" xfId="3559"/>
    <cellStyle name="20% - Accent2 9 2 6" xfId="3560"/>
    <cellStyle name="20% - Accent2 9 3" xfId="3561"/>
    <cellStyle name="20% - Accent2 9 3 2" xfId="3562"/>
    <cellStyle name="20% - Accent2 9 3 2 2" xfId="3563"/>
    <cellStyle name="20% - Accent2 9 3 2 3" xfId="3564"/>
    <cellStyle name="20% - Accent2 9 3 2 4" xfId="3565"/>
    <cellStyle name="20% - Accent2 9 3 3" xfId="3566"/>
    <cellStyle name="20% - Accent2 9 3 4" xfId="3567"/>
    <cellStyle name="20% - Accent2 9 3 5" xfId="3568"/>
    <cellStyle name="20% - Accent2 9 4" xfId="3569"/>
    <cellStyle name="20% - Accent2 9 4 2" xfId="3570"/>
    <cellStyle name="20% - Accent2 9 4 3" xfId="3571"/>
    <cellStyle name="20% - Accent2 9 4 4" xfId="3572"/>
    <cellStyle name="20% - Accent2 9 5" xfId="3573"/>
    <cellStyle name="20% - Accent2 9 6" xfId="3574"/>
    <cellStyle name="20% - Accent2 9 7" xfId="3575"/>
    <cellStyle name="20% - Accent2 90" xfId="3576"/>
    <cellStyle name="20% - Accent2 91" xfId="3577"/>
    <cellStyle name="20% - Accent2 92" xfId="3578"/>
    <cellStyle name="20% - Accent2 93" xfId="3579"/>
    <cellStyle name="20% - Accent2 94" xfId="3580"/>
    <cellStyle name="20% - Accent2 95" xfId="3581"/>
    <cellStyle name="20% - Accent2 96" xfId="3582"/>
    <cellStyle name="20% - Accent2 97" xfId="3583"/>
    <cellStyle name="20% - Accent3 10" xfId="3584"/>
    <cellStyle name="20% - Accent3 10 2" xfId="3585"/>
    <cellStyle name="20% - Accent3 10 2 2" xfId="3586"/>
    <cellStyle name="20% - Accent3 10 2 2 2" xfId="3587"/>
    <cellStyle name="20% - Accent3 10 2 2 2 2" xfId="3588"/>
    <cellStyle name="20% - Accent3 10 2 2 2 3" xfId="3589"/>
    <cellStyle name="20% - Accent3 10 2 2 2 4" xfId="3590"/>
    <cellStyle name="20% - Accent3 10 2 2 3" xfId="3591"/>
    <cellStyle name="20% - Accent3 10 2 2 4" xfId="3592"/>
    <cellStyle name="20% - Accent3 10 2 2 5" xfId="3593"/>
    <cellStyle name="20% - Accent3 10 2 3" xfId="3594"/>
    <cellStyle name="20% - Accent3 10 2 3 2" xfId="3595"/>
    <cellStyle name="20% - Accent3 10 2 3 3" xfId="3596"/>
    <cellStyle name="20% - Accent3 10 2 3 4" xfId="3597"/>
    <cellStyle name="20% - Accent3 10 2 4" xfId="3598"/>
    <cellStyle name="20% - Accent3 10 2 5" xfId="3599"/>
    <cellStyle name="20% - Accent3 10 2 6" xfId="3600"/>
    <cellStyle name="20% - Accent3 10 3" xfId="3601"/>
    <cellStyle name="20% - Accent3 10 3 2" xfId="3602"/>
    <cellStyle name="20% - Accent3 10 3 2 2" xfId="3603"/>
    <cellStyle name="20% - Accent3 10 3 2 3" xfId="3604"/>
    <cellStyle name="20% - Accent3 10 3 2 4" xfId="3605"/>
    <cellStyle name="20% - Accent3 10 3 3" xfId="3606"/>
    <cellStyle name="20% - Accent3 10 3 4" xfId="3607"/>
    <cellStyle name="20% - Accent3 10 3 5" xfId="3608"/>
    <cellStyle name="20% - Accent3 10 4" xfId="3609"/>
    <cellStyle name="20% - Accent3 10 4 2" xfId="3610"/>
    <cellStyle name="20% - Accent3 10 4 3" xfId="3611"/>
    <cellStyle name="20% - Accent3 10 4 4" xfId="3612"/>
    <cellStyle name="20% - Accent3 10 5" xfId="3613"/>
    <cellStyle name="20% - Accent3 10 6" xfId="3614"/>
    <cellStyle name="20% - Accent3 10 7" xfId="3615"/>
    <cellStyle name="20% - Accent3 11" xfId="3616"/>
    <cellStyle name="20% - Accent3 11 2" xfId="3617"/>
    <cellStyle name="20% - Accent3 11 2 2" xfId="3618"/>
    <cellStyle name="20% - Accent3 11 2 2 2" xfId="3619"/>
    <cellStyle name="20% - Accent3 11 2 2 2 2" xfId="3620"/>
    <cellStyle name="20% - Accent3 11 2 2 2 3" xfId="3621"/>
    <cellStyle name="20% - Accent3 11 2 2 2 4" xfId="3622"/>
    <cellStyle name="20% - Accent3 11 2 2 3" xfId="3623"/>
    <cellStyle name="20% - Accent3 11 2 2 4" xfId="3624"/>
    <cellStyle name="20% - Accent3 11 2 2 5" xfId="3625"/>
    <cellStyle name="20% - Accent3 11 2 3" xfId="3626"/>
    <cellStyle name="20% - Accent3 11 2 3 2" xfId="3627"/>
    <cellStyle name="20% - Accent3 11 2 3 3" xfId="3628"/>
    <cellStyle name="20% - Accent3 11 2 3 4" xfId="3629"/>
    <cellStyle name="20% - Accent3 11 2 4" xfId="3630"/>
    <cellStyle name="20% - Accent3 11 2 5" xfId="3631"/>
    <cellStyle name="20% - Accent3 11 2 6" xfId="3632"/>
    <cellStyle name="20% - Accent3 11 3" xfId="3633"/>
    <cellStyle name="20% - Accent3 11 3 2" xfId="3634"/>
    <cellStyle name="20% - Accent3 11 3 2 2" xfId="3635"/>
    <cellStyle name="20% - Accent3 11 3 2 3" xfId="3636"/>
    <cellStyle name="20% - Accent3 11 3 2 4" xfId="3637"/>
    <cellStyle name="20% - Accent3 11 3 3" xfId="3638"/>
    <cellStyle name="20% - Accent3 11 3 4" xfId="3639"/>
    <cellStyle name="20% - Accent3 11 3 5" xfId="3640"/>
    <cellStyle name="20% - Accent3 11 4" xfId="3641"/>
    <cellStyle name="20% - Accent3 11 4 2" xfId="3642"/>
    <cellStyle name="20% - Accent3 11 4 3" xfId="3643"/>
    <cellStyle name="20% - Accent3 11 4 4" xfId="3644"/>
    <cellStyle name="20% - Accent3 11 5" xfId="3645"/>
    <cellStyle name="20% - Accent3 11 6" xfId="3646"/>
    <cellStyle name="20% - Accent3 11 7" xfId="3647"/>
    <cellStyle name="20% - Accent3 12" xfId="3648"/>
    <cellStyle name="20% - Accent3 12 2" xfId="3649"/>
    <cellStyle name="20% - Accent3 12 2 2" xfId="3650"/>
    <cellStyle name="20% - Accent3 12 2 2 2" xfId="3651"/>
    <cellStyle name="20% - Accent3 12 2 2 2 2" xfId="3652"/>
    <cellStyle name="20% - Accent3 12 2 2 2 3" xfId="3653"/>
    <cellStyle name="20% - Accent3 12 2 2 2 4" xfId="3654"/>
    <cellStyle name="20% - Accent3 12 2 2 3" xfId="3655"/>
    <cellStyle name="20% - Accent3 12 2 2 4" xfId="3656"/>
    <cellStyle name="20% - Accent3 12 2 2 5" xfId="3657"/>
    <cellStyle name="20% - Accent3 12 2 3" xfId="3658"/>
    <cellStyle name="20% - Accent3 12 2 3 2" xfId="3659"/>
    <cellStyle name="20% - Accent3 12 2 3 3" xfId="3660"/>
    <cellStyle name="20% - Accent3 12 2 3 4" xfId="3661"/>
    <cellStyle name="20% - Accent3 12 2 4" xfId="3662"/>
    <cellStyle name="20% - Accent3 12 2 5" xfId="3663"/>
    <cellStyle name="20% - Accent3 12 2 6" xfId="3664"/>
    <cellStyle name="20% - Accent3 12 3" xfId="3665"/>
    <cellStyle name="20% - Accent3 12 3 2" xfId="3666"/>
    <cellStyle name="20% - Accent3 12 3 2 2" xfId="3667"/>
    <cellStyle name="20% - Accent3 12 3 2 3" xfId="3668"/>
    <cellStyle name="20% - Accent3 12 3 2 4" xfId="3669"/>
    <cellStyle name="20% - Accent3 12 3 3" xfId="3670"/>
    <cellStyle name="20% - Accent3 12 3 4" xfId="3671"/>
    <cellStyle name="20% - Accent3 12 3 5" xfId="3672"/>
    <cellStyle name="20% - Accent3 12 4" xfId="3673"/>
    <cellStyle name="20% - Accent3 12 4 2" xfId="3674"/>
    <cellStyle name="20% - Accent3 12 4 3" xfId="3675"/>
    <cellStyle name="20% - Accent3 12 4 4" xfId="3676"/>
    <cellStyle name="20% - Accent3 12 5" xfId="3677"/>
    <cellStyle name="20% - Accent3 12 6" xfId="3678"/>
    <cellStyle name="20% - Accent3 12 7" xfId="3679"/>
    <cellStyle name="20% - Accent3 13" xfId="3680"/>
    <cellStyle name="20% - Accent3 13 2" xfId="3681"/>
    <cellStyle name="20% - Accent3 13 2 2" xfId="3682"/>
    <cellStyle name="20% - Accent3 13 2 2 2" xfId="3683"/>
    <cellStyle name="20% - Accent3 13 2 2 2 2" xfId="3684"/>
    <cellStyle name="20% - Accent3 13 2 2 2 3" xfId="3685"/>
    <cellStyle name="20% - Accent3 13 2 2 2 4" xfId="3686"/>
    <cellStyle name="20% - Accent3 13 2 2 3" xfId="3687"/>
    <cellStyle name="20% - Accent3 13 2 2 4" xfId="3688"/>
    <cellStyle name="20% - Accent3 13 2 2 5" xfId="3689"/>
    <cellStyle name="20% - Accent3 13 2 3" xfId="3690"/>
    <cellStyle name="20% - Accent3 13 2 3 2" xfId="3691"/>
    <cellStyle name="20% - Accent3 13 2 3 3" xfId="3692"/>
    <cellStyle name="20% - Accent3 13 2 3 4" xfId="3693"/>
    <cellStyle name="20% - Accent3 13 2 4" xfId="3694"/>
    <cellStyle name="20% - Accent3 13 2 5" xfId="3695"/>
    <cellStyle name="20% - Accent3 13 2 6" xfId="3696"/>
    <cellStyle name="20% - Accent3 13 3" xfId="3697"/>
    <cellStyle name="20% - Accent3 13 3 2" xfId="3698"/>
    <cellStyle name="20% - Accent3 13 3 2 2" xfId="3699"/>
    <cellStyle name="20% - Accent3 13 3 2 3" xfId="3700"/>
    <cellStyle name="20% - Accent3 13 3 2 4" xfId="3701"/>
    <cellStyle name="20% - Accent3 13 3 3" xfId="3702"/>
    <cellStyle name="20% - Accent3 13 3 4" xfId="3703"/>
    <cellStyle name="20% - Accent3 13 3 5" xfId="3704"/>
    <cellStyle name="20% - Accent3 13 4" xfId="3705"/>
    <cellStyle name="20% - Accent3 13 4 2" xfId="3706"/>
    <cellStyle name="20% - Accent3 13 4 3" xfId="3707"/>
    <cellStyle name="20% - Accent3 13 4 4" xfId="3708"/>
    <cellStyle name="20% - Accent3 13 5" xfId="3709"/>
    <cellStyle name="20% - Accent3 13 6" xfId="3710"/>
    <cellStyle name="20% - Accent3 13 7" xfId="3711"/>
    <cellStyle name="20% - Accent3 14" xfId="3712"/>
    <cellStyle name="20% - Accent3 14 2" xfId="3713"/>
    <cellStyle name="20% - Accent3 14 2 2" xfId="3714"/>
    <cellStyle name="20% - Accent3 14 2 2 2" xfId="3715"/>
    <cellStyle name="20% - Accent3 14 2 2 2 2" xfId="3716"/>
    <cellStyle name="20% - Accent3 14 2 2 2 3" xfId="3717"/>
    <cellStyle name="20% - Accent3 14 2 2 2 4" xfId="3718"/>
    <cellStyle name="20% - Accent3 14 2 2 3" xfId="3719"/>
    <cellStyle name="20% - Accent3 14 2 2 4" xfId="3720"/>
    <cellStyle name="20% - Accent3 14 2 2 5" xfId="3721"/>
    <cellStyle name="20% - Accent3 14 2 3" xfId="3722"/>
    <cellStyle name="20% - Accent3 14 2 3 2" xfId="3723"/>
    <cellStyle name="20% - Accent3 14 2 3 3" xfId="3724"/>
    <cellStyle name="20% - Accent3 14 2 3 4" xfId="3725"/>
    <cellStyle name="20% - Accent3 14 2 4" xfId="3726"/>
    <cellStyle name="20% - Accent3 14 2 5" xfId="3727"/>
    <cellStyle name="20% - Accent3 14 2 6" xfId="3728"/>
    <cellStyle name="20% - Accent3 14 3" xfId="3729"/>
    <cellStyle name="20% - Accent3 14 3 2" xfId="3730"/>
    <cellStyle name="20% - Accent3 14 3 2 2" xfId="3731"/>
    <cellStyle name="20% - Accent3 14 3 2 3" xfId="3732"/>
    <cellStyle name="20% - Accent3 14 3 2 4" xfId="3733"/>
    <cellStyle name="20% - Accent3 14 3 3" xfId="3734"/>
    <cellStyle name="20% - Accent3 14 3 4" xfId="3735"/>
    <cellStyle name="20% - Accent3 14 3 5" xfId="3736"/>
    <cellStyle name="20% - Accent3 14 4" xfId="3737"/>
    <cellStyle name="20% - Accent3 14 4 2" xfId="3738"/>
    <cellStyle name="20% - Accent3 14 4 3" xfId="3739"/>
    <cellStyle name="20% - Accent3 14 4 4" xfId="3740"/>
    <cellStyle name="20% - Accent3 14 5" xfId="3741"/>
    <cellStyle name="20% - Accent3 14 6" xfId="3742"/>
    <cellStyle name="20% - Accent3 14 7" xfId="3743"/>
    <cellStyle name="20% - Accent3 15" xfId="3744"/>
    <cellStyle name="20% - Accent3 15 2" xfId="3745"/>
    <cellStyle name="20% - Accent3 15 2 2" xfId="3746"/>
    <cellStyle name="20% - Accent3 15 2 2 2" xfId="3747"/>
    <cellStyle name="20% - Accent3 15 2 2 2 2" xfId="3748"/>
    <cellStyle name="20% - Accent3 15 2 2 2 3" xfId="3749"/>
    <cellStyle name="20% - Accent3 15 2 2 2 4" xfId="3750"/>
    <cellStyle name="20% - Accent3 15 2 2 3" xfId="3751"/>
    <cellStyle name="20% - Accent3 15 2 2 4" xfId="3752"/>
    <cellStyle name="20% - Accent3 15 2 2 5" xfId="3753"/>
    <cellStyle name="20% - Accent3 15 2 3" xfId="3754"/>
    <cellStyle name="20% - Accent3 15 2 3 2" xfId="3755"/>
    <cellStyle name="20% - Accent3 15 2 3 3" xfId="3756"/>
    <cellStyle name="20% - Accent3 15 2 3 4" xfId="3757"/>
    <cellStyle name="20% - Accent3 15 2 4" xfId="3758"/>
    <cellStyle name="20% - Accent3 15 2 5" xfId="3759"/>
    <cellStyle name="20% - Accent3 15 2 6" xfId="3760"/>
    <cellStyle name="20% - Accent3 15 3" xfId="3761"/>
    <cellStyle name="20% - Accent3 15 3 2" xfId="3762"/>
    <cellStyle name="20% - Accent3 15 3 2 2" xfId="3763"/>
    <cellStyle name="20% - Accent3 15 3 2 3" xfId="3764"/>
    <cellStyle name="20% - Accent3 15 3 2 4" xfId="3765"/>
    <cellStyle name="20% - Accent3 15 3 3" xfId="3766"/>
    <cellStyle name="20% - Accent3 15 3 4" xfId="3767"/>
    <cellStyle name="20% - Accent3 15 3 5" xfId="3768"/>
    <cellStyle name="20% - Accent3 15 4" xfId="3769"/>
    <cellStyle name="20% - Accent3 15 4 2" xfId="3770"/>
    <cellStyle name="20% - Accent3 15 4 3" xfId="3771"/>
    <cellStyle name="20% - Accent3 15 4 4" xfId="3772"/>
    <cellStyle name="20% - Accent3 15 5" xfId="3773"/>
    <cellStyle name="20% - Accent3 15 6" xfId="3774"/>
    <cellStyle name="20% - Accent3 15 7" xfId="3775"/>
    <cellStyle name="20% - Accent3 16" xfId="3776"/>
    <cellStyle name="20% - Accent3 16 2" xfId="3777"/>
    <cellStyle name="20% - Accent3 16 2 2" xfId="3778"/>
    <cellStyle name="20% - Accent3 16 2 2 2" xfId="3779"/>
    <cellStyle name="20% - Accent3 16 2 2 2 2" xfId="3780"/>
    <cellStyle name="20% - Accent3 16 2 2 2 3" xfId="3781"/>
    <cellStyle name="20% - Accent3 16 2 2 2 4" xfId="3782"/>
    <cellStyle name="20% - Accent3 16 2 2 3" xfId="3783"/>
    <cellStyle name="20% - Accent3 16 2 2 4" xfId="3784"/>
    <cellStyle name="20% - Accent3 16 2 2 5" xfId="3785"/>
    <cellStyle name="20% - Accent3 16 2 3" xfId="3786"/>
    <cellStyle name="20% - Accent3 16 2 3 2" xfId="3787"/>
    <cellStyle name="20% - Accent3 16 2 3 3" xfId="3788"/>
    <cellStyle name="20% - Accent3 16 2 3 4" xfId="3789"/>
    <cellStyle name="20% - Accent3 16 2 4" xfId="3790"/>
    <cellStyle name="20% - Accent3 16 2 5" xfId="3791"/>
    <cellStyle name="20% - Accent3 16 2 6" xfId="3792"/>
    <cellStyle name="20% - Accent3 16 3" xfId="3793"/>
    <cellStyle name="20% - Accent3 16 3 2" xfId="3794"/>
    <cellStyle name="20% - Accent3 16 3 2 2" xfId="3795"/>
    <cellStyle name="20% - Accent3 16 3 2 3" xfId="3796"/>
    <cellStyle name="20% - Accent3 16 3 2 4" xfId="3797"/>
    <cellStyle name="20% - Accent3 16 3 3" xfId="3798"/>
    <cellStyle name="20% - Accent3 16 3 4" xfId="3799"/>
    <cellStyle name="20% - Accent3 16 3 5" xfId="3800"/>
    <cellStyle name="20% - Accent3 16 4" xfId="3801"/>
    <cellStyle name="20% - Accent3 16 4 2" xfId="3802"/>
    <cellStyle name="20% - Accent3 16 4 3" xfId="3803"/>
    <cellStyle name="20% - Accent3 16 4 4" xfId="3804"/>
    <cellStyle name="20% - Accent3 16 5" xfId="3805"/>
    <cellStyle name="20% - Accent3 16 6" xfId="3806"/>
    <cellStyle name="20% - Accent3 16 7" xfId="3807"/>
    <cellStyle name="20% - Accent3 17" xfId="3808"/>
    <cellStyle name="20% - Accent3 17 2" xfId="3809"/>
    <cellStyle name="20% - Accent3 17 2 2" xfId="3810"/>
    <cellStyle name="20% - Accent3 17 2 2 2" xfId="3811"/>
    <cellStyle name="20% - Accent3 17 2 2 2 2" xfId="3812"/>
    <cellStyle name="20% - Accent3 17 2 2 2 3" xfId="3813"/>
    <cellStyle name="20% - Accent3 17 2 2 3" xfId="3814"/>
    <cellStyle name="20% - Accent3 17 2 2 4" xfId="3815"/>
    <cellStyle name="20% - Accent3 17 2 2 5" xfId="3816"/>
    <cellStyle name="20% - Accent3 17 2 3" xfId="3817"/>
    <cellStyle name="20% - Accent3 17 2 3 2" xfId="3818"/>
    <cellStyle name="20% - Accent3 17 2 3 3" xfId="3819"/>
    <cellStyle name="20% - Accent3 17 2 4" xfId="3820"/>
    <cellStyle name="20% - Accent3 17 2 5" xfId="3821"/>
    <cellStyle name="20% - Accent3 17 2 6" xfId="3822"/>
    <cellStyle name="20% - Accent3 17 3" xfId="3823"/>
    <cellStyle name="20% - Accent3 17 3 2" xfId="3824"/>
    <cellStyle name="20% - Accent3 17 3 2 2" xfId="3825"/>
    <cellStyle name="20% - Accent3 17 3 2 3" xfId="3826"/>
    <cellStyle name="20% - Accent3 17 3 3" xfId="3827"/>
    <cellStyle name="20% - Accent3 17 3 4" xfId="3828"/>
    <cellStyle name="20% - Accent3 17 3 5" xfId="3829"/>
    <cellStyle name="20% - Accent3 17 4" xfId="3830"/>
    <cellStyle name="20% - Accent3 17 4 2" xfId="3831"/>
    <cellStyle name="20% - Accent3 17 4 3" xfId="3832"/>
    <cellStyle name="20% - Accent3 17 5" xfId="3833"/>
    <cellStyle name="20% - Accent3 17 6" xfId="3834"/>
    <cellStyle name="20% - Accent3 17 7" xfId="3835"/>
    <cellStyle name="20% - Accent3 18" xfId="3836"/>
    <cellStyle name="20% - Accent3 18 2" xfId="3837"/>
    <cellStyle name="20% - Accent3 18 2 2" xfId="3838"/>
    <cellStyle name="20% - Accent3 18 2 2 2" xfId="3839"/>
    <cellStyle name="20% - Accent3 18 2 2 2 2" xfId="3840"/>
    <cellStyle name="20% - Accent3 18 2 2 2 3" xfId="3841"/>
    <cellStyle name="20% - Accent3 18 2 2 3" xfId="3842"/>
    <cellStyle name="20% - Accent3 18 2 2 4" xfId="3843"/>
    <cellStyle name="20% - Accent3 18 2 2 5" xfId="3844"/>
    <cellStyle name="20% - Accent3 18 2 3" xfId="3845"/>
    <cellStyle name="20% - Accent3 18 2 3 2" xfId="3846"/>
    <cellStyle name="20% - Accent3 18 2 3 3" xfId="3847"/>
    <cellStyle name="20% - Accent3 18 2 4" xfId="3848"/>
    <cellStyle name="20% - Accent3 18 2 5" xfId="3849"/>
    <cellStyle name="20% - Accent3 18 2 6" xfId="3850"/>
    <cellStyle name="20% - Accent3 18 3" xfId="3851"/>
    <cellStyle name="20% - Accent3 18 3 2" xfId="3852"/>
    <cellStyle name="20% - Accent3 18 3 2 2" xfId="3853"/>
    <cellStyle name="20% - Accent3 18 3 2 3" xfId="3854"/>
    <cellStyle name="20% - Accent3 18 3 3" xfId="3855"/>
    <cellStyle name="20% - Accent3 18 3 4" xfId="3856"/>
    <cellStyle name="20% - Accent3 18 3 5" xfId="3857"/>
    <cellStyle name="20% - Accent3 18 4" xfId="3858"/>
    <cellStyle name="20% - Accent3 18 4 2" xfId="3859"/>
    <cellStyle name="20% - Accent3 18 4 3" xfId="3860"/>
    <cellStyle name="20% - Accent3 18 5" xfId="3861"/>
    <cellStyle name="20% - Accent3 18 6" xfId="3862"/>
    <cellStyle name="20% - Accent3 18 7" xfId="3863"/>
    <cellStyle name="20% - Accent3 19" xfId="3864"/>
    <cellStyle name="20% - Accent3 19 2" xfId="3865"/>
    <cellStyle name="20% - Accent3 19 2 2" xfId="3866"/>
    <cellStyle name="20% - Accent3 19 2 2 2" xfId="3867"/>
    <cellStyle name="20% - Accent3 19 2 2 2 2" xfId="3868"/>
    <cellStyle name="20% - Accent3 19 2 2 2 3" xfId="3869"/>
    <cellStyle name="20% - Accent3 19 2 2 3" xfId="3870"/>
    <cellStyle name="20% - Accent3 19 2 2 4" xfId="3871"/>
    <cellStyle name="20% - Accent3 19 2 3" xfId="3872"/>
    <cellStyle name="20% - Accent3 19 2 3 2" xfId="3873"/>
    <cellStyle name="20% - Accent3 19 2 3 3" xfId="3874"/>
    <cellStyle name="20% - Accent3 19 2 4" xfId="3875"/>
    <cellStyle name="20% - Accent3 19 2 5" xfId="3876"/>
    <cellStyle name="20% - Accent3 19 2 6" xfId="3877"/>
    <cellStyle name="20% - Accent3 19 3" xfId="3878"/>
    <cellStyle name="20% - Accent3 19 3 2" xfId="3879"/>
    <cellStyle name="20% - Accent3 19 3 2 2" xfId="3880"/>
    <cellStyle name="20% - Accent3 19 3 2 3" xfId="3881"/>
    <cellStyle name="20% - Accent3 19 3 3" xfId="3882"/>
    <cellStyle name="20% - Accent3 19 3 4" xfId="3883"/>
    <cellStyle name="20% - Accent3 19 4" xfId="3884"/>
    <cellStyle name="20% - Accent3 19 4 2" xfId="3885"/>
    <cellStyle name="20% - Accent3 19 4 3" xfId="3886"/>
    <cellStyle name="20% - Accent3 19 5" xfId="3887"/>
    <cellStyle name="20% - Accent3 19 6" xfId="3888"/>
    <cellStyle name="20% - Accent3 19 7" xfId="3889"/>
    <cellStyle name="20% - Accent3 2" xfId="3890"/>
    <cellStyle name="20% - Accent3 2 2" xfId="3891"/>
    <cellStyle name="20% - Accent3 2 2 10" xfId="3892"/>
    <cellStyle name="20% - Accent3 2 2 11" xfId="3893"/>
    <cellStyle name="20% - Accent3 2 2 12" xfId="3894"/>
    <cellStyle name="20% - Accent3 2 2 13" xfId="3895"/>
    <cellStyle name="20% - Accent3 2 2 2" xfId="3896"/>
    <cellStyle name="20% - Accent3 2 2 2 2" xfId="3897"/>
    <cellStyle name="20% - Accent3 2 2 2 2 2" xfId="3898"/>
    <cellStyle name="20% - Accent3 2 2 2 2 2 2" xfId="3899"/>
    <cellStyle name="20% - Accent3 2 2 2 2 2 3" xfId="3900"/>
    <cellStyle name="20% - Accent3 2 2 2 2 2 4" xfId="3901"/>
    <cellStyle name="20% - Accent3 2 2 2 2 2 5" xfId="3902"/>
    <cellStyle name="20% - Accent3 2 2 2 2 3" xfId="3903"/>
    <cellStyle name="20% - Accent3 2 2 2 2 4" xfId="3904"/>
    <cellStyle name="20% - Accent3 2 2 2 2 5" xfId="3905"/>
    <cellStyle name="20% - Accent3 2 2 2 2 6" xfId="3906"/>
    <cellStyle name="20% - Accent3 2 2 2 3" xfId="3907"/>
    <cellStyle name="20% - Accent3 2 2 2 3 2" xfId="3908"/>
    <cellStyle name="20% - Accent3 2 2 2 3 3" xfId="3909"/>
    <cellStyle name="20% - Accent3 2 2 2 3 4" xfId="3910"/>
    <cellStyle name="20% - Accent3 2 2 2 3 5" xfId="3911"/>
    <cellStyle name="20% - Accent3 2 2 2 4" xfId="3912"/>
    <cellStyle name="20% - Accent3 2 2 2 5" xfId="3913"/>
    <cellStyle name="20% - Accent3 2 2 2 6" xfId="3914"/>
    <cellStyle name="20% - Accent3 2 2 2 7" xfId="3915"/>
    <cellStyle name="20% - Accent3 2 2 3" xfId="3916"/>
    <cellStyle name="20% - Accent3 2 2 3 2" xfId="3917"/>
    <cellStyle name="20% - Accent3 2 2 3 2 2" xfId="3918"/>
    <cellStyle name="20% - Accent3 2 2 3 2 2 2" xfId="3919"/>
    <cellStyle name="20% - Accent3 2 2 3 2 2 3" xfId="3920"/>
    <cellStyle name="20% - Accent3 2 2 3 2 2 4" xfId="3921"/>
    <cellStyle name="20% - Accent3 2 2 3 2 2 5" xfId="3922"/>
    <cellStyle name="20% - Accent3 2 2 3 2 3" xfId="3923"/>
    <cellStyle name="20% - Accent3 2 2 3 2 4" xfId="3924"/>
    <cellStyle name="20% - Accent3 2 2 3 2 5" xfId="3925"/>
    <cellStyle name="20% - Accent3 2 2 3 2 6" xfId="3926"/>
    <cellStyle name="20% - Accent3 2 2 3 3" xfId="3927"/>
    <cellStyle name="20% - Accent3 2 2 3 3 2" xfId="3928"/>
    <cellStyle name="20% - Accent3 2 2 3 3 3" xfId="3929"/>
    <cellStyle name="20% - Accent3 2 2 3 3 4" xfId="3930"/>
    <cellStyle name="20% - Accent3 2 2 3 3 5" xfId="3931"/>
    <cellStyle name="20% - Accent3 2 2 3 4" xfId="3932"/>
    <cellStyle name="20% - Accent3 2 2 3 5" xfId="3933"/>
    <cellStyle name="20% - Accent3 2 2 3 6" xfId="3934"/>
    <cellStyle name="20% - Accent3 2 2 3 7" xfId="3935"/>
    <cellStyle name="20% - Accent3 2 2 4" xfId="3936"/>
    <cellStyle name="20% - Accent3 2 2 4 2" xfId="3937"/>
    <cellStyle name="20% - Accent3 2 2 4 2 2" xfId="3938"/>
    <cellStyle name="20% - Accent3 2 2 4 2 2 2" xfId="3939"/>
    <cellStyle name="20% - Accent3 2 2 4 2 3" xfId="3940"/>
    <cellStyle name="20% - Accent3 2 2 4 2 4" xfId="3941"/>
    <cellStyle name="20% - Accent3 2 2 4 2 5" xfId="3942"/>
    <cellStyle name="20% - Accent3 2 2 4 2 6" xfId="3943"/>
    <cellStyle name="20% - Accent3 2 2 4 3" xfId="3944"/>
    <cellStyle name="20% - Accent3 2 2 4 3 2" xfId="3945"/>
    <cellStyle name="20% - Accent3 2 2 4 4" xfId="3946"/>
    <cellStyle name="20% - Accent3 2 2 4 5" xfId="3947"/>
    <cellStyle name="20% - Accent3 2 2 4 6" xfId="3948"/>
    <cellStyle name="20% - Accent3 2 2 4 7" xfId="3949"/>
    <cellStyle name="20% - Accent3 2 2 5" xfId="3950"/>
    <cellStyle name="20% - Accent3 2 2 5 2" xfId="3951"/>
    <cellStyle name="20% - Accent3 2 2 5 2 2" xfId="3952"/>
    <cellStyle name="20% - Accent3 2 2 5 2 2 2" xfId="3953"/>
    <cellStyle name="20% - Accent3 2 2 5 2 3" xfId="3954"/>
    <cellStyle name="20% - Accent3 2 2 5 3" xfId="3955"/>
    <cellStyle name="20% - Accent3 2 2 5 3 2" xfId="3956"/>
    <cellStyle name="20% - Accent3 2 2 5 4" xfId="3957"/>
    <cellStyle name="20% - Accent3 2 2 5 5" xfId="3958"/>
    <cellStyle name="20% - Accent3 2 2 5 6" xfId="3959"/>
    <cellStyle name="20% - Accent3 2 2 5 7" xfId="3960"/>
    <cellStyle name="20% - Accent3 2 2 6" xfId="3961"/>
    <cellStyle name="20% - Accent3 2 2 6 2" xfId="3962"/>
    <cellStyle name="20% - Accent3 2 2 6 2 2" xfId="3963"/>
    <cellStyle name="20% - Accent3 2 2 6 2 2 2" xfId="3964"/>
    <cellStyle name="20% - Accent3 2 2 6 2 3" xfId="3965"/>
    <cellStyle name="20% - Accent3 2 2 6 3" xfId="3966"/>
    <cellStyle name="20% - Accent3 2 2 6 3 2" xfId="3967"/>
    <cellStyle name="20% - Accent3 2 2 6 4" xfId="3968"/>
    <cellStyle name="20% - Accent3 2 2 7" xfId="3969"/>
    <cellStyle name="20% - Accent3 2 2 7 2" xfId="3970"/>
    <cellStyle name="20% - Accent3 2 2 7 2 2" xfId="3971"/>
    <cellStyle name="20% - Accent3 2 2 7 3" xfId="3972"/>
    <cellStyle name="20% - Accent3 2 2 8" xfId="3973"/>
    <cellStyle name="20% - Accent3 2 2 8 2" xfId="3974"/>
    <cellStyle name="20% - Accent3 2 2 9" xfId="3975"/>
    <cellStyle name="20% - Accent3 2 2 9 2" xfId="3976"/>
    <cellStyle name="20% - Accent3 2 3" xfId="3977"/>
    <cellStyle name="20% - Accent3 2 3 2" xfId="3978"/>
    <cellStyle name="20% - Accent3 2 3 2 2" xfId="3979"/>
    <cellStyle name="20% - Accent3 2 3 2 2 2" xfId="3980"/>
    <cellStyle name="20% - Accent3 2 3 2 2 3" xfId="3981"/>
    <cellStyle name="20% - Accent3 2 3 2 3" xfId="3982"/>
    <cellStyle name="20% - Accent3 2 3 2 4" xfId="3983"/>
    <cellStyle name="20% - Accent3 2 3 3" xfId="3984"/>
    <cellStyle name="20% - Accent3 2 3 3 2" xfId="3985"/>
    <cellStyle name="20% - Accent3 2 3 3 3" xfId="3986"/>
    <cellStyle name="20% - Accent3 2 3 4" xfId="3987"/>
    <cellStyle name="20% - Accent3 2 3 5" xfId="3988"/>
    <cellStyle name="20% - Accent3 2 3 6" xfId="3989"/>
    <cellStyle name="20% - Accent3 2 4" xfId="3990"/>
    <cellStyle name="20% - Accent3 2 4 2" xfId="3991"/>
    <cellStyle name="20% - Accent3 2 4 2 2" xfId="3992"/>
    <cellStyle name="20% - Accent3 2 4 2 2 2" xfId="3993"/>
    <cellStyle name="20% - Accent3 2 4 2 2 3" xfId="3994"/>
    <cellStyle name="20% - Accent3 2 4 2 3" xfId="3995"/>
    <cellStyle name="20% - Accent3 2 4 2 4" xfId="3996"/>
    <cellStyle name="20% - Accent3 2 4 3" xfId="3997"/>
    <cellStyle name="20% - Accent3 2 4 3 2" xfId="3998"/>
    <cellStyle name="20% - Accent3 2 4 3 3" xfId="3999"/>
    <cellStyle name="20% - Accent3 2 4 4" xfId="4000"/>
    <cellStyle name="20% - Accent3 2 4 5" xfId="4001"/>
    <cellStyle name="20% - Accent3 2 4 6" xfId="4002"/>
    <cellStyle name="20% - Accent3 2 5" xfId="4003"/>
    <cellStyle name="20% - Accent3 2 5 2" xfId="4004"/>
    <cellStyle name="20% - Accent3 2 5 2 2" xfId="4005"/>
    <cellStyle name="20% - Accent3 2 5 2 3" xfId="4006"/>
    <cellStyle name="20% - Accent3 2 5 3" xfId="4007"/>
    <cellStyle name="20% - Accent3 2 5 4" xfId="4008"/>
    <cellStyle name="20% - Accent3 2 5 5" xfId="4009"/>
    <cellStyle name="20% - Accent3 2 6" xfId="4010"/>
    <cellStyle name="20% - Accent3 2 6 2" xfId="4011"/>
    <cellStyle name="20% - Accent3 2 6 3" xfId="4012"/>
    <cellStyle name="20% - Accent3 2 7" xfId="4013"/>
    <cellStyle name="20% - Accent3 2 8" xfId="4014"/>
    <cellStyle name="20% - Accent3 2 9" xfId="4015"/>
    <cellStyle name="20% - Accent3 20" xfId="4016"/>
    <cellStyle name="20% - Accent3 20 2" xfId="4017"/>
    <cellStyle name="20% - Accent3 20 2 2" xfId="4018"/>
    <cellStyle name="20% - Accent3 20 2 2 2" xfId="4019"/>
    <cellStyle name="20% - Accent3 20 2 2 2 2" xfId="4020"/>
    <cellStyle name="20% - Accent3 20 2 2 2 3" xfId="4021"/>
    <cellStyle name="20% - Accent3 20 2 2 3" xfId="4022"/>
    <cellStyle name="20% - Accent3 20 2 2 4" xfId="4023"/>
    <cellStyle name="20% - Accent3 20 2 3" xfId="4024"/>
    <cellStyle name="20% - Accent3 20 2 3 2" xfId="4025"/>
    <cellStyle name="20% - Accent3 20 2 3 3" xfId="4026"/>
    <cellStyle name="20% - Accent3 20 2 4" xfId="4027"/>
    <cellStyle name="20% - Accent3 20 2 5" xfId="4028"/>
    <cellStyle name="20% - Accent3 20 2 6" xfId="4029"/>
    <cellStyle name="20% - Accent3 20 3" xfId="4030"/>
    <cellStyle name="20% - Accent3 20 3 2" xfId="4031"/>
    <cellStyle name="20% - Accent3 20 3 2 2" xfId="4032"/>
    <cellStyle name="20% - Accent3 20 3 2 3" xfId="4033"/>
    <cellStyle name="20% - Accent3 20 3 3" xfId="4034"/>
    <cellStyle name="20% - Accent3 20 3 4" xfId="4035"/>
    <cellStyle name="20% - Accent3 20 4" xfId="4036"/>
    <cellStyle name="20% - Accent3 20 4 2" xfId="4037"/>
    <cellStyle name="20% - Accent3 20 4 3" xfId="4038"/>
    <cellStyle name="20% - Accent3 20 5" xfId="4039"/>
    <cellStyle name="20% - Accent3 20 6" xfId="4040"/>
    <cellStyle name="20% - Accent3 20 7" xfId="4041"/>
    <cellStyle name="20% - Accent3 21" xfId="4042"/>
    <cellStyle name="20% - Accent3 21 2" xfId="4043"/>
    <cellStyle name="20% - Accent3 21 2 2" xfId="4044"/>
    <cellStyle name="20% - Accent3 21 2 2 2" xfId="4045"/>
    <cellStyle name="20% - Accent3 21 2 2 3" xfId="4046"/>
    <cellStyle name="20% - Accent3 21 2 3" xfId="4047"/>
    <cellStyle name="20% - Accent3 21 2 4" xfId="4048"/>
    <cellStyle name="20% - Accent3 21 2 5" xfId="4049"/>
    <cellStyle name="20% - Accent3 21 3" xfId="4050"/>
    <cellStyle name="20% - Accent3 21 3 2" xfId="4051"/>
    <cellStyle name="20% - Accent3 21 3 3" xfId="4052"/>
    <cellStyle name="20% - Accent3 21 4" xfId="4053"/>
    <cellStyle name="20% - Accent3 21 5" xfId="4054"/>
    <cellStyle name="20% - Accent3 21 6" xfId="4055"/>
    <cellStyle name="20% - Accent3 22" xfId="4056"/>
    <cellStyle name="20% - Accent3 22 2" xfId="4057"/>
    <cellStyle name="20% - Accent3 22 2 2" xfId="4058"/>
    <cellStyle name="20% - Accent3 22 2 2 2" xfId="4059"/>
    <cellStyle name="20% - Accent3 22 2 2 3" xfId="4060"/>
    <cellStyle name="20% - Accent3 22 2 3" xfId="4061"/>
    <cellStyle name="20% - Accent3 22 2 4" xfId="4062"/>
    <cellStyle name="20% - Accent3 22 2 5" xfId="4063"/>
    <cellStyle name="20% - Accent3 22 3" xfId="4064"/>
    <cellStyle name="20% - Accent3 22 3 2" xfId="4065"/>
    <cellStyle name="20% - Accent3 22 3 3" xfId="4066"/>
    <cellStyle name="20% - Accent3 22 4" xfId="4067"/>
    <cellStyle name="20% - Accent3 22 5" xfId="4068"/>
    <cellStyle name="20% - Accent3 22 6" xfId="4069"/>
    <cellStyle name="20% - Accent3 23" xfId="4070"/>
    <cellStyle name="20% - Accent3 23 2" xfId="4071"/>
    <cellStyle name="20% - Accent3 23 2 2" xfId="4072"/>
    <cellStyle name="20% - Accent3 23 2 2 2" xfId="4073"/>
    <cellStyle name="20% - Accent3 23 2 2 3" xfId="4074"/>
    <cellStyle name="20% - Accent3 23 2 3" xfId="4075"/>
    <cellStyle name="20% - Accent3 23 2 4" xfId="4076"/>
    <cellStyle name="20% - Accent3 23 2 5" xfId="4077"/>
    <cellStyle name="20% - Accent3 23 3" xfId="4078"/>
    <cellStyle name="20% - Accent3 23 3 2" xfId="4079"/>
    <cellStyle name="20% - Accent3 23 3 3" xfId="4080"/>
    <cellStyle name="20% - Accent3 23 4" xfId="4081"/>
    <cellStyle name="20% - Accent3 23 5" xfId="4082"/>
    <cellStyle name="20% - Accent3 23 6" xfId="4083"/>
    <cellStyle name="20% - Accent3 24" xfId="4084"/>
    <cellStyle name="20% - Accent3 24 2" xfId="4085"/>
    <cellStyle name="20% - Accent3 24 2 2" xfId="4086"/>
    <cellStyle name="20% - Accent3 24 2 2 2" xfId="4087"/>
    <cellStyle name="20% - Accent3 24 2 2 3" xfId="4088"/>
    <cellStyle name="20% - Accent3 24 2 3" xfId="4089"/>
    <cellStyle name="20% - Accent3 24 2 4" xfId="4090"/>
    <cellStyle name="20% - Accent3 24 2 5" xfId="4091"/>
    <cellStyle name="20% - Accent3 24 3" xfId="4092"/>
    <cellStyle name="20% - Accent3 24 3 2" xfId="4093"/>
    <cellStyle name="20% - Accent3 24 3 3" xfId="4094"/>
    <cellStyle name="20% - Accent3 24 4" xfId="4095"/>
    <cellStyle name="20% - Accent3 24 5" xfId="4096"/>
    <cellStyle name="20% - Accent3 24 6" xfId="4097"/>
    <cellStyle name="20% - Accent3 25" xfId="4098"/>
    <cellStyle name="20% - Accent3 25 2" xfId="4099"/>
    <cellStyle name="20% - Accent3 25 2 2" xfId="4100"/>
    <cellStyle name="20% - Accent3 25 2 2 2" xfId="4101"/>
    <cellStyle name="20% - Accent3 25 2 2 3" xfId="4102"/>
    <cellStyle name="20% - Accent3 25 2 3" xfId="4103"/>
    <cellStyle name="20% - Accent3 25 2 4" xfId="4104"/>
    <cellStyle name="20% - Accent3 25 2 5" xfId="4105"/>
    <cellStyle name="20% - Accent3 25 3" xfId="4106"/>
    <cellStyle name="20% - Accent3 25 3 2" xfId="4107"/>
    <cellStyle name="20% - Accent3 25 3 3" xfId="4108"/>
    <cellStyle name="20% - Accent3 25 4" xfId="4109"/>
    <cellStyle name="20% - Accent3 25 5" xfId="4110"/>
    <cellStyle name="20% - Accent3 25 6" xfId="4111"/>
    <cellStyle name="20% - Accent3 26" xfId="4112"/>
    <cellStyle name="20% - Accent3 26 2" xfId="4113"/>
    <cellStyle name="20% - Accent3 26 2 2" xfId="4114"/>
    <cellStyle name="20% - Accent3 26 2 2 2" xfId="4115"/>
    <cellStyle name="20% - Accent3 26 2 2 3" xfId="4116"/>
    <cellStyle name="20% - Accent3 26 2 3" xfId="4117"/>
    <cellStyle name="20% - Accent3 26 2 4" xfId="4118"/>
    <cellStyle name="20% - Accent3 26 3" xfId="4119"/>
    <cellStyle name="20% - Accent3 26 3 2" xfId="4120"/>
    <cellStyle name="20% - Accent3 26 3 3" xfId="4121"/>
    <cellStyle name="20% - Accent3 26 4" xfId="4122"/>
    <cellStyle name="20% - Accent3 26 5" xfId="4123"/>
    <cellStyle name="20% - Accent3 26 6" xfId="4124"/>
    <cellStyle name="20% - Accent3 27" xfId="4125"/>
    <cellStyle name="20% - Accent3 27 2" xfId="4126"/>
    <cellStyle name="20% - Accent3 27 2 2" xfId="4127"/>
    <cellStyle name="20% - Accent3 27 2 2 2" xfId="4128"/>
    <cellStyle name="20% - Accent3 27 2 2 3" xfId="4129"/>
    <cellStyle name="20% - Accent3 27 2 3" xfId="4130"/>
    <cellStyle name="20% - Accent3 27 2 4" xfId="4131"/>
    <cellStyle name="20% - Accent3 27 3" xfId="4132"/>
    <cellStyle name="20% - Accent3 27 3 2" xfId="4133"/>
    <cellStyle name="20% - Accent3 27 3 3" xfId="4134"/>
    <cellStyle name="20% - Accent3 27 4" xfId="4135"/>
    <cellStyle name="20% - Accent3 27 5" xfId="4136"/>
    <cellStyle name="20% - Accent3 27 6" xfId="4137"/>
    <cellStyle name="20% - Accent3 28" xfId="4138"/>
    <cellStyle name="20% - Accent3 28 2" xfId="4139"/>
    <cellStyle name="20% - Accent3 28 2 2" xfId="4140"/>
    <cellStyle name="20% - Accent3 28 2 2 2" xfId="4141"/>
    <cellStyle name="20% - Accent3 28 2 2 3" xfId="4142"/>
    <cellStyle name="20% - Accent3 28 2 3" xfId="4143"/>
    <cellStyle name="20% - Accent3 28 2 4" xfId="4144"/>
    <cellStyle name="20% - Accent3 28 3" xfId="4145"/>
    <cellStyle name="20% - Accent3 28 3 2" xfId="4146"/>
    <cellStyle name="20% - Accent3 28 3 3" xfId="4147"/>
    <cellStyle name="20% - Accent3 28 4" xfId="4148"/>
    <cellStyle name="20% - Accent3 28 5" xfId="4149"/>
    <cellStyle name="20% - Accent3 28 6" xfId="4150"/>
    <cellStyle name="20% - Accent3 29" xfId="4151"/>
    <cellStyle name="20% - Accent3 29 2" xfId="4152"/>
    <cellStyle name="20% - Accent3 29 2 2" xfId="4153"/>
    <cellStyle name="20% - Accent3 29 2 2 2" xfId="4154"/>
    <cellStyle name="20% - Accent3 29 2 2 3" xfId="4155"/>
    <cellStyle name="20% - Accent3 29 2 3" xfId="4156"/>
    <cellStyle name="20% - Accent3 29 2 4" xfId="4157"/>
    <cellStyle name="20% - Accent3 29 3" xfId="4158"/>
    <cellStyle name="20% - Accent3 29 3 2" xfId="4159"/>
    <cellStyle name="20% - Accent3 29 3 3" xfId="4160"/>
    <cellStyle name="20% - Accent3 29 4" xfId="4161"/>
    <cellStyle name="20% - Accent3 29 5" xfId="4162"/>
    <cellStyle name="20% - Accent3 29 6" xfId="4163"/>
    <cellStyle name="20% - Accent3 3" xfId="4164"/>
    <cellStyle name="20% - Accent3 3 10" xfId="4165"/>
    <cellStyle name="20% - Accent3 3 10 2" xfId="4166"/>
    <cellStyle name="20% - Accent3 3 11" xfId="4167"/>
    <cellStyle name="20% - Accent3 3 11 2" xfId="4168"/>
    <cellStyle name="20% - Accent3 3 12" xfId="4169"/>
    <cellStyle name="20% - Accent3 3 13" xfId="4170"/>
    <cellStyle name="20% - Accent3 3 14" xfId="4171"/>
    <cellStyle name="20% - Accent3 3 15" xfId="4172"/>
    <cellStyle name="20% - Accent3 3 2" xfId="4173"/>
    <cellStyle name="20% - Accent3 3 2 2" xfId="4174"/>
    <cellStyle name="20% - Accent3 3 2 2 2" xfId="4175"/>
    <cellStyle name="20% - Accent3 3 2 2 2 2" xfId="4176"/>
    <cellStyle name="20% - Accent3 3 2 2 2 2 2" xfId="4177"/>
    <cellStyle name="20% - Accent3 3 2 2 2 2 3" xfId="4178"/>
    <cellStyle name="20% - Accent3 3 2 2 2 2 4" xfId="4179"/>
    <cellStyle name="20% - Accent3 3 2 2 2 3" xfId="4180"/>
    <cellStyle name="20% - Accent3 3 2 2 2 4" xfId="4181"/>
    <cellStyle name="20% - Accent3 3 2 2 2 5" xfId="4182"/>
    <cellStyle name="20% - Accent3 3 2 2 3" xfId="4183"/>
    <cellStyle name="20% - Accent3 3 2 2 3 2" xfId="4184"/>
    <cellStyle name="20% - Accent3 3 2 2 3 3" xfId="4185"/>
    <cellStyle name="20% - Accent3 3 2 2 3 4" xfId="4186"/>
    <cellStyle name="20% - Accent3 3 2 2 4" xfId="4187"/>
    <cellStyle name="20% - Accent3 3 2 2 5" xfId="4188"/>
    <cellStyle name="20% - Accent3 3 2 2 6" xfId="4189"/>
    <cellStyle name="20% - Accent3 3 2 3" xfId="4190"/>
    <cellStyle name="20% - Accent3 3 2 3 2" xfId="4191"/>
    <cellStyle name="20% - Accent3 3 2 3 2 2" xfId="4192"/>
    <cellStyle name="20% - Accent3 3 2 3 2 2 2" xfId="4193"/>
    <cellStyle name="20% - Accent3 3 2 3 2 2 3" xfId="4194"/>
    <cellStyle name="20% - Accent3 3 2 3 2 3" xfId="4195"/>
    <cellStyle name="20% - Accent3 3 2 3 2 4" xfId="4196"/>
    <cellStyle name="20% - Accent3 3 2 3 2 5" xfId="4197"/>
    <cellStyle name="20% - Accent3 3 2 3 3" xfId="4198"/>
    <cellStyle name="20% - Accent3 3 2 3 3 2" xfId="4199"/>
    <cellStyle name="20% - Accent3 3 2 3 3 3" xfId="4200"/>
    <cellStyle name="20% - Accent3 3 2 3 4" xfId="4201"/>
    <cellStyle name="20% - Accent3 3 2 3 5" xfId="4202"/>
    <cellStyle name="20% - Accent3 3 2 3 6" xfId="4203"/>
    <cellStyle name="20% - Accent3 3 2 4" xfId="4204"/>
    <cellStyle name="20% - Accent3 3 2 4 2" xfId="4205"/>
    <cellStyle name="20% - Accent3 3 2 4 2 2" xfId="4206"/>
    <cellStyle name="20% - Accent3 3 2 4 2 3" xfId="4207"/>
    <cellStyle name="20% - Accent3 3 2 4 3" xfId="4208"/>
    <cellStyle name="20% - Accent3 3 2 4 4" xfId="4209"/>
    <cellStyle name="20% - Accent3 3 2 4 5" xfId="4210"/>
    <cellStyle name="20% - Accent3 3 2 5" xfId="4211"/>
    <cellStyle name="20% - Accent3 3 2 5 2" xfId="4212"/>
    <cellStyle name="20% - Accent3 3 2 5 3" xfId="4213"/>
    <cellStyle name="20% - Accent3 3 2 6" xfId="4214"/>
    <cellStyle name="20% - Accent3 3 2 7" xfId="4215"/>
    <cellStyle name="20% - Accent3 3 2 8" xfId="4216"/>
    <cellStyle name="20% - Accent3 3 3" xfId="4217"/>
    <cellStyle name="20% - Accent3 3 3 2" xfId="4218"/>
    <cellStyle name="20% - Accent3 3 3 2 2" xfId="4219"/>
    <cellStyle name="20% - Accent3 3 3 2 2 2" xfId="4220"/>
    <cellStyle name="20% - Accent3 3 3 2 2 3" xfId="4221"/>
    <cellStyle name="20% - Accent3 3 3 2 2 4" xfId="4222"/>
    <cellStyle name="20% - Accent3 3 3 2 2 5" xfId="4223"/>
    <cellStyle name="20% - Accent3 3 3 2 3" xfId="4224"/>
    <cellStyle name="20% - Accent3 3 3 2 4" xfId="4225"/>
    <cellStyle name="20% - Accent3 3 3 2 5" xfId="4226"/>
    <cellStyle name="20% - Accent3 3 3 2 6" xfId="4227"/>
    <cellStyle name="20% - Accent3 3 3 3" xfId="4228"/>
    <cellStyle name="20% - Accent3 3 3 3 2" xfId="4229"/>
    <cellStyle name="20% - Accent3 3 3 3 3" xfId="4230"/>
    <cellStyle name="20% - Accent3 3 3 3 4" xfId="4231"/>
    <cellStyle name="20% - Accent3 3 3 3 5" xfId="4232"/>
    <cellStyle name="20% - Accent3 3 3 4" xfId="4233"/>
    <cellStyle name="20% - Accent3 3 3 5" xfId="4234"/>
    <cellStyle name="20% - Accent3 3 3 6" xfId="4235"/>
    <cellStyle name="20% - Accent3 3 3 7" xfId="4236"/>
    <cellStyle name="20% - Accent3 3 4" xfId="4237"/>
    <cellStyle name="20% - Accent3 3 4 2" xfId="4238"/>
    <cellStyle name="20% - Accent3 3 4 2 2" xfId="4239"/>
    <cellStyle name="20% - Accent3 3 4 2 2 2" xfId="4240"/>
    <cellStyle name="20% - Accent3 3 4 2 2 3" xfId="4241"/>
    <cellStyle name="20% - Accent3 3 4 2 2 4" xfId="4242"/>
    <cellStyle name="20% - Accent3 3 4 2 2 5" xfId="4243"/>
    <cellStyle name="20% - Accent3 3 4 2 3" xfId="4244"/>
    <cellStyle name="20% - Accent3 3 4 2 4" xfId="4245"/>
    <cellStyle name="20% - Accent3 3 4 2 5" xfId="4246"/>
    <cellStyle name="20% - Accent3 3 4 2 6" xfId="4247"/>
    <cellStyle name="20% - Accent3 3 4 3" xfId="4248"/>
    <cellStyle name="20% - Accent3 3 4 3 2" xfId="4249"/>
    <cellStyle name="20% - Accent3 3 4 3 3" xfId="4250"/>
    <cellStyle name="20% - Accent3 3 4 3 4" xfId="4251"/>
    <cellStyle name="20% - Accent3 3 4 3 5" xfId="4252"/>
    <cellStyle name="20% - Accent3 3 4 4" xfId="4253"/>
    <cellStyle name="20% - Accent3 3 4 5" xfId="4254"/>
    <cellStyle name="20% - Accent3 3 4 6" xfId="4255"/>
    <cellStyle name="20% - Accent3 3 4 7" xfId="4256"/>
    <cellStyle name="20% - Accent3 3 5" xfId="4257"/>
    <cellStyle name="20% - Accent3 3 5 2" xfId="4258"/>
    <cellStyle name="20% - Accent3 3 5 2 2" xfId="4259"/>
    <cellStyle name="20% - Accent3 3 5 2 2 2" xfId="4260"/>
    <cellStyle name="20% - Accent3 3 5 2 3" xfId="4261"/>
    <cellStyle name="20% - Accent3 3 5 2 4" xfId="4262"/>
    <cellStyle name="20% - Accent3 3 5 2 5" xfId="4263"/>
    <cellStyle name="20% - Accent3 3 5 2 6" xfId="4264"/>
    <cellStyle name="20% - Accent3 3 5 3" xfId="4265"/>
    <cellStyle name="20% - Accent3 3 5 3 2" xfId="4266"/>
    <cellStyle name="20% - Accent3 3 5 4" xfId="4267"/>
    <cellStyle name="20% - Accent3 3 5 5" xfId="4268"/>
    <cellStyle name="20% - Accent3 3 5 6" xfId="4269"/>
    <cellStyle name="20% - Accent3 3 5 7" xfId="4270"/>
    <cellStyle name="20% - Accent3 3 6" xfId="4271"/>
    <cellStyle name="20% - Accent3 3 6 2" xfId="4272"/>
    <cellStyle name="20% - Accent3 3 6 2 2" xfId="4273"/>
    <cellStyle name="20% - Accent3 3 6 2 2 2" xfId="4274"/>
    <cellStyle name="20% - Accent3 3 6 2 3" xfId="4275"/>
    <cellStyle name="20% - Accent3 3 6 3" xfId="4276"/>
    <cellStyle name="20% - Accent3 3 6 3 2" xfId="4277"/>
    <cellStyle name="20% - Accent3 3 6 4" xfId="4278"/>
    <cellStyle name="20% - Accent3 3 6 5" xfId="4279"/>
    <cellStyle name="20% - Accent3 3 6 6" xfId="4280"/>
    <cellStyle name="20% - Accent3 3 6 7" xfId="4281"/>
    <cellStyle name="20% - Accent3 3 7" xfId="4282"/>
    <cellStyle name="20% - Accent3 3 7 2" xfId="4283"/>
    <cellStyle name="20% - Accent3 3 7 2 2" xfId="4284"/>
    <cellStyle name="20% - Accent3 3 7 2 2 2" xfId="4285"/>
    <cellStyle name="20% - Accent3 3 7 2 3" xfId="4286"/>
    <cellStyle name="20% - Accent3 3 7 3" xfId="4287"/>
    <cellStyle name="20% - Accent3 3 7 3 2" xfId="4288"/>
    <cellStyle name="20% - Accent3 3 7 4" xfId="4289"/>
    <cellStyle name="20% - Accent3 3 8" xfId="4290"/>
    <cellStyle name="20% - Accent3 3 8 2" xfId="4291"/>
    <cellStyle name="20% - Accent3 3 8 2 2" xfId="4292"/>
    <cellStyle name="20% - Accent3 3 8 2 2 2" xfId="4293"/>
    <cellStyle name="20% - Accent3 3 8 2 3" xfId="4294"/>
    <cellStyle name="20% - Accent3 3 8 3" xfId="4295"/>
    <cellStyle name="20% - Accent3 3 8 3 2" xfId="4296"/>
    <cellStyle name="20% - Accent3 3 8 4" xfId="4297"/>
    <cellStyle name="20% - Accent3 3 9" xfId="4298"/>
    <cellStyle name="20% - Accent3 3 9 2" xfId="4299"/>
    <cellStyle name="20% - Accent3 3 9 2 2" xfId="4300"/>
    <cellStyle name="20% - Accent3 3 9 3" xfId="4301"/>
    <cellStyle name="20% - Accent3 30" xfId="4302"/>
    <cellStyle name="20% - Accent3 30 2" xfId="4303"/>
    <cellStyle name="20% - Accent3 30 2 2" xfId="4304"/>
    <cellStyle name="20% - Accent3 30 2 2 2" xfId="4305"/>
    <cellStyle name="20% - Accent3 30 2 2 3" xfId="4306"/>
    <cellStyle name="20% - Accent3 30 2 3" xfId="4307"/>
    <cellStyle name="20% - Accent3 30 2 4" xfId="4308"/>
    <cellStyle name="20% - Accent3 30 3" xfId="4309"/>
    <cellStyle name="20% - Accent3 30 3 2" xfId="4310"/>
    <cellStyle name="20% - Accent3 30 3 3" xfId="4311"/>
    <cellStyle name="20% - Accent3 30 4" xfId="4312"/>
    <cellStyle name="20% - Accent3 30 5" xfId="4313"/>
    <cellStyle name="20% - Accent3 30 6" xfId="4314"/>
    <cellStyle name="20% - Accent3 31" xfId="4315"/>
    <cellStyle name="20% - Accent3 31 2" xfId="4316"/>
    <cellStyle name="20% - Accent3 31 2 2" xfId="4317"/>
    <cellStyle name="20% - Accent3 31 2 2 2" xfId="4318"/>
    <cellStyle name="20% - Accent3 31 2 2 3" xfId="4319"/>
    <cellStyle name="20% - Accent3 31 2 3" xfId="4320"/>
    <cellStyle name="20% - Accent3 31 2 4" xfId="4321"/>
    <cellStyle name="20% - Accent3 31 3" xfId="4322"/>
    <cellStyle name="20% - Accent3 31 3 2" xfId="4323"/>
    <cellStyle name="20% - Accent3 31 3 3" xfId="4324"/>
    <cellStyle name="20% - Accent3 31 4" xfId="4325"/>
    <cellStyle name="20% - Accent3 31 5" xfId="4326"/>
    <cellStyle name="20% - Accent3 31 6" xfId="4327"/>
    <cellStyle name="20% - Accent3 32" xfId="4328"/>
    <cellStyle name="20% - Accent3 32 2" xfId="4329"/>
    <cellStyle name="20% - Accent3 32 2 2" xfId="4330"/>
    <cellStyle name="20% - Accent3 32 2 2 2" xfId="4331"/>
    <cellStyle name="20% - Accent3 32 2 2 3" xfId="4332"/>
    <cellStyle name="20% - Accent3 32 2 3" xfId="4333"/>
    <cellStyle name="20% - Accent3 32 2 4" xfId="4334"/>
    <cellStyle name="20% - Accent3 32 3" xfId="4335"/>
    <cellStyle name="20% - Accent3 32 3 2" xfId="4336"/>
    <cellStyle name="20% - Accent3 32 3 3" xfId="4337"/>
    <cellStyle name="20% - Accent3 32 4" xfId="4338"/>
    <cellStyle name="20% - Accent3 32 5" xfId="4339"/>
    <cellStyle name="20% - Accent3 33" xfId="4340"/>
    <cellStyle name="20% - Accent3 33 2" xfId="4341"/>
    <cellStyle name="20% - Accent3 33 2 2" xfId="4342"/>
    <cellStyle name="20% - Accent3 33 2 2 2" xfId="4343"/>
    <cellStyle name="20% - Accent3 33 2 2 3" xfId="4344"/>
    <cellStyle name="20% - Accent3 33 2 3" xfId="4345"/>
    <cellStyle name="20% - Accent3 33 2 4" xfId="4346"/>
    <cellStyle name="20% - Accent3 33 3" xfId="4347"/>
    <cellStyle name="20% - Accent3 33 3 2" xfId="4348"/>
    <cellStyle name="20% - Accent3 33 3 3" xfId="4349"/>
    <cellStyle name="20% - Accent3 33 4" xfId="4350"/>
    <cellStyle name="20% - Accent3 33 5" xfId="4351"/>
    <cellStyle name="20% - Accent3 34" xfId="4352"/>
    <cellStyle name="20% - Accent3 34 2" xfId="4353"/>
    <cellStyle name="20% - Accent3 34 2 2" xfId="4354"/>
    <cellStyle name="20% - Accent3 34 2 2 2" xfId="4355"/>
    <cellStyle name="20% - Accent3 34 2 2 3" xfId="4356"/>
    <cellStyle name="20% - Accent3 34 2 3" xfId="4357"/>
    <cellStyle name="20% - Accent3 34 2 4" xfId="4358"/>
    <cellStyle name="20% - Accent3 34 3" xfId="4359"/>
    <cellStyle name="20% - Accent3 34 3 2" xfId="4360"/>
    <cellStyle name="20% - Accent3 34 3 3" xfId="4361"/>
    <cellStyle name="20% - Accent3 34 4" xfId="4362"/>
    <cellStyle name="20% - Accent3 34 5" xfId="4363"/>
    <cellStyle name="20% - Accent3 35" xfId="4364"/>
    <cellStyle name="20% - Accent3 35 2" xfId="4365"/>
    <cellStyle name="20% - Accent3 35 2 2" xfId="4366"/>
    <cellStyle name="20% - Accent3 35 2 2 2" xfId="4367"/>
    <cellStyle name="20% - Accent3 35 2 2 3" xfId="4368"/>
    <cellStyle name="20% - Accent3 35 2 3" xfId="4369"/>
    <cellStyle name="20% - Accent3 35 2 4" xfId="4370"/>
    <cellStyle name="20% - Accent3 35 3" xfId="4371"/>
    <cellStyle name="20% - Accent3 35 3 2" xfId="4372"/>
    <cellStyle name="20% - Accent3 35 3 3" xfId="4373"/>
    <cellStyle name="20% - Accent3 35 4" xfId="4374"/>
    <cellStyle name="20% - Accent3 35 5" xfId="4375"/>
    <cellStyle name="20% - Accent3 36" xfId="4376"/>
    <cellStyle name="20% - Accent3 36 2" xfId="4377"/>
    <cellStyle name="20% - Accent3 36 2 2" xfId="4378"/>
    <cellStyle name="20% - Accent3 36 2 2 2" xfId="4379"/>
    <cellStyle name="20% - Accent3 36 2 2 3" xfId="4380"/>
    <cellStyle name="20% - Accent3 36 2 3" xfId="4381"/>
    <cellStyle name="20% - Accent3 36 2 4" xfId="4382"/>
    <cellStyle name="20% - Accent3 36 3" xfId="4383"/>
    <cellStyle name="20% - Accent3 36 3 2" xfId="4384"/>
    <cellStyle name="20% - Accent3 36 3 3" xfId="4385"/>
    <cellStyle name="20% - Accent3 36 4" xfId="4386"/>
    <cellStyle name="20% - Accent3 36 5" xfId="4387"/>
    <cellStyle name="20% - Accent3 37" xfId="4388"/>
    <cellStyle name="20% - Accent3 37 2" xfId="4389"/>
    <cellStyle name="20% - Accent3 37 2 2" xfId="4390"/>
    <cellStyle name="20% - Accent3 37 2 2 2" xfId="4391"/>
    <cellStyle name="20% - Accent3 37 2 2 3" xfId="4392"/>
    <cellStyle name="20% - Accent3 37 2 3" xfId="4393"/>
    <cellStyle name="20% - Accent3 37 2 4" xfId="4394"/>
    <cellStyle name="20% - Accent3 37 3" xfId="4395"/>
    <cellStyle name="20% - Accent3 37 3 2" xfId="4396"/>
    <cellStyle name="20% - Accent3 37 3 3" xfId="4397"/>
    <cellStyle name="20% - Accent3 37 4" xfId="4398"/>
    <cellStyle name="20% - Accent3 37 5" xfId="4399"/>
    <cellStyle name="20% - Accent3 38" xfId="4400"/>
    <cellStyle name="20% - Accent3 38 2" xfId="4401"/>
    <cellStyle name="20% - Accent3 38 2 2" xfId="4402"/>
    <cellStyle name="20% - Accent3 38 2 2 2" xfId="4403"/>
    <cellStyle name="20% - Accent3 38 2 2 3" xfId="4404"/>
    <cellStyle name="20% - Accent3 38 2 3" xfId="4405"/>
    <cellStyle name="20% - Accent3 38 2 4" xfId="4406"/>
    <cellStyle name="20% - Accent3 38 3" xfId="4407"/>
    <cellStyle name="20% - Accent3 38 3 2" xfId="4408"/>
    <cellStyle name="20% - Accent3 38 3 3" xfId="4409"/>
    <cellStyle name="20% - Accent3 38 4" xfId="4410"/>
    <cellStyle name="20% - Accent3 38 5" xfId="4411"/>
    <cellStyle name="20% - Accent3 39" xfId="4412"/>
    <cellStyle name="20% - Accent3 39 2" xfId="4413"/>
    <cellStyle name="20% - Accent3 39 2 2" xfId="4414"/>
    <cellStyle name="20% - Accent3 39 2 2 2" xfId="4415"/>
    <cellStyle name="20% - Accent3 39 2 2 3" xfId="4416"/>
    <cellStyle name="20% - Accent3 39 2 3" xfId="4417"/>
    <cellStyle name="20% - Accent3 39 2 4" xfId="4418"/>
    <cellStyle name="20% - Accent3 39 3" xfId="4419"/>
    <cellStyle name="20% - Accent3 39 3 2" xfId="4420"/>
    <cellStyle name="20% - Accent3 39 3 3" xfId="4421"/>
    <cellStyle name="20% - Accent3 39 4" xfId="4422"/>
    <cellStyle name="20% - Accent3 39 5" xfId="4423"/>
    <cellStyle name="20% - Accent3 4" xfId="4424"/>
    <cellStyle name="20% - Accent3 4 10" xfId="4425"/>
    <cellStyle name="20% - Accent3 4 10 2" xfId="4426"/>
    <cellStyle name="20% - Accent3 4 11" xfId="4427"/>
    <cellStyle name="20% - Accent3 4 11 2" xfId="4428"/>
    <cellStyle name="20% - Accent3 4 12" xfId="4429"/>
    <cellStyle name="20% - Accent3 4 13" xfId="4430"/>
    <cellStyle name="20% - Accent3 4 14" xfId="4431"/>
    <cellStyle name="20% - Accent3 4 15" xfId="4432"/>
    <cellStyle name="20% - Accent3 4 2" xfId="4433"/>
    <cellStyle name="20% - Accent3 4 2 2" xfId="4434"/>
    <cellStyle name="20% - Accent3 4 2 2 2" xfId="4435"/>
    <cellStyle name="20% - Accent3 4 2 2 2 2" xfId="4436"/>
    <cellStyle name="20% - Accent3 4 2 2 2 2 2" xfId="4437"/>
    <cellStyle name="20% - Accent3 4 2 2 2 2 3" xfId="4438"/>
    <cellStyle name="20% - Accent3 4 2 2 2 2 4" xfId="4439"/>
    <cellStyle name="20% - Accent3 4 2 2 2 3" xfId="4440"/>
    <cellStyle name="20% - Accent3 4 2 2 2 4" xfId="4441"/>
    <cellStyle name="20% - Accent3 4 2 2 2 5" xfId="4442"/>
    <cellStyle name="20% - Accent3 4 2 2 3" xfId="4443"/>
    <cellStyle name="20% - Accent3 4 2 2 3 2" xfId="4444"/>
    <cellStyle name="20% - Accent3 4 2 2 3 3" xfId="4445"/>
    <cellStyle name="20% - Accent3 4 2 2 3 4" xfId="4446"/>
    <cellStyle name="20% - Accent3 4 2 2 4" xfId="4447"/>
    <cellStyle name="20% - Accent3 4 2 2 5" xfId="4448"/>
    <cellStyle name="20% - Accent3 4 2 2 6" xfId="4449"/>
    <cellStyle name="20% - Accent3 4 2 3" xfId="4450"/>
    <cellStyle name="20% - Accent3 4 2 3 2" xfId="4451"/>
    <cellStyle name="20% - Accent3 4 2 3 2 2" xfId="4452"/>
    <cellStyle name="20% - Accent3 4 2 3 2 2 2" xfId="4453"/>
    <cellStyle name="20% - Accent3 4 2 3 2 2 3" xfId="4454"/>
    <cellStyle name="20% - Accent3 4 2 3 2 3" xfId="4455"/>
    <cellStyle name="20% - Accent3 4 2 3 2 4" xfId="4456"/>
    <cellStyle name="20% - Accent3 4 2 3 2 5" xfId="4457"/>
    <cellStyle name="20% - Accent3 4 2 3 3" xfId="4458"/>
    <cellStyle name="20% - Accent3 4 2 3 3 2" xfId="4459"/>
    <cellStyle name="20% - Accent3 4 2 3 3 3" xfId="4460"/>
    <cellStyle name="20% - Accent3 4 2 3 4" xfId="4461"/>
    <cellStyle name="20% - Accent3 4 2 3 5" xfId="4462"/>
    <cellStyle name="20% - Accent3 4 2 3 6" xfId="4463"/>
    <cellStyle name="20% - Accent3 4 2 4" xfId="4464"/>
    <cellStyle name="20% - Accent3 4 2 4 2" xfId="4465"/>
    <cellStyle name="20% - Accent3 4 2 4 2 2" xfId="4466"/>
    <cellStyle name="20% - Accent3 4 2 4 2 3" xfId="4467"/>
    <cellStyle name="20% - Accent3 4 2 4 3" xfId="4468"/>
    <cellStyle name="20% - Accent3 4 2 4 4" xfId="4469"/>
    <cellStyle name="20% - Accent3 4 2 4 5" xfId="4470"/>
    <cellStyle name="20% - Accent3 4 2 5" xfId="4471"/>
    <cellStyle name="20% - Accent3 4 2 5 2" xfId="4472"/>
    <cellStyle name="20% - Accent3 4 2 5 3" xfId="4473"/>
    <cellStyle name="20% - Accent3 4 2 6" xfId="4474"/>
    <cellStyle name="20% - Accent3 4 2 7" xfId="4475"/>
    <cellStyle name="20% - Accent3 4 2 8" xfId="4476"/>
    <cellStyle name="20% - Accent3 4 3" xfId="4477"/>
    <cellStyle name="20% - Accent3 4 3 2" xfId="4478"/>
    <cellStyle name="20% - Accent3 4 3 2 2" xfId="4479"/>
    <cellStyle name="20% - Accent3 4 3 2 2 2" xfId="4480"/>
    <cellStyle name="20% - Accent3 4 3 2 2 3" xfId="4481"/>
    <cellStyle name="20% - Accent3 4 3 2 2 4" xfId="4482"/>
    <cellStyle name="20% - Accent3 4 3 2 2 5" xfId="4483"/>
    <cellStyle name="20% - Accent3 4 3 2 3" xfId="4484"/>
    <cellStyle name="20% - Accent3 4 3 2 4" xfId="4485"/>
    <cellStyle name="20% - Accent3 4 3 2 5" xfId="4486"/>
    <cellStyle name="20% - Accent3 4 3 2 6" xfId="4487"/>
    <cellStyle name="20% - Accent3 4 3 3" xfId="4488"/>
    <cellStyle name="20% - Accent3 4 3 3 2" xfId="4489"/>
    <cellStyle name="20% - Accent3 4 3 3 3" xfId="4490"/>
    <cellStyle name="20% - Accent3 4 3 3 4" xfId="4491"/>
    <cellStyle name="20% - Accent3 4 3 3 5" xfId="4492"/>
    <cellStyle name="20% - Accent3 4 3 4" xfId="4493"/>
    <cellStyle name="20% - Accent3 4 3 5" xfId="4494"/>
    <cellStyle name="20% - Accent3 4 3 6" xfId="4495"/>
    <cellStyle name="20% - Accent3 4 3 7" xfId="4496"/>
    <cellStyle name="20% - Accent3 4 4" xfId="4497"/>
    <cellStyle name="20% - Accent3 4 4 2" xfId="4498"/>
    <cellStyle name="20% - Accent3 4 4 2 2" xfId="4499"/>
    <cellStyle name="20% - Accent3 4 4 2 2 2" xfId="4500"/>
    <cellStyle name="20% - Accent3 4 4 2 2 3" xfId="4501"/>
    <cellStyle name="20% - Accent3 4 4 2 2 4" xfId="4502"/>
    <cellStyle name="20% - Accent3 4 4 2 2 5" xfId="4503"/>
    <cellStyle name="20% - Accent3 4 4 2 3" xfId="4504"/>
    <cellStyle name="20% - Accent3 4 4 2 4" xfId="4505"/>
    <cellStyle name="20% - Accent3 4 4 2 5" xfId="4506"/>
    <cellStyle name="20% - Accent3 4 4 2 6" xfId="4507"/>
    <cellStyle name="20% - Accent3 4 4 3" xfId="4508"/>
    <cellStyle name="20% - Accent3 4 4 3 2" xfId="4509"/>
    <cellStyle name="20% - Accent3 4 4 3 3" xfId="4510"/>
    <cellStyle name="20% - Accent3 4 4 3 4" xfId="4511"/>
    <cellStyle name="20% - Accent3 4 4 3 5" xfId="4512"/>
    <cellStyle name="20% - Accent3 4 4 4" xfId="4513"/>
    <cellStyle name="20% - Accent3 4 4 5" xfId="4514"/>
    <cellStyle name="20% - Accent3 4 4 6" xfId="4515"/>
    <cellStyle name="20% - Accent3 4 4 7" xfId="4516"/>
    <cellStyle name="20% - Accent3 4 5" xfId="4517"/>
    <cellStyle name="20% - Accent3 4 5 2" xfId="4518"/>
    <cellStyle name="20% - Accent3 4 5 2 2" xfId="4519"/>
    <cellStyle name="20% - Accent3 4 5 2 2 2" xfId="4520"/>
    <cellStyle name="20% - Accent3 4 5 2 3" xfId="4521"/>
    <cellStyle name="20% - Accent3 4 5 2 4" xfId="4522"/>
    <cellStyle name="20% - Accent3 4 5 2 5" xfId="4523"/>
    <cellStyle name="20% - Accent3 4 5 2 6" xfId="4524"/>
    <cellStyle name="20% - Accent3 4 5 3" xfId="4525"/>
    <cellStyle name="20% - Accent3 4 5 3 2" xfId="4526"/>
    <cellStyle name="20% - Accent3 4 5 4" xfId="4527"/>
    <cellStyle name="20% - Accent3 4 5 5" xfId="4528"/>
    <cellStyle name="20% - Accent3 4 5 6" xfId="4529"/>
    <cellStyle name="20% - Accent3 4 5 7" xfId="4530"/>
    <cellStyle name="20% - Accent3 4 6" xfId="4531"/>
    <cellStyle name="20% - Accent3 4 6 2" xfId="4532"/>
    <cellStyle name="20% - Accent3 4 6 2 2" xfId="4533"/>
    <cellStyle name="20% - Accent3 4 6 2 2 2" xfId="4534"/>
    <cellStyle name="20% - Accent3 4 6 2 3" xfId="4535"/>
    <cellStyle name="20% - Accent3 4 6 3" xfId="4536"/>
    <cellStyle name="20% - Accent3 4 6 3 2" xfId="4537"/>
    <cellStyle name="20% - Accent3 4 6 4" xfId="4538"/>
    <cellStyle name="20% - Accent3 4 6 5" xfId="4539"/>
    <cellStyle name="20% - Accent3 4 6 6" xfId="4540"/>
    <cellStyle name="20% - Accent3 4 6 7" xfId="4541"/>
    <cellStyle name="20% - Accent3 4 7" xfId="4542"/>
    <cellStyle name="20% - Accent3 4 7 2" xfId="4543"/>
    <cellStyle name="20% - Accent3 4 7 2 2" xfId="4544"/>
    <cellStyle name="20% - Accent3 4 7 2 2 2" xfId="4545"/>
    <cellStyle name="20% - Accent3 4 7 2 3" xfId="4546"/>
    <cellStyle name="20% - Accent3 4 7 3" xfId="4547"/>
    <cellStyle name="20% - Accent3 4 7 3 2" xfId="4548"/>
    <cellStyle name="20% - Accent3 4 7 4" xfId="4549"/>
    <cellStyle name="20% - Accent3 4 8" xfId="4550"/>
    <cellStyle name="20% - Accent3 4 8 2" xfId="4551"/>
    <cellStyle name="20% - Accent3 4 8 2 2" xfId="4552"/>
    <cellStyle name="20% - Accent3 4 8 2 2 2" xfId="4553"/>
    <cellStyle name="20% - Accent3 4 8 2 3" xfId="4554"/>
    <cellStyle name="20% - Accent3 4 8 3" xfId="4555"/>
    <cellStyle name="20% - Accent3 4 8 3 2" xfId="4556"/>
    <cellStyle name="20% - Accent3 4 8 4" xfId="4557"/>
    <cellStyle name="20% - Accent3 4 9" xfId="4558"/>
    <cellStyle name="20% - Accent3 4 9 2" xfId="4559"/>
    <cellStyle name="20% - Accent3 4 9 2 2" xfId="4560"/>
    <cellStyle name="20% - Accent3 4 9 3" xfId="4561"/>
    <cellStyle name="20% - Accent3 40" xfId="4562"/>
    <cellStyle name="20% - Accent3 40 2" xfId="4563"/>
    <cellStyle name="20% - Accent3 40 2 2" xfId="4564"/>
    <cellStyle name="20% - Accent3 40 2 2 2" xfId="4565"/>
    <cellStyle name="20% - Accent3 40 2 2 3" xfId="4566"/>
    <cellStyle name="20% - Accent3 40 2 3" xfId="4567"/>
    <cellStyle name="20% - Accent3 40 2 4" xfId="4568"/>
    <cellStyle name="20% - Accent3 40 3" xfId="4569"/>
    <cellStyle name="20% - Accent3 40 3 2" xfId="4570"/>
    <cellStyle name="20% - Accent3 40 3 3" xfId="4571"/>
    <cellStyle name="20% - Accent3 40 4" xfId="4572"/>
    <cellStyle name="20% - Accent3 40 5" xfId="4573"/>
    <cellStyle name="20% - Accent3 41" xfId="4574"/>
    <cellStyle name="20% - Accent3 41 2" xfId="4575"/>
    <cellStyle name="20% - Accent3 41 2 2" xfId="4576"/>
    <cellStyle name="20% - Accent3 41 2 2 2" xfId="4577"/>
    <cellStyle name="20% - Accent3 41 2 2 3" xfId="4578"/>
    <cellStyle name="20% - Accent3 41 2 3" xfId="4579"/>
    <cellStyle name="20% - Accent3 41 2 4" xfId="4580"/>
    <cellStyle name="20% - Accent3 41 3" xfId="4581"/>
    <cellStyle name="20% - Accent3 41 3 2" xfId="4582"/>
    <cellStyle name="20% - Accent3 41 3 3" xfId="4583"/>
    <cellStyle name="20% - Accent3 41 4" xfId="4584"/>
    <cellStyle name="20% - Accent3 41 5" xfId="4585"/>
    <cellStyle name="20% - Accent3 42" xfId="4586"/>
    <cellStyle name="20% - Accent3 42 2" xfId="4587"/>
    <cellStyle name="20% - Accent3 42 2 2" xfId="4588"/>
    <cellStyle name="20% - Accent3 42 2 2 2" xfId="4589"/>
    <cellStyle name="20% - Accent3 42 2 2 3" xfId="4590"/>
    <cellStyle name="20% - Accent3 42 2 3" xfId="4591"/>
    <cellStyle name="20% - Accent3 42 2 4" xfId="4592"/>
    <cellStyle name="20% - Accent3 42 3" xfId="4593"/>
    <cellStyle name="20% - Accent3 42 3 2" xfId="4594"/>
    <cellStyle name="20% - Accent3 42 3 3" xfId="4595"/>
    <cellStyle name="20% - Accent3 42 4" xfId="4596"/>
    <cellStyle name="20% - Accent3 42 5" xfId="4597"/>
    <cellStyle name="20% - Accent3 43" xfId="4598"/>
    <cellStyle name="20% - Accent3 43 2" xfId="4599"/>
    <cellStyle name="20% - Accent3 43 2 2" xfId="4600"/>
    <cellStyle name="20% - Accent3 43 2 2 2" xfId="4601"/>
    <cellStyle name="20% - Accent3 43 2 2 3" xfId="4602"/>
    <cellStyle name="20% - Accent3 43 2 3" xfId="4603"/>
    <cellStyle name="20% - Accent3 43 2 4" xfId="4604"/>
    <cellStyle name="20% - Accent3 43 3" xfId="4605"/>
    <cellStyle name="20% - Accent3 43 3 2" xfId="4606"/>
    <cellStyle name="20% - Accent3 43 3 3" xfId="4607"/>
    <cellStyle name="20% - Accent3 43 4" xfId="4608"/>
    <cellStyle name="20% - Accent3 43 5" xfId="4609"/>
    <cellStyle name="20% - Accent3 44" xfId="4610"/>
    <cellStyle name="20% - Accent3 44 2" xfId="4611"/>
    <cellStyle name="20% - Accent3 44 2 2" xfId="4612"/>
    <cellStyle name="20% - Accent3 44 2 2 2" xfId="4613"/>
    <cellStyle name="20% - Accent3 44 2 2 3" xfId="4614"/>
    <cellStyle name="20% - Accent3 44 2 3" xfId="4615"/>
    <cellStyle name="20% - Accent3 44 2 4" xfId="4616"/>
    <cellStyle name="20% - Accent3 44 3" xfId="4617"/>
    <cellStyle name="20% - Accent3 44 3 2" xfId="4618"/>
    <cellStyle name="20% - Accent3 44 3 3" xfId="4619"/>
    <cellStyle name="20% - Accent3 44 4" xfId="4620"/>
    <cellStyle name="20% - Accent3 44 5" xfId="4621"/>
    <cellStyle name="20% - Accent3 45" xfId="4622"/>
    <cellStyle name="20% - Accent3 45 2" xfId="4623"/>
    <cellStyle name="20% - Accent3 45 2 2" xfId="4624"/>
    <cellStyle name="20% - Accent3 45 2 2 2" xfId="4625"/>
    <cellStyle name="20% - Accent3 45 2 2 3" xfId="4626"/>
    <cellStyle name="20% - Accent3 45 2 3" xfId="4627"/>
    <cellStyle name="20% - Accent3 45 2 4" xfId="4628"/>
    <cellStyle name="20% - Accent3 45 3" xfId="4629"/>
    <cellStyle name="20% - Accent3 45 3 2" xfId="4630"/>
    <cellStyle name="20% - Accent3 45 3 3" xfId="4631"/>
    <cellStyle name="20% - Accent3 45 4" xfId="4632"/>
    <cellStyle name="20% - Accent3 45 5" xfId="4633"/>
    <cellStyle name="20% - Accent3 46" xfId="4634"/>
    <cellStyle name="20% - Accent3 46 2" xfId="4635"/>
    <cellStyle name="20% - Accent3 46 2 2" xfId="4636"/>
    <cellStyle name="20% - Accent3 46 2 2 2" xfId="4637"/>
    <cellStyle name="20% - Accent3 46 2 2 3" xfId="4638"/>
    <cellStyle name="20% - Accent3 46 2 3" xfId="4639"/>
    <cellStyle name="20% - Accent3 46 2 4" xfId="4640"/>
    <cellStyle name="20% - Accent3 46 3" xfId="4641"/>
    <cellStyle name="20% - Accent3 46 3 2" xfId="4642"/>
    <cellStyle name="20% - Accent3 46 3 3" xfId="4643"/>
    <cellStyle name="20% - Accent3 46 4" xfId="4644"/>
    <cellStyle name="20% - Accent3 46 5" xfId="4645"/>
    <cellStyle name="20% - Accent3 47" xfId="4646"/>
    <cellStyle name="20% - Accent3 47 2" xfId="4647"/>
    <cellStyle name="20% - Accent3 47 2 2" xfId="4648"/>
    <cellStyle name="20% - Accent3 47 2 2 2" xfId="4649"/>
    <cellStyle name="20% - Accent3 47 2 2 3" xfId="4650"/>
    <cellStyle name="20% - Accent3 47 2 3" xfId="4651"/>
    <cellStyle name="20% - Accent3 47 2 4" xfId="4652"/>
    <cellStyle name="20% - Accent3 47 3" xfId="4653"/>
    <cellStyle name="20% - Accent3 47 3 2" xfId="4654"/>
    <cellStyle name="20% - Accent3 47 3 3" xfId="4655"/>
    <cellStyle name="20% - Accent3 47 4" xfId="4656"/>
    <cellStyle name="20% - Accent3 47 5" xfId="4657"/>
    <cellStyle name="20% - Accent3 48" xfId="4658"/>
    <cellStyle name="20% - Accent3 48 2" xfId="4659"/>
    <cellStyle name="20% - Accent3 48 2 2" xfId="4660"/>
    <cellStyle name="20% - Accent3 48 2 2 2" xfId="4661"/>
    <cellStyle name="20% - Accent3 48 2 2 3" xfId="4662"/>
    <cellStyle name="20% - Accent3 48 2 3" xfId="4663"/>
    <cellStyle name="20% - Accent3 48 2 4" xfId="4664"/>
    <cellStyle name="20% - Accent3 48 3" xfId="4665"/>
    <cellStyle name="20% - Accent3 48 3 2" xfId="4666"/>
    <cellStyle name="20% - Accent3 48 3 3" xfId="4667"/>
    <cellStyle name="20% - Accent3 48 4" xfId="4668"/>
    <cellStyle name="20% - Accent3 48 5" xfId="4669"/>
    <cellStyle name="20% - Accent3 49" xfId="4670"/>
    <cellStyle name="20% - Accent3 49 2" xfId="4671"/>
    <cellStyle name="20% - Accent3 49 2 2" xfId="4672"/>
    <cellStyle name="20% - Accent3 49 2 2 2" xfId="4673"/>
    <cellStyle name="20% - Accent3 49 2 2 3" xfId="4674"/>
    <cellStyle name="20% - Accent3 49 2 3" xfId="4675"/>
    <cellStyle name="20% - Accent3 49 2 4" xfId="4676"/>
    <cellStyle name="20% - Accent3 49 3" xfId="4677"/>
    <cellStyle name="20% - Accent3 49 3 2" xfId="4678"/>
    <cellStyle name="20% - Accent3 49 3 3" xfId="4679"/>
    <cellStyle name="20% - Accent3 49 4" xfId="4680"/>
    <cellStyle name="20% - Accent3 49 5" xfId="4681"/>
    <cellStyle name="20% - Accent3 5" xfId="4682"/>
    <cellStyle name="20% - Accent3 5 10" xfId="4683"/>
    <cellStyle name="20% - Accent3 5 10 2" xfId="4684"/>
    <cellStyle name="20% - Accent3 5 11" xfId="4685"/>
    <cellStyle name="20% - Accent3 5 11 2" xfId="4686"/>
    <cellStyle name="20% - Accent3 5 12" xfId="4687"/>
    <cellStyle name="20% - Accent3 5 13" xfId="4688"/>
    <cellStyle name="20% - Accent3 5 14" xfId="4689"/>
    <cellStyle name="20% - Accent3 5 15" xfId="4690"/>
    <cellStyle name="20% - Accent3 5 2" xfId="4691"/>
    <cellStyle name="20% - Accent3 5 2 2" xfId="4692"/>
    <cellStyle name="20% - Accent3 5 2 2 2" xfId="4693"/>
    <cellStyle name="20% - Accent3 5 2 2 2 2" xfId="4694"/>
    <cellStyle name="20% - Accent3 5 2 2 2 3" xfId="4695"/>
    <cellStyle name="20% - Accent3 5 2 2 2 4" xfId="4696"/>
    <cellStyle name="20% - Accent3 5 2 2 2 5" xfId="4697"/>
    <cellStyle name="20% - Accent3 5 2 2 3" xfId="4698"/>
    <cellStyle name="20% - Accent3 5 2 2 4" xfId="4699"/>
    <cellStyle name="20% - Accent3 5 2 2 5" xfId="4700"/>
    <cellStyle name="20% - Accent3 5 2 2 6" xfId="4701"/>
    <cellStyle name="20% - Accent3 5 2 3" xfId="4702"/>
    <cellStyle name="20% - Accent3 5 2 3 2" xfId="4703"/>
    <cellStyle name="20% - Accent3 5 2 3 3" xfId="4704"/>
    <cellStyle name="20% - Accent3 5 2 3 4" xfId="4705"/>
    <cellStyle name="20% - Accent3 5 2 3 5" xfId="4706"/>
    <cellStyle name="20% - Accent3 5 2 4" xfId="4707"/>
    <cellStyle name="20% - Accent3 5 2 5" xfId="4708"/>
    <cellStyle name="20% - Accent3 5 2 6" xfId="4709"/>
    <cellStyle name="20% - Accent3 5 2 7" xfId="4710"/>
    <cellStyle name="20% - Accent3 5 3" xfId="4711"/>
    <cellStyle name="20% - Accent3 5 3 2" xfId="4712"/>
    <cellStyle name="20% - Accent3 5 3 2 2" xfId="4713"/>
    <cellStyle name="20% - Accent3 5 3 2 2 2" xfId="4714"/>
    <cellStyle name="20% - Accent3 5 3 2 2 3" xfId="4715"/>
    <cellStyle name="20% - Accent3 5 3 2 2 4" xfId="4716"/>
    <cellStyle name="20% - Accent3 5 3 2 2 5" xfId="4717"/>
    <cellStyle name="20% - Accent3 5 3 2 3" xfId="4718"/>
    <cellStyle name="20% - Accent3 5 3 2 4" xfId="4719"/>
    <cellStyle name="20% - Accent3 5 3 2 5" xfId="4720"/>
    <cellStyle name="20% - Accent3 5 3 2 6" xfId="4721"/>
    <cellStyle name="20% - Accent3 5 3 3" xfId="4722"/>
    <cellStyle name="20% - Accent3 5 3 3 2" xfId="4723"/>
    <cellStyle name="20% - Accent3 5 3 3 3" xfId="4724"/>
    <cellStyle name="20% - Accent3 5 3 3 4" xfId="4725"/>
    <cellStyle name="20% - Accent3 5 3 3 5" xfId="4726"/>
    <cellStyle name="20% - Accent3 5 3 4" xfId="4727"/>
    <cellStyle name="20% - Accent3 5 3 5" xfId="4728"/>
    <cellStyle name="20% - Accent3 5 3 6" xfId="4729"/>
    <cellStyle name="20% - Accent3 5 3 7" xfId="4730"/>
    <cellStyle name="20% - Accent3 5 4" xfId="4731"/>
    <cellStyle name="20% - Accent3 5 4 2" xfId="4732"/>
    <cellStyle name="20% - Accent3 5 4 2 2" xfId="4733"/>
    <cellStyle name="20% - Accent3 5 4 2 2 2" xfId="4734"/>
    <cellStyle name="20% - Accent3 5 4 2 2 3" xfId="4735"/>
    <cellStyle name="20% - Accent3 5 4 2 2 4" xfId="4736"/>
    <cellStyle name="20% - Accent3 5 4 2 2 5" xfId="4737"/>
    <cellStyle name="20% - Accent3 5 4 2 3" xfId="4738"/>
    <cellStyle name="20% - Accent3 5 4 2 4" xfId="4739"/>
    <cellStyle name="20% - Accent3 5 4 2 5" xfId="4740"/>
    <cellStyle name="20% - Accent3 5 4 2 6" xfId="4741"/>
    <cellStyle name="20% - Accent3 5 4 3" xfId="4742"/>
    <cellStyle name="20% - Accent3 5 4 3 2" xfId="4743"/>
    <cellStyle name="20% - Accent3 5 4 3 3" xfId="4744"/>
    <cellStyle name="20% - Accent3 5 4 3 4" xfId="4745"/>
    <cellStyle name="20% - Accent3 5 4 3 5" xfId="4746"/>
    <cellStyle name="20% - Accent3 5 4 4" xfId="4747"/>
    <cellStyle name="20% - Accent3 5 4 5" xfId="4748"/>
    <cellStyle name="20% - Accent3 5 4 6" xfId="4749"/>
    <cellStyle name="20% - Accent3 5 4 7" xfId="4750"/>
    <cellStyle name="20% - Accent3 5 5" xfId="4751"/>
    <cellStyle name="20% - Accent3 5 5 2" xfId="4752"/>
    <cellStyle name="20% - Accent3 5 5 2 2" xfId="4753"/>
    <cellStyle name="20% - Accent3 5 5 2 2 2" xfId="4754"/>
    <cellStyle name="20% - Accent3 5 5 2 3" xfId="4755"/>
    <cellStyle name="20% - Accent3 5 5 2 4" xfId="4756"/>
    <cellStyle name="20% - Accent3 5 5 2 5" xfId="4757"/>
    <cellStyle name="20% - Accent3 5 5 2 6" xfId="4758"/>
    <cellStyle name="20% - Accent3 5 5 3" xfId="4759"/>
    <cellStyle name="20% - Accent3 5 5 3 2" xfId="4760"/>
    <cellStyle name="20% - Accent3 5 5 4" xfId="4761"/>
    <cellStyle name="20% - Accent3 5 5 5" xfId="4762"/>
    <cellStyle name="20% - Accent3 5 5 6" xfId="4763"/>
    <cellStyle name="20% - Accent3 5 5 7" xfId="4764"/>
    <cellStyle name="20% - Accent3 5 6" xfId="4765"/>
    <cellStyle name="20% - Accent3 5 6 2" xfId="4766"/>
    <cellStyle name="20% - Accent3 5 6 2 2" xfId="4767"/>
    <cellStyle name="20% - Accent3 5 6 2 2 2" xfId="4768"/>
    <cellStyle name="20% - Accent3 5 6 2 3" xfId="4769"/>
    <cellStyle name="20% - Accent3 5 6 3" xfId="4770"/>
    <cellStyle name="20% - Accent3 5 6 3 2" xfId="4771"/>
    <cellStyle name="20% - Accent3 5 6 4" xfId="4772"/>
    <cellStyle name="20% - Accent3 5 6 5" xfId="4773"/>
    <cellStyle name="20% - Accent3 5 6 6" xfId="4774"/>
    <cellStyle name="20% - Accent3 5 6 7" xfId="4775"/>
    <cellStyle name="20% - Accent3 5 7" xfId="4776"/>
    <cellStyle name="20% - Accent3 5 7 2" xfId="4777"/>
    <cellStyle name="20% - Accent3 5 7 2 2" xfId="4778"/>
    <cellStyle name="20% - Accent3 5 7 2 2 2" xfId="4779"/>
    <cellStyle name="20% - Accent3 5 7 2 3" xfId="4780"/>
    <cellStyle name="20% - Accent3 5 7 3" xfId="4781"/>
    <cellStyle name="20% - Accent3 5 7 3 2" xfId="4782"/>
    <cellStyle name="20% - Accent3 5 7 4" xfId="4783"/>
    <cellStyle name="20% - Accent3 5 8" xfId="4784"/>
    <cellStyle name="20% - Accent3 5 8 2" xfId="4785"/>
    <cellStyle name="20% - Accent3 5 8 2 2" xfId="4786"/>
    <cellStyle name="20% - Accent3 5 8 2 2 2" xfId="4787"/>
    <cellStyle name="20% - Accent3 5 8 2 3" xfId="4788"/>
    <cellStyle name="20% - Accent3 5 8 3" xfId="4789"/>
    <cellStyle name="20% - Accent3 5 8 3 2" xfId="4790"/>
    <cellStyle name="20% - Accent3 5 8 4" xfId="4791"/>
    <cellStyle name="20% - Accent3 5 9" xfId="4792"/>
    <cellStyle name="20% - Accent3 5 9 2" xfId="4793"/>
    <cellStyle name="20% - Accent3 5 9 2 2" xfId="4794"/>
    <cellStyle name="20% - Accent3 5 9 3" xfId="4795"/>
    <cellStyle name="20% - Accent3 50" xfId="4796"/>
    <cellStyle name="20% - Accent3 50 2" xfId="4797"/>
    <cellStyle name="20% - Accent3 50 2 2" xfId="4798"/>
    <cellStyle name="20% - Accent3 50 2 2 2" xfId="4799"/>
    <cellStyle name="20% - Accent3 50 2 2 3" xfId="4800"/>
    <cellStyle name="20% - Accent3 50 2 3" xfId="4801"/>
    <cellStyle name="20% - Accent3 50 2 4" xfId="4802"/>
    <cellStyle name="20% - Accent3 50 3" xfId="4803"/>
    <cellStyle name="20% - Accent3 50 3 2" xfId="4804"/>
    <cellStyle name="20% - Accent3 50 3 3" xfId="4805"/>
    <cellStyle name="20% - Accent3 50 4" xfId="4806"/>
    <cellStyle name="20% - Accent3 50 5" xfId="4807"/>
    <cellStyle name="20% - Accent3 51" xfId="4808"/>
    <cellStyle name="20% - Accent3 51 2" xfId="4809"/>
    <cellStyle name="20% - Accent3 51 2 2" xfId="4810"/>
    <cellStyle name="20% - Accent3 51 2 2 2" xfId="4811"/>
    <cellStyle name="20% - Accent3 51 2 2 3" xfId="4812"/>
    <cellStyle name="20% - Accent3 51 2 3" xfId="4813"/>
    <cellStyle name="20% - Accent3 51 2 4" xfId="4814"/>
    <cellStyle name="20% - Accent3 51 3" xfId="4815"/>
    <cellStyle name="20% - Accent3 51 3 2" xfId="4816"/>
    <cellStyle name="20% - Accent3 51 3 3" xfId="4817"/>
    <cellStyle name="20% - Accent3 51 4" xfId="4818"/>
    <cellStyle name="20% - Accent3 51 5" xfId="4819"/>
    <cellStyle name="20% - Accent3 52" xfId="4820"/>
    <cellStyle name="20% - Accent3 52 2" xfId="4821"/>
    <cellStyle name="20% - Accent3 52 2 2" xfId="4822"/>
    <cellStyle name="20% - Accent3 52 2 2 2" xfId="4823"/>
    <cellStyle name="20% - Accent3 52 2 2 3" xfId="4824"/>
    <cellStyle name="20% - Accent3 52 2 3" xfId="4825"/>
    <cellStyle name="20% - Accent3 52 2 4" xfId="4826"/>
    <cellStyle name="20% - Accent3 52 3" xfId="4827"/>
    <cellStyle name="20% - Accent3 52 3 2" xfId="4828"/>
    <cellStyle name="20% - Accent3 52 3 3" xfId="4829"/>
    <cellStyle name="20% - Accent3 52 4" xfId="4830"/>
    <cellStyle name="20% - Accent3 52 5" xfId="4831"/>
    <cellStyle name="20% - Accent3 53" xfId="4832"/>
    <cellStyle name="20% - Accent3 53 2" xfId="4833"/>
    <cellStyle name="20% - Accent3 53 2 2" xfId="4834"/>
    <cellStyle name="20% - Accent3 53 2 2 2" xfId="4835"/>
    <cellStyle name="20% - Accent3 53 2 2 3" xfId="4836"/>
    <cellStyle name="20% - Accent3 53 2 3" xfId="4837"/>
    <cellStyle name="20% - Accent3 53 2 4" xfId="4838"/>
    <cellStyle name="20% - Accent3 53 3" xfId="4839"/>
    <cellStyle name="20% - Accent3 53 3 2" xfId="4840"/>
    <cellStyle name="20% - Accent3 53 3 3" xfId="4841"/>
    <cellStyle name="20% - Accent3 53 4" xfId="4842"/>
    <cellStyle name="20% - Accent3 53 5" xfId="4843"/>
    <cellStyle name="20% - Accent3 54" xfId="4844"/>
    <cellStyle name="20% - Accent3 54 2" xfId="4845"/>
    <cellStyle name="20% - Accent3 54 2 2" xfId="4846"/>
    <cellStyle name="20% - Accent3 54 2 2 2" xfId="4847"/>
    <cellStyle name="20% - Accent3 54 2 2 3" xfId="4848"/>
    <cellStyle name="20% - Accent3 54 2 3" xfId="4849"/>
    <cellStyle name="20% - Accent3 54 2 4" xfId="4850"/>
    <cellStyle name="20% - Accent3 54 3" xfId="4851"/>
    <cellStyle name="20% - Accent3 54 3 2" xfId="4852"/>
    <cellStyle name="20% - Accent3 54 3 3" xfId="4853"/>
    <cellStyle name="20% - Accent3 54 4" xfId="4854"/>
    <cellStyle name="20% - Accent3 54 5" xfId="4855"/>
    <cellStyle name="20% - Accent3 55" xfId="4856"/>
    <cellStyle name="20% - Accent3 55 2" xfId="4857"/>
    <cellStyle name="20% - Accent3 55 2 2" xfId="4858"/>
    <cellStyle name="20% - Accent3 55 2 2 2" xfId="4859"/>
    <cellStyle name="20% - Accent3 55 2 2 3" xfId="4860"/>
    <cellStyle name="20% - Accent3 55 2 3" xfId="4861"/>
    <cellStyle name="20% - Accent3 55 2 4" xfId="4862"/>
    <cellStyle name="20% - Accent3 55 3" xfId="4863"/>
    <cellStyle name="20% - Accent3 55 3 2" xfId="4864"/>
    <cellStyle name="20% - Accent3 55 3 3" xfId="4865"/>
    <cellStyle name="20% - Accent3 55 4" xfId="4866"/>
    <cellStyle name="20% - Accent3 55 5" xfId="4867"/>
    <cellStyle name="20% - Accent3 56" xfId="4868"/>
    <cellStyle name="20% - Accent3 56 2" xfId="4869"/>
    <cellStyle name="20% - Accent3 56 2 2" xfId="4870"/>
    <cellStyle name="20% - Accent3 56 2 2 2" xfId="4871"/>
    <cellStyle name="20% - Accent3 56 2 2 3" xfId="4872"/>
    <cellStyle name="20% - Accent3 56 2 3" xfId="4873"/>
    <cellStyle name="20% - Accent3 56 2 4" xfId="4874"/>
    <cellStyle name="20% - Accent3 56 3" xfId="4875"/>
    <cellStyle name="20% - Accent3 56 3 2" xfId="4876"/>
    <cellStyle name="20% - Accent3 56 3 3" xfId="4877"/>
    <cellStyle name="20% - Accent3 56 4" xfId="4878"/>
    <cellStyle name="20% - Accent3 56 5" xfId="4879"/>
    <cellStyle name="20% - Accent3 57" xfId="4880"/>
    <cellStyle name="20% - Accent3 57 2" xfId="4881"/>
    <cellStyle name="20% - Accent3 57 2 2" xfId="4882"/>
    <cellStyle name="20% - Accent3 57 2 2 2" xfId="4883"/>
    <cellStyle name="20% - Accent3 57 2 2 3" xfId="4884"/>
    <cellStyle name="20% - Accent3 57 2 3" xfId="4885"/>
    <cellStyle name="20% - Accent3 57 2 4" xfId="4886"/>
    <cellStyle name="20% - Accent3 57 3" xfId="4887"/>
    <cellStyle name="20% - Accent3 57 3 2" xfId="4888"/>
    <cellStyle name="20% - Accent3 57 3 3" xfId="4889"/>
    <cellStyle name="20% - Accent3 57 4" xfId="4890"/>
    <cellStyle name="20% - Accent3 57 5" xfId="4891"/>
    <cellStyle name="20% - Accent3 58" xfId="4892"/>
    <cellStyle name="20% - Accent3 58 2" xfId="4893"/>
    <cellStyle name="20% - Accent3 58 2 2" xfId="4894"/>
    <cellStyle name="20% - Accent3 58 2 2 2" xfId="4895"/>
    <cellStyle name="20% - Accent3 58 2 2 3" xfId="4896"/>
    <cellStyle name="20% - Accent3 58 2 3" xfId="4897"/>
    <cellStyle name="20% - Accent3 58 2 4" xfId="4898"/>
    <cellStyle name="20% - Accent3 58 3" xfId="4899"/>
    <cellStyle name="20% - Accent3 58 3 2" xfId="4900"/>
    <cellStyle name="20% - Accent3 58 3 3" xfId="4901"/>
    <cellStyle name="20% - Accent3 58 4" xfId="4902"/>
    <cellStyle name="20% - Accent3 58 5" xfId="4903"/>
    <cellStyle name="20% - Accent3 59" xfId="4904"/>
    <cellStyle name="20% - Accent3 59 2" xfId="4905"/>
    <cellStyle name="20% - Accent3 59 2 2" xfId="4906"/>
    <cellStyle name="20% - Accent3 59 2 2 2" xfId="4907"/>
    <cellStyle name="20% - Accent3 59 2 2 3" xfId="4908"/>
    <cellStyle name="20% - Accent3 59 2 3" xfId="4909"/>
    <cellStyle name="20% - Accent3 59 2 4" xfId="4910"/>
    <cellStyle name="20% - Accent3 59 3" xfId="4911"/>
    <cellStyle name="20% - Accent3 59 3 2" xfId="4912"/>
    <cellStyle name="20% - Accent3 59 3 3" xfId="4913"/>
    <cellStyle name="20% - Accent3 59 4" xfId="4914"/>
    <cellStyle name="20% - Accent3 59 5" xfId="4915"/>
    <cellStyle name="20% - Accent3 6" xfId="4916"/>
    <cellStyle name="20% - Accent3 6 2" xfId="4917"/>
    <cellStyle name="20% - Accent3 6 2 2" xfId="4918"/>
    <cellStyle name="20% - Accent3 6 2 2 2" xfId="4919"/>
    <cellStyle name="20% - Accent3 6 2 2 2 2" xfId="4920"/>
    <cellStyle name="20% - Accent3 6 2 2 2 3" xfId="4921"/>
    <cellStyle name="20% - Accent3 6 2 2 2 4" xfId="4922"/>
    <cellStyle name="20% - Accent3 6 2 2 3" xfId="4923"/>
    <cellStyle name="20% - Accent3 6 2 2 4" xfId="4924"/>
    <cellStyle name="20% - Accent3 6 2 2 5" xfId="4925"/>
    <cellStyle name="20% - Accent3 6 2 3" xfId="4926"/>
    <cellStyle name="20% - Accent3 6 2 3 2" xfId="4927"/>
    <cellStyle name="20% - Accent3 6 2 3 3" xfId="4928"/>
    <cellStyle name="20% - Accent3 6 2 3 4" xfId="4929"/>
    <cellStyle name="20% - Accent3 6 2 4" xfId="4930"/>
    <cellStyle name="20% - Accent3 6 2 5" xfId="4931"/>
    <cellStyle name="20% - Accent3 6 2 6" xfId="4932"/>
    <cellStyle name="20% - Accent3 6 3" xfId="4933"/>
    <cellStyle name="20% - Accent3 6 3 2" xfId="4934"/>
    <cellStyle name="20% - Accent3 6 3 2 2" xfId="4935"/>
    <cellStyle name="20% - Accent3 6 3 2 2 2" xfId="4936"/>
    <cellStyle name="20% - Accent3 6 3 2 2 3" xfId="4937"/>
    <cellStyle name="20% - Accent3 6 3 2 3" xfId="4938"/>
    <cellStyle name="20% - Accent3 6 3 2 4" xfId="4939"/>
    <cellStyle name="20% - Accent3 6 3 2 5" xfId="4940"/>
    <cellStyle name="20% - Accent3 6 3 3" xfId="4941"/>
    <cellStyle name="20% - Accent3 6 3 3 2" xfId="4942"/>
    <cellStyle name="20% - Accent3 6 3 3 3" xfId="4943"/>
    <cellStyle name="20% - Accent3 6 3 4" xfId="4944"/>
    <cellStyle name="20% - Accent3 6 3 5" xfId="4945"/>
    <cellStyle name="20% - Accent3 6 3 6" xfId="4946"/>
    <cellStyle name="20% - Accent3 6 4" xfId="4947"/>
    <cellStyle name="20% - Accent3 6 4 2" xfId="4948"/>
    <cellStyle name="20% - Accent3 6 4 2 2" xfId="4949"/>
    <cellStyle name="20% - Accent3 6 4 2 2 2" xfId="4950"/>
    <cellStyle name="20% - Accent3 6 4 2 2 3" xfId="4951"/>
    <cellStyle name="20% - Accent3 6 4 2 3" xfId="4952"/>
    <cellStyle name="20% - Accent3 6 4 2 4" xfId="4953"/>
    <cellStyle name="20% - Accent3 6 4 3" xfId="4954"/>
    <cellStyle name="20% - Accent3 6 4 3 2" xfId="4955"/>
    <cellStyle name="20% - Accent3 6 4 3 3" xfId="4956"/>
    <cellStyle name="20% - Accent3 6 4 4" xfId="4957"/>
    <cellStyle name="20% - Accent3 6 4 5" xfId="4958"/>
    <cellStyle name="20% - Accent3 6 4 6" xfId="4959"/>
    <cellStyle name="20% - Accent3 6 5" xfId="4960"/>
    <cellStyle name="20% - Accent3 6 5 2" xfId="4961"/>
    <cellStyle name="20% - Accent3 6 5 2 2" xfId="4962"/>
    <cellStyle name="20% - Accent3 6 5 2 3" xfId="4963"/>
    <cellStyle name="20% - Accent3 6 5 3" xfId="4964"/>
    <cellStyle name="20% - Accent3 6 5 4" xfId="4965"/>
    <cellStyle name="20% - Accent3 6 6" xfId="4966"/>
    <cellStyle name="20% - Accent3 6 6 2" xfId="4967"/>
    <cellStyle name="20% - Accent3 6 6 3" xfId="4968"/>
    <cellStyle name="20% - Accent3 6 7" xfId="4969"/>
    <cellStyle name="20% - Accent3 6 8" xfId="4970"/>
    <cellStyle name="20% - Accent3 6 9" xfId="4971"/>
    <cellStyle name="20% - Accent3 60" xfId="4972"/>
    <cellStyle name="20% - Accent3 60 2" xfId="4973"/>
    <cellStyle name="20% - Accent3 60 2 2" xfId="4974"/>
    <cellStyle name="20% - Accent3 60 2 2 2" xfId="4975"/>
    <cellStyle name="20% - Accent3 60 2 2 3" xfId="4976"/>
    <cellStyle name="20% - Accent3 60 2 3" xfId="4977"/>
    <cellStyle name="20% - Accent3 60 2 4" xfId="4978"/>
    <cellStyle name="20% - Accent3 60 3" xfId="4979"/>
    <cellStyle name="20% - Accent3 60 3 2" xfId="4980"/>
    <cellStyle name="20% - Accent3 60 3 3" xfId="4981"/>
    <cellStyle name="20% - Accent3 60 4" xfId="4982"/>
    <cellStyle name="20% - Accent3 60 5" xfId="4983"/>
    <cellStyle name="20% - Accent3 61" xfId="4984"/>
    <cellStyle name="20% - Accent3 61 2" xfId="4985"/>
    <cellStyle name="20% - Accent3 61 2 2" xfId="4986"/>
    <cellStyle name="20% - Accent3 61 2 2 2" xfId="4987"/>
    <cellStyle name="20% - Accent3 61 2 2 3" xfId="4988"/>
    <cellStyle name="20% - Accent3 61 2 3" xfId="4989"/>
    <cellStyle name="20% - Accent3 61 2 4" xfId="4990"/>
    <cellStyle name="20% - Accent3 61 3" xfId="4991"/>
    <cellStyle name="20% - Accent3 61 3 2" xfId="4992"/>
    <cellStyle name="20% - Accent3 61 3 3" xfId="4993"/>
    <cellStyle name="20% - Accent3 61 4" xfId="4994"/>
    <cellStyle name="20% - Accent3 61 5" xfId="4995"/>
    <cellStyle name="20% - Accent3 62" xfId="4996"/>
    <cellStyle name="20% - Accent3 62 2" xfId="4997"/>
    <cellStyle name="20% - Accent3 62 2 2" xfId="4998"/>
    <cellStyle name="20% - Accent3 62 2 2 2" xfId="4999"/>
    <cellStyle name="20% - Accent3 62 2 2 3" xfId="5000"/>
    <cellStyle name="20% - Accent3 62 2 3" xfId="5001"/>
    <cellStyle name="20% - Accent3 62 2 4" xfId="5002"/>
    <cellStyle name="20% - Accent3 62 3" xfId="5003"/>
    <cellStyle name="20% - Accent3 62 3 2" xfId="5004"/>
    <cellStyle name="20% - Accent3 62 3 3" xfId="5005"/>
    <cellStyle name="20% - Accent3 62 4" xfId="5006"/>
    <cellStyle name="20% - Accent3 62 5" xfId="5007"/>
    <cellStyle name="20% - Accent3 63" xfId="5008"/>
    <cellStyle name="20% - Accent3 63 2" xfId="5009"/>
    <cellStyle name="20% - Accent3 63 2 2" xfId="5010"/>
    <cellStyle name="20% - Accent3 63 2 2 2" xfId="5011"/>
    <cellStyle name="20% - Accent3 63 2 2 3" xfId="5012"/>
    <cellStyle name="20% - Accent3 63 2 3" xfId="5013"/>
    <cellStyle name="20% - Accent3 63 2 4" xfId="5014"/>
    <cellStyle name="20% - Accent3 63 3" xfId="5015"/>
    <cellStyle name="20% - Accent3 63 3 2" xfId="5016"/>
    <cellStyle name="20% - Accent3 63 3 3" xfId="5017"/>
    <cellStyle name="20% - Accent3 63 4" xfId="5018"/>
    <cellStyle name="20% - Accent3 63 5" xfId="5019"/>
    <cellStyle name="20% - Accent3 64" xfId="5020"/>
    <cellStyle name="20% - Accent3 64 2" xfId="5021"/>
    <cellStyle name="20% - Accent3 64 2 2" xfId="5022"/>
    <cellStyle name="20% - Accent3 64 2 2 2" xfId="5023"/>
    <cellStyle name="20% - Accent3 64 2 2 3" xfId="5024"/>
    <cellStyle name="20% - Accent3 64 2 3" xfId="5025"/>
    <cellStyle name="20% - Accent3 64 2 4" xfId="5026"/>
    <cellStyle name="20% - Accent3 64 3" xfId="5027"/>
    <cellStyle name="20% - Accent3 64 3 2" xfId="5028"/>
    <cellStyle name="20% - Accent3 64 3 3" xfId="5029"/>
    <cellStyle name="20% - Accent3 64 4" xfId="5030"/>
    <cellStyle name="20% - Accent3 64 5" xfId="5031"/>
    <cellStyle name="20% - Accent3 65" xfId="5032"/>
    <cellStyle name="20% - Accent3 65 2" xfId="5033"/>
    <cellStyle name="20% - Accent3 65 2 2" xfId="5034"/>
    <cellStyle name="20% - Accent3 65 2 2 2" xfId="5035"/>
    <cellStyle name="20% - Accent3 65 2 2 3" xfId="5036"/>
    <cellStyle name="20% - Accent3 65 2 3" xfId="5037"/>
    <cellStyle name="20% - Accent3 65 2 4" xfId="5038"/>
    <cellStyle name="20% - Accent3 65 3" xfId="5039"/>
    <cellStyle name="20% - Accent3 65 3 2" xfId="5040"/>
    <cellStyle name="20% - Accent3 65 3 3" xfId="5041"/>
    <cellStyle name="20% - Accent3 65 4" xfId="5042"/>
    <cellStyle name="20% - Accent3 65 5" xfId="5043"/>
    <cellStyle name="20% - Accent3 66" xfId="5044"/>
    <cellStyle name="20% - Accent3 66 2" xfId="5045"/>
    <cellStyle name="20% - Accent3 66 2 2" xfId="5046"/>
    <cellStyle name="20% - Accent3 66 2 2 2" xfId="5047"/>
    <cellStyle name="20% - Accent3 66 2 2 3" xfId="5048"/>
    <cellStyle name="20% - Accent3 66 2 3" xfId="5049"/>
    <cellStyle name="20% - Accent3 66 2 4" xfId="5050"/>
    <cellStyle name="20% - Accent3 66 3" xfId="5051"/>
    <cellStyle name="20% - Accent3 66 3 2" xfId="5052"/>
    <cellStyle name="20% - Accent3 66 3 3" xfId="5053"/>
    <cellStyle name="20% - Accent3 66 4" xfId="5054"/>
    <cellStyle name="20% - Accent3 66 5" xfId="5055"/>
    <cellStyle name="20% - Accent3 67" xfId="5056"/>
    <cellStyle name="20% - Accent3 67 2" xfId="5057"/>
    <cellStyle name="20% - Accent3 67 2 2" xfId="5058"/>
    <cellStyle name="20% - Accent3 67 2 2 2" xfId="5059"/>
    <cellStyle name="20% - Accent3 67 2 2 3" xfId="5060"/>
    <cellStyle name="20% - Accent3 67 2 3" xfId="5061"/>
    <cellStyle name="20% - Accent3 67 2 4" xfId="5062"/>
    <cellStyle name="20% - Accent3 67 3" xfId="5063"/>
    <cellStyle name="20% - Accent3 67 3 2" xfId="5064"/>
    <cellStyle name="20% - Accent3 67 3 3" xfId="5065"/>
    <cellStyle name="20% - Accent3 67 4" xfId="5066"/>
    <cellStyle name="20% - Accent3 67 5" xfId="5067"/>
    <cellStyle name="20% - Accent3 68" xfId="5068"/>
    <cellStyle name="20% - Accent3 68 2" xfId="5069"/>
    <cellStyle name="20% - Accent3 68 2 2" xfId="5070"/>
    <cellStyle name="20% - Accent3 68 2 2 2" xfId="5071"/>
    <cellStyle name="20% - Accent3 68 2 2 3" xfId="5072"/>
    <cellStyle name="20% - Accent3 68 2 3" xfId="5073"/>
    <cellStyle name="20% - Accent3 68 2 4" xfId="5074"/>
    <cellStyle name="20% - Accent3 68 3" xfId="5075"/>
    <cellStyle name="20% - Accent3 68 3 2" xfId="5076"/>
    <cellStyle name="20% - Accent3 68 3 3" xfId="5077"/>
    <cellStyle name="20% - Accent3 68 4" xfId="5078"/>
    <cellStyle name="20% - Accent3 68 5" xfId="5079"/>
    <cellStyle name="20% - Accent3 69" xfId="5080"/>
    <cellStyle name="20% - Accent3 69 2" xfId="5081"/>
    <cellStyle name="20% - Accent3 69 2 2" xfId="5082"/>
    <cellStyle name="20% - Accent3 69 2 2 2" xfId="5083"/>
    <cellStyle name="20% - Accent3 69 2 2 3" xfId="5084"/>
    <cellStyle name="20% - Accent3 69 2 3" xfId="5085"/>
    <cellStyle name="20% - Accent3 69 2 4" xfId="5086"/>
    <cellStyle name="20% - Accent3 69 3" xfId="5087"/>
    <cellStyle name="20% - Accent3 69 3 2" xfId="5088"/>
    <cellStyle name="20% - Accent3 69 3 3" xfId="5089"/>
    <cellStyle name="20% - Accent3 69 4" xfId="5090"/>
    <cellStyle name="20% - Accent3 69 5" xfId="5091"/>
    <cellStyle name="20% - Accent3 7" xfId="5092"/>
    <cellStyle name="20% - Accent3 7 2" xfId="5093"/>
    <cellStyle name="20% - Accent3 7 2 2" xfId="5094"/>
    <cellStyle name="20% - Accent3 7 2 2 2" xfId="5095"/>
    <cellStyle name="20% - Accent3 7 2 2 2 2" xfId="5096"/>
    <cellStyle name="20% - Accent3 7 2 2 2 3" xfId="5097"/>
    <cellStyle name="20% - Accent3 7 2 2 2 4" xfId="5098"/>
    <cellStyle name="20% - Accent3 7 2 2 3" xfId="5099"/>
    <cellStyle name="20% - Accent3 7 2 2 4" xfId="5100"/>
    <cellStyle name="20% - Accent3 7 2 2 5" xfId="5101"/>
    <cellStyle name="20% - Accent3 7 2 3" xfId="5102"/>
    <cellStyle name="20% - Accent3 7 2 3 2" xfId="5103"/>
    <cellStyle name="20% - Accent3 7 2 3 3" xfId="5104"/>
    <cellStyle name="20% - Accent3 7 2 3 4" xfId="5105"/>
    <cellStyle name="20% - Accent3 7 2 4" xfId="5106"/>
    <cellStyle name="20% - Accent3 7 2 5" xfId="5107"/>
    <cellStyle name="20% - Accent3 7 2 6" xfId="5108"/>
    <cellStyle name="20% - Accent3 7 3" xfId="5109"/>
    <cellStyle name="20% - Accent3 7 3 2" xfId="5110"/>
    <cellStyle name="20% - Accent3 7 3 2 2" xfId="5111"/>
    <cellStyle name="20% - Accent3 7 3 2 2 2" xfId="5112"/>
    <cellStyle name="20% - Accent3 7 3 2 2 3" xfId="5113"/>
    <cellStyle name="20% - Accent3 7 3 2 3" xfId="5114"/>
    <cellStyle name="20% - Accent3 7 3 2 4" xfId="5115"/>
    <cellStyle name="20% - Accent3 7 3 2 5" xfId="5116"/>
    <cellStyle name="20% - Accent3 7 3 3" xfId="5117"/>
    <cellStyle name="20% - Accent3 7 3 3 2" xfId="5118"/>
    <cellStyle name="20% - Accent3 7 3 3 3" xfId="5119"/>
    <cellStyle name="20% - Accent3 7 3 4" xfId="5120"/>
    <cellStyle name="20% - Accent3 7 3 5" xfId="5121"/>
    <cellStyle name="20% - Accent3 7 3 6" xfId="5122"/>
    <cellStyle name="20% - Accent3 7 4" xfId="5123"/>
    <cellStyle name="20% - Accent3 7 4 2" xfId="5124"/>
    <cellStyle name="20% - Accent3 7 4 2 2" xfId="5125"/>
    <cellStyle name="20% - Accent3 7 4 2 2 2" xfId="5126"/>
    <cellStyle name="20% - Accent3 7 4 2 2 3" xfId="5127"/>
    <cellStyle name="20% - Accent3 7 4 2 3" xfId="5128"/>
    <cellStyle name="20% - Accent3 7 4 2 4" xfId="5129"/>
    <cellStyle name="20% - Accent3 7 4 3" xfId="5130"/>
    <cellStyle name="20% - Accent3 7 4 3 2" xfId="5131"/>
    <cellStyle name="20% - Accent3 7 4 3 3" xfId="5132"/>
    <cellStyle name="20% - Accent3 7 4 4" xfId="5133"/>
    <cellStyle name="20% - Accent3 7 4 5" xfId="5134"/>
    <cellStyle name="20% - Accent3 7 4 6" xfId="5135"/>
    <cellStyle name="20% - Accent3 7 5" xfId="5136"/>
    <cellStyle name="20% - Accent3 7 5 2" xfId="5137"/>
    <cellStyle name="20% - Accent3 7 5 2 2" xfId="5138"/>
    <cellStyle name="20% - Accent3 7 5 2 3" xfId="5139"/>
    <cellStyle name="20% - Accent3 7 5 3" xfId="5140"/>
    <cellStyle name="20% - Accent3 7 5 4" xfId="5141"/>
    <cellStyle name="20% - Accent3 7 6" xfId="5142"/>
    <cellStyle name="20% - Accent3 7 6 2" xfId="5143"/>
    <cellStyle name="20% - Accent3 7 6 3" xfId="5144"/>
    <cellStyle name="20% - Accent3 7 7" xfId="5145"/>
    <cellStyle name="20% - Accent3 7 8" xfId="5146"/>
    <cellStyle name="20% - Accent3 7 9" xfId="5147"/>
    <cellStyle name="20% - Accent3 70" xfId="5148"/>
    <cellStyle name="20% - Accent3 70 2" xfId="5149"/>
    <cellStyle name="20% - Accent3 70 2 2" xfId="5150"/>
    <cellStyle name="20% - Accent3 70 2 3" xfId="5151"/>
    <cellStyle name="20% - Accent3 70 3" xfId="5152"/>
    <cellStyle name="20% - Accent3 70 4" xfId="5153"/>
    <cellStyle name="20% - Accent3 71" xfId="5154"/>
    <cellStyle name="20% - Accent3 71 2" xfId="5155"/>
    <cellStyle name="20% - Accent3 71 2 2" xfId="5156"/>
    <cellStyle name="20% - Accent3 71 2 3" xfId="5157"/>
    <cellStyle name="20% - Accent3 71 3" xfId="5158"/>
    <cellStyle name="20% - Accent3 71 4" xfId="5159"/>
    <cellStyle name="20% - Accent3 72" xfId="5160"/>
    <cellStyle name="20% - Accent3 72 2" xfId="5161"/>
    <cellStyle name="20% - Accent3 72 2 2" xfId="5162"/>
    <cellStyle name="20% - Accent3 72 2 3" xfId="5163"/>
    <cellStyle name="20% - Accent3 72 3" xfId="5164"/>
    <cellStyle name="20% - Accent3 72 4" xfId="5165"/>
    <cellStyle name="20% - Accent3 73" xfId="5166"/>
    <cellStyle name="20% - Accent3 73 2" xfId="5167"/>
    <cellStyle name="20% - Accent3 73 3" xfId="5168"/>
    <cellStyle name="20% - Accent3 74" xfId="5169"/>
    <cellStyle name="20% - Accent3 74 2" xfId="5170"/>
    <cellStyle name="20% - Accent3 74 3" xfId="5171"/>
    <cellStyle name="20% - Accent3 75" xfId="5172"/>
    <cellStyle name="20% - Accent3 75 2" xfId="5173"/>
    <cellStyle name="20% - Accent3 75 3" xfId="5174"/>
    <cellStyle name="20% - Accent3 76" xfId="5175"/>
    <cellStyle name="20% - Accent3 76 2" xfId="5176"/>
    <cellStyle name="20% - Accent3 76 3" xfId="5177"/>
    <cellStyle name="20% - Accent3 77" xfId="5178"/>
    <cellStyle name="20% - Accent3 77 2" xfId="5179"/>
    <cellStyle name="20% - Accent3 77 3" xfId="5180"/>
    <cellStyle name="20% - Accent3 78" xfId="5181"/>
    <cellStyle name="20% - Accent3 78 2" xfId="5182"/>
    <cellStyle name="20% - Accent3 78 3" xfId="5183"/>
    <cellStyle name="20% - Accent3 79" xfId="5184"/>
    <cellStyle name="20% - Accent3 79 2" xfId="5185"/>
    <cellStyle name="20% - Accent3 79 3" xfId="5186"/>
    <cellStyle name="20% - Accent3 8" xfId="5187"/>
    <cellStyle name="20% - Accent3 8 2" xfId="5188"/>
    <cellStyle name="20% - Accent3 8 2 2" xfId="5189"/>
    <cellStyle name="20% - Accent3 8 2 2 2" xfId="5190"/>
    <cellStyle name="20% - Accent3 8 2 2 2 2" xfId="5191"/>
    <cellStyle name="20% - Accent3 8 2 2 2 3" xfId="5192"/>
    <cellStyle name="20% - Accent3 8 2 2 2 4" xfId="5193"/>
    <cellStyle name="20% - Accent3 8 2 2 3" xfId="5194"/>
    <cellStyle name="20% - Accent3 8 2 2 4" xfId="5195"/>
    <cellStyle name="20% - Accent3 8 2 2 5" xfId="5196"/>
    <cellStyle name="20% - Accent3 8 2 3" xfId="5197"/>
    <cellStyle name="20% - Accent3 8 2 3 2" xfId="5198"/>
    <cellStyle name="20% - Accent3 8 2 3 3" xfId="5199"/>
    <cellStyle name="20% - Accent3 8 2 3 4" xfId="5200"/>
    <cellStyle name="20% - Accent3 8 2 4" xfId="5201"/>
    <cellStyle name="20% - Accent3 8 2 5" xfId="5202"/>
    <cellStyle name="20% - Accent3 8 2 6" xfId="5203"/>
    <cellStyle name="20% - Accent3 8 3" xfId="5204"/>
    <cellStyle name="20% - Accent3 8 3 2" xfId="5205"/>
    <cellStyle name="20% - Accent3 8 3 2 2" xfId="5206"/>
    <cellStyle name="20% - Accent3 8 3 2 2 2" xfId="5207"/>
    <cellStyle name="20% - Accent3 8 3 2 2 3" xfId="5208"/>
    <cellStyle name="20% - Accent3 8 3 2 3" xfId="5209"/>
    <cellStyle name="20% - Accent3 8 3 2 4" xfId="5210"/>
    <cellStyle name="20% - Accent3 8 3 2 5" xfId="5211"/>
    <cellStyle name="20% - Accent3 8 3 3" xfId="5212"/>
    <cellStyle name="20% - Accent3 8 3 3 2" xfId="5213"/>
    <cellStyle name="20% - Accent3 8 3 3 3" xfId="5214"/>
    <cellStyle name="20% - Accent3 8 3 4" xfId="5215"/>
    <cellStyle name="20% - Accent3 8 3 5" xfId="5216"/>
    <cellStyle name="20% - Accent3 8 3 6" xfId="5217"/>
    <cellStyle name="20% - Accent3 8 4" xfId="5218"/>
    <cellStyle name="20% - Accent3 8 4 2" xfId="5219"/>
    <cellStyle name="20% - Accent3 8 4 2 2" xfId="5220"/>
    <cellStyle name="20% - Accent3 8 4 2 2 2" xfId="5221"/>
    <cellStyle name="20% - Accent3 8 4 2 2 3" xfId="5222"/>
    <cellStyle name="20% - Accent3 8 4 2 3" xfId="5223"/>
    <cellStyle name="20% - Accent3 8 4 2 4" xfId="5224"/>
    <cellStyle name="20% - Accent3 8 4 3" xfId="5225"/>
    <cellStyle name="20% - Accent3 8 4 3 2" xfId="5226"/>
    <cellStyle name="20% - Accent3 8 4 3 3" xfId="5227"/>
    <cellStyle name="20% - Accent3 8 4 4" xfId="5228"/>
    <cellStyle name="20% - Accent3 8 4 5" xfId="5229"/>
    <cellStyle name="20% - Accent3 8 4 6" xfId="5230"/>
    <cellStyle name="20% - Accent3 8 5" xfId="5231"/>
    <cellStyle name="20% - Accent3 8 5 2" xfId="5232"/>
    <cellStyle name="20% - Accent3 8 5 2 2" xfId="5233"/>
    <cellStyle name="20% - Accent3 8 5 2 3" xfId="5234"/>
    <cellStyle name="20% - Accent3 8 5 3" xfId="5235"/>
    <cellStyle name="20% - Accent3 8 5 4" xfId="5236"/>
    <cellStyle name="20% - Accent3 8 6" xfId="5237"/>
    <cellStyle name="20% - Accent3 8 6 2" xfId="5238"/>
    <cellStyle name="20% - Accent3 8 6 3" xfId="5239"/>
    <cellStyle name="20% - Accent3 8 7" xfId="5240"/>
    <cellStyle name="20% - Accent3 8 8" xfId="5241"/>
    <cellStyle name="20% - Accent3 8 9" xfId="5242"/>
    <cellStyle name="20% - Accent3 80" xfId="5243"/>
    <cellStyle name="20% - Accent3 80 2" xfId="5244"/>
    <cellStyle name="20% - Accent3 81" xfId="5245"/>
    <cellStyle name="20% - Accent3 82" xfId="5246"/>
    <cellStyle name="20% - Accent3 83" xfId="5247"/>
    <cellStyle name="20% - Accent3 84" xfId="5248"/>
    <cellStyle name="20% - Accent3 85" xfId="5249"/>
    <cellStyle name="20% - Accent3 86" xfId="5250"/>
    <cellStyle name="20% - Accent3 87" xfId="5251"/>
    <cellStyle name="20% - Accent3 88" xfId="5252"/>
    <cellStyle name="20% - Accent3 89" xfId="5253"/>
    <cellStyle name="20% - Accent3 9" xfId="5254"/>
    <cellStyle name="20% - Accent3 9 2" xfId="5255"/>
    <cellStyle name="20% - Accent3 9 2 2" xfId="5256"/>
    <cellStyle name="20% - Accent3 9 2 2 2" xfId="5257"/>
    <cellStyle name="20% - Accent3 9 2 2 2 2" xfId="5258"/>
    <cellStyle name="20% - Accent3 9 2 2 2 3" xfId="5259"/>
    <cellStyle name="20% - Accent3 9 2 2 2 4" xfId="5260"/>
    <cellStyle name="20% - Accent3 9 2 2 3" xfId="5261"/>
    <cellStyle name="20% - Accent3 9 2 2 4" xfId="5262"/>
    <cellStyle name="20% - Accent3 9 2 2 5" xfId="5263"/>
    <cellStyle name="20% - Accent3 9 2 3" xfId="5264"/>
    <cellStyle name="20% - Accent3 9 2 3 2" xfId="5265"/>
    <cellStyle name="20% - Accent3 9 2 3 3" xfId="5266"/>
    <cellStyle name="20% - Accent3 9 2 3 4" xfId="5267"/>
    <cellStyle name="20% - Accent3 9 2 4" xfId="5268"/>
    <cellStyle name="20% - Accent3 9 2 5" xfId="5269"/>
    <cellStyle name="20% - Accent3 9 2 6" xfId="5270"/>
    <cellStyle name="20% - Accent3 9 3" xfId="5271"/>
    <cellStyle name="20% - Accent3 9 3 2" xfId="5272"/>
    <cellStyle name="20% - Accent3 9 3 2 2" xfId="5273"/>
    <cellStyle name="20% - Accent3 9 3 2 3" xfId="5274"/>
    <cellStyle name="20% - Accent3 9 3 2 4" xfId="5275"/>
    <cellStyle name="20% - Accent3 9 3 3" xfId="5276"/>
    <cellStyle name="20% - Accent3 9 3 4" xfId="5277"/>
    <cellStyle name="20% - Accent3 9 3 5" xfId="5278"/>
    <cellStyle name="20% - Accent3 9 4" xfId="5279"/>
    <cellStyle name="20% - Accent3 9 4 2" xfId="5280"/>
    <cellStyle name="20% - Accent3 9 4 3" xfId="5281"/>
    <cellStyle name="20% - Accent3 9 4 4" xfId="5282"/>
    <cellStyle name="20% - Accent3 9 5" xfId="5283"/>
    <cellStyle name="20% - Accent3 9 6" xfId="5284"/>
    <cellStyle name="20% - Accent3 9 7" xfId="5285"/>
    <cellStyle name="20% - Accent3 90" xfId="5286"/>
    <cellStyle name="20% - Accent3 91" xfId="5287"/>
    <cellStyle name="20% - Accent3 92" xfId="5288"/>
    <cellStyle name="20% - Accent3 93" xfId="5289"/>
    <cellStyle name="20% - Accent3 94" xfId="5290"/>
    <cellStyle name="20% - Accent3 95" xfId="5291"/>
    <cellStyle name="20% - Accent3 96" xfId="5292"/>
    <cellStyle name="20% - Accent3 97" xfId="5293"/>
    <cellStyle name="20% - Accent4 10" xfId="5294"/>
    <cellStyle name="20% - Accent4 10 2" xfId="5295"/>
    <cellStyle name="20% - Accent4 10 2 2" xfId="5296"/>
    <cellStyle name="20% - Accent4 10 2 2 2" xfId="5297"/>
    <cellStyle name="20% - Accent4 10 2 2 2 2" xfId="5298"/>
    <cellStyle name="20% - Accent4 10 2 2 2 3" xfId="5299"/>
    <cellStyle name="20% - Accent4 10 2 2 2 4" xfId="5300"/>
    <cellStyle name="20% - Accent4 10 2 2 3" xfId="5301"/>
    <cellStyle name="20% - Accent4 10 2 2 4" xfId="5302"/>
    <cellStyle name="20% - Accent4 10 2 2 5" xfId="5303"/>
    <cellStyle name="20% - Accent4 10 2 3" xfId="5304"/>
    <cellStyle name="20% - Accent4 10 2 3 2" xfId="5305"/>
    <cellStyle name="20% - Accent4 10 2 3 3" xfId="5306"/>
    <cellStyle name="20% - Accent4 10 2 3 4" xfId="5307"/>
    <cellStyle name="20% - Accent4 10 2 4" xfId="5308"/>
    <cellStyle name="20% - Accent4 10 2 5" xfId="5309"/>
    <cellStyle name="20% - Accent4 10 2 6" xfId="5310"/>
    <cellStyle name="20% - Accent4 10 3" xfId="5311"/>
    <cellStyle name="20% - Accent4 10 3 2" xfId="5312"/>
    <cellStyle name="20% - Accent4 10 3 2 2" xfId="5313"/>
    <cellStyle name="20% - Accent4 10 3 2 3" xfId="5314"/>
    <cellStyle name="20% - Accent4 10 3 2 4" xfId="5315"/>
    <cellStyle name="20% - Accent4 10 3 3" xfId="5316"/>
    <cellStyle name="20% - Accent4 10 3 4" xfId="5317"/>
    <cellStyle name="20% - Accent4 10 3 5" xfId="5318"/>
    <cellStyle name="20% - Accent4 10 4" xfId="5319"/>
    <cellStyle name="20% - Accent4 10 4 2" xfId="5320"/>
    <cellStyle name="20% - Accent4 10 4 3" xfId="5321"/>
    <cellStyle name="20% - Accent4 10 4 4" xfId="5322"/>
    <cellStyle name="20% - Accent4 10 5" xfId="5323"/>
    <cellStyle name="20% - Accent4 10 6" xfId="5324"/>
    <cellStyle name="20% - Accent4 10 7" xfId="5325"/>
    <cellStyle name="20% - Accent4 11" xfId="5326"/>
    <cellStyle name="20% - Accent4 11 2" xfId="5327"/>
    <cellStyle name="20% - Accent4 11 2 2" xfId="5328"/>
    <cellStyle name="20% - Accent4 11 2 2 2" xfId="5329"/>
    <cellStyle name="20% - Accent4 11 2 2 2 2" xfId="5330"/>
    <cellStyle name="20% - Accent4 11 2 2 2 3" xfId="5331"/>
    <cellStyle name="20% - Accent4 11 2 2 2 4" xfId="5332"/>
    <cellStyle name="20% - Accent4 11 2 2 3" xfId="5333"/>
    <cellStyle name="20% - Accent4 11 2 2 4" xfId="5334"/>
    <cellStyle name="20% - Accent4 11 2 2 5" xfId="5335"/>
    <cellStyle name="20% - Accent4 11 2 3" xfId="5336"/>
    <cellStyle name="20% - Accent4 11 2 3 2" xfId="5337"/>
    <cellStyle name="20% - Accent4 11 2 3 3" xfId="5338"/>
    <cellStyle name="20% - Accent4 11 2 3 4" xfId="5339"/>
    <cellStyle name="20% - Accent4 11 2 4" xfId="5340"/>
    <cellStyle name="20% - Accent4 11 2 5" xfId="5341"/>
    <cellStyle name="20% - Accent4 11 2 6" xfId="5342"/>
    <cellStyle name="20% - Accent4 11 3" xfId="5343"/>
    <cellStyle name="20% - Accent4 11 3 2" xfId="5344"/>
    <cellStyle name="20% - Accent4 11 3 2 2" xfId="5345"/>
    <cellStyle name="20% - Accent4 11 3 2 3" xfId="5346"/>
    <cellStyle name="20% - Accent4 11 3 2 4" xfId="5347"/>
    <cellStyle name="20% - Accent4 11 3 3" xfId="5348"/>
    <cellStyle name="20% - Accent4 11 3 4" xfId="5349"/>
    <cellStyle name="20% - Accent4 11 3 5" xfId="5350"/>
    <cellStyle name="20% - Accent4 11 4" xfId="5351"/>
    <cellStyle name="20% - Accent4 11 4 2" xfId="5352"/>
    <cellStyle name="20% - Accent4 11 4 3" xfId="5353"/>
    <cellStyle name="20% - Accent4 11 4 4" xfId="5354"/>
    <cellStyle name="20% - Accent4 11 5" xfId="5355"/>
    <cellStyle name="20% - Accent4 11 6" xfId="5356"/>
    <cellStyle name="20% - Accent4 11 7" xfId="5357"/>
    <cellStyle name="20% - Accent4 12" xfId="5358"/>
    <cellStyle name="20% - Accent4 12 2" xfId="5359"/>
    <cellStyle name="20% - Accent4 12 2 2" xfId="5360"/>
    <cellStyle name="20% - Accent4 12 2 2 2" xfId="5361"/>
    <cellStyle name="20% - Accent4 12 2 2 2 2" xfId="5362"/>
    <cellStyle name="20% - Accent4 12 2 2 2 3" xfId="5363"/>
    <cellStyle name="20% - Accent4 12 2 2 2 4" xfId="5364"/>
    <cellStyle name="20% - Accent4 12 2 2 3" xfId="5365"/>
    <cellStyle name="20% - Accent4 12 2 2 4" xfId="5366"/>
    <cellStyle name="20% - Accent4 12 2 2 5" xfId="5367"/>
    <cellStyle name="20% - Accent4 12 2 3" xfId="5368"/>
    <cellStyle name="20% - Accent4 12 2 3 2" xfId="5369"/>
    <cellStyle name="20% - Accent4 12 2 3 3" xfId="5370"/>
    <cellStyle name="20% - Accent4 12 2 3 4" xfId="5371"/>
    <cellStyle name="20% - Accent4 12 2 4" xfId="5372"/>
    <cellStyle name="20% - Accent4 12 2 5" xfId="5373"/>
    <cellStyle name="20% - Accent4 12 2 6" xfId="5374"/>
    <cellStyle name="20% - Accent4 12 3" xfId="5375"/>
    <cellStyle name="20% - Accent4 12 3 2" xfId="5376"/>
    <cellStyle name="20% - Accent4 12 3 2 2" xfId="5377"/>
    <cellStyle name="20% - Accent4 12 3 2 3" xfId="5378"/>
    <cellStyle name="20% - Accent4 12 3 2 4" xfId="5379"/>
    <cellStyle name="20% - Accent4 12 3 3" xfId="5380"/>
    <cellStyle name="20% - Accent4 12 3 4" xfId="5381"/>
    <cellStyle name="20% - Accent4 12 3 5" xfId="5382"/>
    <cellStyle name="20% - Accent4 12 4" xfId="5383"/>
    <cellStyle name="20% - Accent4 12 4 2" xfId="5384"/>
    <cellStyle name="20% - Accent4 12 4 3" xfId="5385"/>
    <cellStyle name="20% - Accent4 12 4 4" xfId="5386"/>
    <cellStyle name="20% - Accent4 12 5" xfId="5387"/>
    <cellStyle name="20% - Accent4 12 6" xfId="5388"/>
    <cellStyle name="20% - Accent4 12 7" xfId="5389"/>
    <cellStyle name="20% - Accent4 13" xfId="5390"/>
    <cellStyle name="20% - Accent4 13 2" xfId="5391"/>
    <cellStyle name="20% - Accent4 13 2 2" xfId="5392"/>
    <cellStyle name="20% - Accent4 13 2 2 2" xfId="5393"/>
    <cellStyle name="20% - Accent4 13 2 2 2 2" xfId="5394"/>
    <cellStyle name="20% - Accent4 13 2 2 2 3" xfId="5395"/>
    <cellStyle name="20% - Accent4 13 2 2 2 4" xfId="5396"/>
    <cellStyle name="20% - Accent4 13 2 2 3" xfId="5397"/>
    <cellStyle name="20% - Accent4 13 2 2 4" xfId="5398"/>
    <cellStyle name="20% - Accent4 13 2 2 5" xfId="5399"/>
    <cellStyle name="20% - Accent4 13 2 3" xfId="5400"/>
    <cellStyle name="20% - Accent4 13 2 3 2" xfId="5401"/>
    <cellStyle name="20% - Accent4 13 2 3 3" xfId="5402"/>
    <cellStyle name="20% - Accent4 13 2 3 4" xfId="5403"/>
    <cellStyle name="20% - Accent4 13 2 4" xfId="5404"/>
    <cellStyle name="20% - Accent4 13 2 5" xfId="5405"/>
    <cellStyle name="20% - Accent4 13 2 6" xfId="5406"/>
    <cellStyle name="20% - Accent4 13 3" xfId="5407"/>
    <cellStyle name="20% - Accent4 13 3 2" xfId="5408"/>
    <cellStyle name="20% - Accent4 13 3 2 2" xfId="5409"/>
    <cellStyle name="20% - Accent4 13 3 2 3" xfId="5410"/>
    <cellStyle name="20% - Accent4 13 3 2 4" xfId="5411"/>
    <cellStyle name="20% - Accent4 13 3 3" xfId="5412"/>
    <cellStyle name="20% - Accent4 13 3 4" xfId="5413"/>
    <cellStyle name="20% - Accent4 13 3 5" xfId="5414"/>
    <cellStyle name="20% - Accent4 13 4" xfId="5415"/>
    <cellStyle name="20% - Accent4 13 4 2" xfId="5416"/>
    <cellStyle name="20% - Accent4 13 4 3" xfId="5417"/>
    <cellStyle name="20% - Accent4 13 4 4" xfId="5418"/>
    <cellStyle name="20% - Accent4 13 5" xfId="5419"/>
    <cellStyle name="20% - Accent4 13 6" xfId="5420"/>
    <cellStyle name="20% - Accent4 13 7" xfId="5421"/>
    <cellStyle name="20% - Accent4 14" xfId="5422"/>
    <cellStyle name="20% - Accent4 14 2" xfId="5423"/>
    <cellStyle name="20% - Accent4 14 2 2" xfId="5424"/>
    <cellStyle name="20% - Accent4 14 2 2 2" xfId="5425"/>
    <cellStyle name="20% - Accent4 14 2 2 2 2" xfId="5426"/>
    <cellStyle name="20% - Accent4 14 2 2 2 3" xfId="5427"/>
    <cellStyle name="20% - Accent4 14 2 2 2 4" xfId="5428"/>
    <cellStyle name="20% - Accent4 14 2 2 3" xfId="5429"/>
    <cellStyle name="20% - Accent4 14 2 2 4" xfId="5430"/>
    <cellStyle name="20% - Accent4 14 2 2 5" xfId="5431"/>
    <cellStyle name="20% - Accent4 14 2 3" xfId="5432"/>
    <cellStyle name="20% - Accent4 14 2 3 2" xfId="5433"/>
    <cellStyle name="20% - Accent4 14 2 3 3" xfId="5434"/>
    <cellStyle name="20% - Accent4 14 2 3 4" xfId="5435"/>
    <cellStyle name="20% - Accent4 14 2 4" xfId="5436"/>
    <cellStyle name="20% - Accent4 14 2 5" xfId="5437"/>
    <cellStyle name="20% - Accent4 14 2 6" xfId="5438"/>
    <cellStyle name="20% - Accent4 14 3" xfId="5439"/>
    <cellStyle name="20% - Accent4 14 3 2" xfId="5440"/>
    <cellStyle name="20% - Accent4 14 3 2 2" xfId="5441"/>
    <cellStyle name="20% - Accent4 14 3 2 3" xfId="5442"/>
    <cellStyle name="20% - Accent4 14 3 2 4" xfId="5443"/>
    <cellStyle name="20% - Accent4 14 3 3" xfId="5444"/>
    <cellStyle name="20% - Accent4 14 3 4" xfId="5445"/>
    <cellStyle name="20% - Accent4 14 3 5" xfId="5446"/>
    <cellStyle name="20% - Accent4 14 4" xfId="5447"/>
    <cellStyle name="20% - Accent4 14 4 2" xfId="5448"/>
    <cellStyle name="20% - Accent4 14 4 3" xfId="5449"/>
    <cellStyle name="20% - Accent4 14 4 4" xfId="5450"/>
    <cellStyle name="20% - Accent4 14 5" xfId="5451"/>
    <cellStyle name="20% - Accent4 14 6" xfId="5452"/>
    <cellStyle name="20% - Accent4 14 7" xfId="5453"/>
    <cellStyle name="20% - Accent4 15" xfId="5454"/>
    <cellStyle name="20% - Accent4 15 2" xfId="5455"/>
    <cellStyle name="20% - Accent4 15 2 2" xfId="5456"/>
    <cellStyle name="20% - Accent4 15 2 2 2" xfId="5457"/>
    <cellStyle name="20% - Accent4 15 2 2 2 2" xfId="5458"/>
    <cellStyle name="20% - Accent4 15 2 2 2 3" xfId="5459"/>
    <cellStyle name="20% - Accent4 15 2 2 2 4" xfId="5460"/>
    <cellStyle name="20% - Accent4 15 2 2 3" xfId="5461"/>
    <cellStyle name="20% - Accent4 15 2 2 4" xfId="5462"/>
    <cellStyle name="20% - Accent4 15 2 2 5" xfId="5463"/>
    <cellStyle name="20% - Accent4 15 2 3" xfId="5464"/>
    <cellStyle name="20% - Accent4 15 2 3 2" xfId="5465"/>
    <cellStyle name="20% - Accent4 15 2 3 3" xfId="5466"/>
    <cellStyle name="20% - Accent4 15 2 3 4" xfId="5467"/>
    <cellStyle name="20% - Accent4 15 2 4" xfId="5468"/>
    <cellStyle name="20% - Accent4 15 2 5" xfId="5469"/>
    <cellStyle name="20% - Accent4 15 2 6" xfId="5470"/>
    <cellStyle name="20% - Accent4 15 3" xfId="5471"/>
    <cellStyle name="20% - Accent4 15 3 2" xfId="5472"/>
    <cellStyle name="20% - Accent4 15 3 2 2" xfId="5473"/>
    <cellStyle name="20% - Accent4 15 3 2 3" xfId="5474"/>
    <cellStyle name="20% - Accent4 15 3 2 4" xfId="5475"/>
    <cellStyle name="20% - Accent4 15 3 3" xfId="5476"/>
    <cellStyle name="20% - Accent4 15 3 4" xfId="5477"/>
    <cellStyle name="20% - Accent4 15 3 5" xfId="5478"/>
    <cellStyle name="20% - Accent4 15 4" xfId="5479"/>
    <cellStyle name="20% - Accent4 15 4 2" xfId="5480"/>
    <cellStyle name="20% - Accent4 15 4 3" xfId="5481"/>
    <cellStyle name="20% - Accent4 15 4 4" xfId="5482"/>
    <cellStyle name="20% - Accent4 15 5" xfId="5483"/>
    <cellStyle name="20% - Accent4 15 6" xfId="5484"/>
    <cellStyle name="20% - Accent4 15 7" xfId="5485"/>
    <cellStyle name="20% - Accent4 16" xfId="5486"/>
    <cellStyle name="20% - Accent4 16 2" xfId="5487"/>
    <cellStyle name="20% - Accent4 16 2 2" xfId="5488"/>
    <cellStyle name="20% - Accent4 16 2 2 2" xfId="5489"/>
    <cellStyle name="20% - Accent4 16 2 2 2 2" xfId="5490"/>
    <cellStyle name="20% - Accent4 16 2 2 2 3" xfId="5491"/>
    <cellStyle name="20% - Accent4 16 2 2 2 4" xfId="5492"/>
    <cellStyle name="20% - Accent4 16 2 2 3" xfId="5493"/>
    <cellStyle name="20% - Accent4 16 2 2 4" xfId="5494"/>
    <cellStyle name="20% - Accent4 16 2 2 5" xfId="5495"/>
    <cellStyle name="20% - Accent4 16 2 3" xfId="5496"/>
    <cellStyle name="20% - Accent4 16 2 3 2" xfId="5497"/>
    <cellStyle name="20% - Accent4 16 2 3 3" xfId="5498"/>
    <cellStyle name="20% - Accent4 16 2 3 4" xfId="5499"/>
    <cellStyle name="20% - Accent4 16 2 4" xfId="5500"/>
    <cellStyle name="20% - Accent4 16 2 5" xfId="5501"/>
    <cellStyle name="20% - Accent4 16 2 6" xfId="5502"/>
    <cellStyle name="20% - Accent4 16 3" xfId="5503"/>
    <cellStyle name="20% - Accent4 16 3 2" xfId="5504"/>
    <cellStyle name="20% - Accent4 16 3 2 2" xfId="5505"/>
    <cellStyle name="20% - Accent4 16 3 2 3" xfId="5506"/>
    <cellStyle name="20% - Accent4 16 3 2 4" xfId="5507"/>
    <cellStyle name="20% - Accent4 16 3 3" xfId="5508"/>
    <cellStyle name="20% - Accent4 16 3 4" xfId="5509"/>
    <cellStyle name="20% - Accent4 16 3 5" xfId="5510"/>
    <cellStyle name="20% - Accent4 16 4" xfId="5511"/>
    <cellStyle name="20% - Accent4 16 4 2" xfId="5512"/>
    <cellStyle name="20% - Accent4 16 4 3" xfId="5513"/>
    <cellStyle name="20% - Accent4 16 4 4" xfId="5514"/>
    <cellStyle name="20% - Accent4 16 5" xfId="5515"/>
    <cellStyle name="20% - Accent4 16 6" xfId="5516"/>
    <cellStyle name="20% - Accent4 16 7" xfId="5517"/>
    <cellStyle name="20% - Accent4 17" xfId="5518"/>
    <cellStyle name="20% - Accent4 17 2" xfId="5519"/>
    <cellStyle name="20% - Accent4 17 2 2" xfId="5520"/>
    <cellStyle name="20% - Accent4 17 2 2 2" xfId="5521"/>
    <cellStyle name="20% - Accent4 17 2 2 2 2" xfId="5522"/>
    <cellStyle name="20% - Accent4 17 2 2 2 3" xfId="5523"/>
    <cellStyle name="20% - Accent4 17 2 2 3" xfId="5524"/>
    <cellStyle name="20% - Accent4 17 2 2 4" xfId="5525"/>
    <cellStyle name="20% - Accent4 17 2 2 5" xfId="5526"/>
    <cellStyle name="20% - Accent4 17 2 3" xfId="5527"/>
    <cellStyle name="20% - Accent4 17 2 3 2" xfId="5528"/>
    <cellStyle name="20% - Accent4 17 2 3 3" xfId="5529"/>
    <cellStyle name="20% - Accent4 17 2 4" xfId="5530"/>
    <cellStyle name="20% - Accent4 17 2 5" xfId="5531"/>
    <cellStyle name="20% - Accent4 17 2 6" xfId="5532"/>
    <cellStyle name="20% - Accent4 17 3" xfId="5533"/>
    <cellStyle name="20% - Accent4 17 3 2" xfId="5534"/>
    <cellStyle name="20% - Accent4 17 3 2 2" xfId="5535"/>
    <cellStyle name="20% - Accent4 17 3 2 3" xfId="5536"/>
    <cellStyle name="20% - Accent4 17 3 3" xfId="5537"/>
    <cellStyle name="20% - Accent4 17 3 4" xfId="5538"/>
    <cellStyle name="20% - Accent4 17 3 5" xfId="5539"/>
    <cellStyle name="20% - Accent4 17 4" xfId="5540"/>
    <cellStyle name="20% - Accent4 17 4 2" xfId="5541"/>
    <cellStyle name="20% - Accent4 17 4 3" xfId="5542"/>
    <cellStyle name="20% - Accent4 17 5" xfId="5543"/>
    <cellStyle name="20% - Accent4 17 6" xfId="5544"/>
    <cellStyle name="20% - Accent4 17 7" xfId="5545"/>
    <cellStyle name="20% - Accent4 18" xfId="5546"/>
    <cellStyle name="20% - Accent4 18 2" xfId="5547"/>
    <cellStyle name="20% - Accent4 18 2 2" xfId="5548"/>
    <cellStyle name="20% - Accent4 18 2 2 2" xfId="5549"/>
    <cellStyle name="20% - Accent4 18 2 2 2 2" xfId="5550"/>
    <cellStyle name="20% - Accent4 18 2 2 2 3" xfId="5551"/>
    <cellStyle name="20% - Accent4 18 2 2 3" xfId="5552"/>
    <cellStyle name="20% - Accent4 18 2 2 4" xfId="5553"/>
    <cellStyle name="20% - Accent4 18 2 2 5" xfId="5554"/>
    <cellStyle name="20% - Accent4 18 2 3" xfId="5555"/>
    <cellStyle name="20% - Accent4 18 2 3 2" xfId="5556"/>
    <cellStyle name="20% - Accent4 18 2 3 3" xfId="5557"/>
    <cellStyle name="20% - Accent4 18 2 4" xfId="5558"/>
    <cellStyle name="20% - Accent4 18 2 5" xfId="5559"/>
    <cellStyle name="20% - Accent4 18 2 6" xfId="5560"/>
    <cellStyle name="20% - Accent4 18 3" xfId="5561"/>
    <cellStyle name="20% - Accent4 18 3 2" xfId="5562"/>
    <cellStyle name="20% - Accent4 18 3 2 2" xfId="5563"/>
    <cellStyle name="20% - Accent4 18 3 2 3" xfId="5564"/>
    <cellStyle name="20% - Accent4 18 3 3" xfId="5565"/>
    <cellStyle name="20% - Accent4 18 3 4" xfId="5566"/>
    <cellStyle name="20% - Accent4 18 3 5" xfId="5567"/>
    <cellStyle name="20% - Accent4 18 4" xfId="5568"/>
    <cellStyle name="20% - Accent4 18 4 2" xfId="5569"/>
    <cellStyle name="20% - Accent4 18 4 3" xfId="5570"/>
    <cellStyle name="20% - Accent4 18 5" xfId="5571"/>
    <cellStyle name="20% - Accent4 18 6" xfId="5572"/>
    <cellStyle name="20% - Accent4 18 7" xfId="5573"/>
    <cellStyle name="20% - Accent4 19" xfId="5574"/>
    <cellStyle name="20% - Accent4 19 2" xfId="5575"/>
    <cellStyle name="20% - Accent4 19 2 2" xfId="5576"/>
    <cellStyle name="20% - Accent4 19 2 2 2" xfId="5577"/>
    <cellStyle name="20% - Accent4 19 2 2 2 2" xfId="5578"/>
    <cellStyle name="20% - Accent4 19 2 2 2 3" xfId="5579"/>
    <cellStyle name="20% - Accent4 19 2 2 3" xfId="5580"/>
    <cellStyle name="20% - Accent4 19 2 2 4" xfId="5581"/>
    <cellStyle name="20% - Accent4 19 2 3" xfId="5582"/>
    <cellStyle name="20% - Accent4 19 2 3 2" xfId="5583"/>
    <cellStyle name="20% - Accent4 19 2 3 3" xfId="5584"/>
    <cellStyle name="20% - Accent4 19 2 4" xfId="5585"/>
    <cellStyle name="20% - Accent4 19 2 5" xfId="5586"/>
    <cellStyle name="20% - Accent4 19 2 6" xfId="5587"/>
    <cellStyle name="20% - Accent4 19 3" xfId="5588"/>
    <cellStyle name="20% - Accent4 19 3 2" xfId="5589"/>
    <cellStyle name="20% - Accent4 19 3 2 2" xfId="5590"/>
    <cellStyle name="20% - Accent4 19 3 2 3" xfId="5591"/>
    <cellStyle name="20% - Accent4 19 3 3" xfId="5592"/>
    <cellStyle name="20% - Accent4 19 3 4" xfId="5593"/>
    <cellStyle name="20% - Accent4 19 4" xfId="5594"/>
    <cellStyle name="20% - Accent4 19 4 2" xfId="5595"/>
    <cellStyle name="20% - Accent4 19 4 3" xfId="5596"/>
    <cellStyle name="20% - Accent4 19 5" xfId="5597"/>
    <cellStyle name="20% - Accent4 19 6" xfId="5598"/>
    <cellStyle name="20% - Accent4 19 7" xfId="5599"/>
    <cellStyle name="20% - Accent4 2" xfId="5600"/>
    <cellStyle name="20% - Accent4 2 2" xfId="5601"/>
    <cellStyle name="20% - Accent4 2 2 10" xfId="5602"/>
    <cellStyle name="20% - Accent4 2 2 11" xfId="5603"/>
    <cellStyle name="20% - Accent4 2 2 12" xfId="5604"/>
    <cellStyle name="20% - Accent4 2 2 13" xfId="5605"/>
    <cellStyle name="20% - Accent4 2 2 2" xfId="5606"/>
    <cellStyle name="20% - Accent4 2 2 2 2" xfId="5607"/>
    <cellStyle name="20% - Accent4 2 2 2 2 2" xfId="5608"/>
    <cellStyle name="20% - Accent4 2 2 2 2 2 2" xfId="5609"/>
    <cellStyle name="20% - Accent4 2 2 2 2 2 3" xfId="5610"/>
    <cellStyle name="20% - Accent4 2 2 2 2 2 4" xfId="5611"/>
    <cellStyle name="20% - Accent4 2 2 2 2 2 5" xfId="5612"/>
    <cellStyle name="20% - Accent4 2 2 2 2 3" xfId="5613"/>
    <cellStyle name="20% - Accent4 2 2 2 2 4" xfId="5614"/>
    <cellStyle name="20% - Accent4 2 2 2 2 5" xfId="5615"/>
    <cellStyle name="20% - Accent4 2 2 2 2 6" xfId="5616"/>
    <cellStyle name="20% - Accent4 2 2 2 3" xfId="5617"/>
    <cellStyle name="20% - Accent4 2 2 2 3 2" xfId="5618"/>
    <cellStyle name="20% - Accent4 2 2 2 3 3" xfId="5619"/>
    <cellStyle name="20% - Accent4 2 2 2 3 4" xfId="5620"/>
    <cellStyle name="20% - Accent4 2 2 2 3 5" xfId="5621"/>
    <cellStyle name="20% - Accent4 2 2 2 4" xfId="5622"/>
    <cellStyle name="20% - Accent4 2 2 2 5" xfId="5623"/>
    <cellStyle name="20% - Accent4 2 2 2 6" xfId="5624"/>
    <cellStyle name="20% - Accent4 2 2 2 7" xfId="5625"/>
    <cellStyle name="20% - Accent4 2 2 3" xfId="5626"/>
    <cellStyle name="20% - Accent4 2 2 3 2" xfId="5627"/>
    <cellStyle name="20% - Accent4 2 2 3 2 2" xfId="5628"/>
    <cellStyle name="20% - Accent4 2 2 3 2 2 2" xfId="5629"/>
    <cellStyle name="20% - Accent4 2 2 3 2 2 3" xfId="5630"/>
    <cellStyle name="20% - Accent4 2 2 3 2 2 4" xfId="5631"/>
    <cellStyle name="20% - Accent4 2 2 3 2 2 5" xfId="5632"/>
    <cellStyle name="20% - Accent4 2 2 3 2 3" xfId="5633"/>
    <cellStyle name="20% - Accent4 2 2 3 2 4" xfId="5634"/>
    <cellStyle name="20% - Accent4 2 2 3 2 5" xfId="5635"/>
    <cellStyle name="20% - Accent4 2 2 3 2 6" xfId="5636"/>
    <cellStyle name="20% - Accent4 2 2 3 3" xfId="5637"/>
    <cellStyle name="20% - Accent4 2 2 3 3 2" xfId="5638"/>
    <cellStyle name="20% - Accent4 2 2 3 3 3" xfId="5639"/>
    <cellStyle name="20% - Accent4 2 2 3 3 4" xfId="5640"/>
    <cellStyle name="20% - Accent4 2 2 3 3 5" xfId="5641"/>
    <cellStyle name="20% - Accent4 2 2 3 4" xfId="5642"/>
    <cellStyle name="20% - Accent4 2 2 3 5" xfId="5643"/>
    <cellStyle name="20% - Accent4 2 2 3 6" xfId="5644"/>
    <cellStyle name="20% - Accent4 2 2 3 7" xfId="5645"/>
    <cellStyle name="20% - Accent4 2 2 4" xfId="5646"/>
    <cellStyle name="20% - Accent4 2 2 4 2" xfId="5647"/>
    <cellStyle name="20% - Accent4 2 2 4 2 2" xfId="5648"/>
    <cellStyle name="20% - Accent4 2 2 4 2 2 2" xfId="5649"/>
    <cellStyle name="20% - Accent4 2 2 4 2 3" xfId="5650"/>
    <cellStyle name="20% - Accent4 2 2 4 2 4" xfId="5651"/>
    <cellStyle name="20% - Accent4 2 2 4 2 5" xfId="5652"/>
    <cellStyle name="20% - Accent4 2 2 4 2 6" xfId="5653"/>
    <cellStyle name="20% - Accent4 2 2 4 3" xfId="5654"/>
    <cellStyle name="20% - Accent4 2 2 4 3 2" xfId="5655"/>
    <cellStyle name="20% - Accent4 2 2 4 4" xfId="5656"/>
    <cellStyle name="20% - Accent4 2 2 4 5" xfId="5657"/>
    <cellStyle name="20% - Accent4 2 2 4 6" xfId="5658"/>
    <cellStyle name="20% - Accent4 2 2 4 7" xfId="5659"/>
    <cellStyle name="20% - Accent4 2 2 5" xfId="5660"/>
    <cellStyle name="20% - Accent4 2 2 5 2" xfId="5661"/>
    <cellStyle name="20% - Accent4 2 2 5 2 2" xfId="5662"/>
    <cellStyle name="20% - Accent4 2 2 5 2 2 2" xfId="5663"/>
    <cellStyle name="20% - Accent4 2 2 5 2 3" xfId="5664"/>
    <cellStyle name="20% - Accent4 2 2 5 3" xfId="5665"/>
    <cellStyle name="20% - Accent4 2 2 5 3 2" xfId="5666"/>
    <cellStyle name="20% - Accent4 2 2 5 4" xfId="5667"/>
    <cellStyle name="20% - Accent4 2 2 5 5" xfId="5668"/>
    <cellStyle name="20% - Accent4 2 2 5 6" xfId="5669"/>
    <cellStyle name="20% - Accent4 2 2 5 7" xfId="5670"/>
    <cellStyle name="20% - Accent4 2 2 6" xfId="5671"/>
    <cellStyle name="20% - Accent4 2 2 6 2" xfId="5672"/>
    <cellStyle name="20% - Accent4 2 2 6 2 2" xfId="5673"/>
    <cellStyle name="20% - Accent4 2 2 6 2 2 2" xfId="5674"/>
    <cellStyle name="20% - Accent4 2 2 6 2 3" xfId="5675"/>
    <cellStyle name="20% - Accent4 2 2 6 3" xfId="5676"/>
    <cellStyle name="20% - Accent4 2 2 6 3 2" xfId="5677"/>
    <cellStyle name="20% - Accent4 2 2 6 4" xfId="5678"/>
    <cellStyle name="20% - Accent4 2 2 7" xfId="5679"/>
    <cellStyle name="20% - Accent4 2 2 7 2" xfId="5680"/>
    <cellStyle name="20% - Accent4 2 2 7 2 2" xfId="5681"/>
    <cellStyle name="20% - Accent4 2 2 7 3" xfId="5682"/>
    <cellStyle name="20% - Accent4 2 2 8" xfId="5683"/>
    <cellStyle name="20% - Accent4 2 2 8 2" xfId="5684"/>
    <cellStyle name="20% - Accent4 2 2 9" xfId="5685"/>
    <cellStyle name="20% - Accent4 2 2 9 2" xfId="5686"/>
    <cellStyle name="20% - Accent4 2 3" xfId="5687"/>
    <cellStyle name="20% - Accent4 2 3 2" xfId="5688"/>
    <cellStyle name="20% - Accent4 2 3 2 2" xfId="5689"/>
    <cellStyle name="20% - Accent4 2 3 2 2 2" xfId="5690"/>
    <cellStyle name="20% - Accent4 2 3 2 2 3" xfId="5691"/>
    <cellStyle name="20% - Accent4 2 3 2 3" xfId="5692"/>
    <cellStyle name="20% - Accent4 2 3 2 4" xfId="5693"/>
    <cellStyle name="20% - Accent4 2 3 3" xfId="5694"/>
    <cellStyle name="20% - Accent4 2 3 3 2" xfId="5695"/>
    <cellStyle name="20% - Accent4 2 3 3 3" xfId="5696"/>
    <cellStyle name="20% - Accent4 2 3 4" xfId="5697"/>
    <cellStyle name="20% - Accent4 2 3 5" xfId="5698"/>
    <cellStyle name="20% - Accent4 2 3 6" xfId="5699"/>
    <cellStyle name="20% - Accent4 2 4" xfId="5700"/>
    <cellStyle name="20% - Accent4 2 4 2" xfId="5701"/>
    <cellStyle name="20% - Accent4 2 4 2 2" xfId="5702"/>
    <cellStyle name="20% - Accent4 2 4 2 2 2" xfId="5703"/>
    <cellStyle name="20% - Accent4 2 4 2 2 3" xfId="5704"/>
    <cellStyle name="20% - Accent4 2 4 2 3" xfId="5705"/>
    <cellStyle name="20% - Accent4 2 4 2 4" xfId="5706"/>
    <cellStyle name="20% - Accent4 2 4 3" xfId="5707"/>
    <cellStyle name="20% - Accent4 2 4 3 2" xfId="5708"/>
    <cellStyle name="20% - Accent4 2 4 3 3" xfId="5709"/>
    <cellStyle name="20% - Accent4 2 4 4" xfId="5710"/>
    <cellStyle name="20% - Accent4 2 4 5" xfId="5711"/>
    <cellStyle name="20% - Accent4 2 4 6" xfId="5712"/>
    <cellStyle name="20% - Accent4 2 5" xfId="5713"/>
    <cellStyle name="20% - Accent4 2 5 2" xfId="5714"/>
    <cellStyle name="20% - Accent4 2 5 2 2" xfId="5715"/>
    <cellStyle name="20% - Accent4 2 5 2 3" xfId="5716"/>
    <cellStyle name="20% - Accent4 2 5 3" xfId="5717"/>
    <cellStyle name="20% - Accent4 2 5 4" xfId="5718"/>
    <cellStyle name="20% - Accent4 2 5 5" xfId="5719"/>
    <cellStyle name="20% - Accent4 2 6" xfId="5720"/>
    <cellStyle name="20% - Accent4 2 6 2" xfId="5721"/>
    <cellStyle name="20% - Accent4 2 6 3" xfId="5722"/>
    <cellStyle name="20% - Accent4 2 7" xfId="5723"/>
    <cellStyle name="20% - Accent4 2 8" xfId="5724"/>
    <cellStyle name="20% - Accent4 2 9" xfId="5725"/>
    <cellStyle name="20% - Accent4 20" xfId="5726"/>
    <cellStyle name="20% - Accent4 20 2" xfId="5727"/>
    <cellStyle name="20% - Accent4 20 2 2" xfId="5728"/>
    <cellStyle name="20% - Accent4 20 2 2 2" xfId="5729"/>
    <cellStyle name="20% - Accent4 20 2 2 2 2" xfId="5730"/>
    <cellStyle name="20% - Accent4 20 2 2 2 3" xfId="5731"/>
    <cellStyle name="20% - Accent4 20 2 2 3" xfId="5732"/>
    <cellStyle name="20% - Accent4 20 2 2 4" xfId="5733"/>
    <cellStyle name="20% - Accent4 20 2 3" xfId="5734"/>
    <cellStyle name="20% - Accent4 20 2 3 2" xfId="5735"/>
    <cellStyle name="20% - Accent4 20 2 3 3" xfId="5736"/>
    <cellStyle name="20% - Accent4 20 2 4" xfId="5737"/>
    <cellStyle name="20% - Accent4 20 2 5" xfId="5738"/>
    <cellStyle name="20% - Accent4 20 2 6" xfId="5739"/>
    <cellStyle name="20% - Accent4 20 3" xfId="5740"/>
    <cellStyle name="20% - Accent4 20 3 2" xfId="5741"/>
    <cellStyle name="20% - Accent4 20 3 2 2" xfId="5742"/>
    <cellStyle name="20% - Accent4 20 3 2 3" xfId="5743"/>
    <cellStyle name="20% - Accent4 20 3 3" xfId="5744"/>
    <cellStyle name="20% - Accent4 20 3 4" xfId="5745"/>
    <cellStyle name="20% - Accent4 20 4" xfId="5746"/>
    <cellStyle name="20% - Accent4 20 4 2" xfId="5747"/>
    <cellStyle name="20% - Accent4 20 4 3" xfId="5748"/>
    <cellStyle name="20% - Accent4 20 5" xfId="5749"/>
    <cellStyle name="20% - Accent4 20 6" xfId="5750"/>
    <cellStyle name="20% - Accent4 20 7" xfId="5751"/>
    <cellStyle name="20% - Accent4 21" xfId="5752"/>
    <cellStyle name="20% - Accent4 21 2" xfId="5753"/>
    <cellStyle name="20% - Accent4 21 2 2" xfId="5754"/>
    <cellStyle name="20% - Accent4 21 2 2 2" xfId="5755"/>
    <cellStyle name="20% - Accent4 21 2 2 3" xfId="5756"/>
    <cellStyle name="20% - Accent4 21 2 3" xfId="5757"/>
    <cellStyle name="20% - Accent4 21 2 4" xfId="5758"/>
    <cellStyle name="20% - Accent4 21 2 5" xfId="5759"/>
    <cellStyle name="20% - Accent4 21 3" xfId="5760"/>
    <cellStyle name="20% - Accent4 21 3 2" xfId="5761"/>
    <cellStyle name="20% - Accent4 21 3 3" xfId="5762"/>
    <cellStyle name="20% - Accent4 21 4" xfId="5763"/>
    <cellStyle name="20% - Accent4 21 5" xfId="5764"/>
    <cellStyle name="20% - Accent4 21 6" xfId="5765"/>
    <cellStyle name="20% - Accent4 22" xfId="5766"/>
    <cellStyle name="20% - Accent4 22 2" xfId="5767"/>
    <cellStyle name="20% - Accent4 22 2 2" xfId="5768"/>
    <cellStyle name="20% - Accent4 22 2 2 2" xfId="5769"/>
    <cellStyle name="20% - Accent4 22 2 2 3" xfId="5770"/>
    <cellStyle name="20% - Accent4 22 2 3" xfId="5771"/>
    <cellStyle name="20% - Accent4 22 2 4" xfId="5772"/>
    <cellStyle name="20% - Accent4 22 2 5" xfId="5773"/>
    <cellStyle name="20% - Accent4 22 3" xfId="5774"/>
    <cellStyle name="20% - Accent4 22 3 2" xfId="5775"/>
    <cellStyle name="20% - Accent4 22 3 3" xfId="5776"/>
    <cellStyle name="20% - Accent4 22 4" xfId="5777"/>
    <cellStyle name="20% - Accent4 22 5" xfId="5778"/>
    <cellStyle name="20% - Accent4 22 6" xfId="5779"/>
    <cellStyle name="20% - Accent4 23" xfId="5780"/>
    <cellStyle name="20% - Accent4 23 2" xfId="5781"/>
    <cellStyle name="20% - Accent4 23 2 2" xfId="5782"/>
    <cellStyle name="20% - Accent4 23 2 2 2" xfId="5783"/>
    <cellStyle name="20% - Accent4 23 2 2 3" xfId="5784"/>
    <cellStyle name="20% - Accent4 23 2 3" xfId="5785"/>
    <cellStyle name="20% - Accent4 23 2 4" xfId="5786"/>
    <cellStyle name="20% - Accent4 23 2 5" xfId="5787"/>
    <cellStyle name="20% - Accent4 23 3" xfId="5788"/>
    <cellStyle name="20% - Accent4 23 3 2" xfId="5789"/>
    <cellStyle name="20% - Accent4 23 3 3" xfId="5790"/>
    <cellStyle name="20% - Accent4 23 4" xfId="5791"/>
    <cellStyle name="20% - Accent4 23 5" xfId="5792"/>
    <cellStyle name="20% - Accent4 23 6" xfId="5793"/>
    <cellStyle name="20% - Accent4 24" xfId="5794"/>
    <cellStyle name="20% - Accent4 24 2" xfId="5795"/>
    <cellStyle name="20% - Accent4 24 2 2" xfId="5796"/>
    <cellStyle name="20% - Accent4 24 2 2 2" xfId="5797"/>
    <cellStyle name="20% - Accent4 24 2 2 3" xfId="5798"/>
    <cellStyle name="20% - Accent4 24 2 3" xfId="5799"/>
    <cellStyle name="20% - Accent4 24 2 4" xfId="5800"/>
    <cellStyle name="20% - Accent4 24 2 5" xfId="5801"/>
    <cellStyle name="20% - Accent4 24 3" xfId="5802"/>
    <cellStyle name="20% - Accent4 24 3 2" xfId="5803"/>
    <cellStyle name="20% - Accent4 24 3 3" xfId="5804"/>
    <cellStyle name="20% - Accent4 24 4" xfId="5805"/>
    <cellStyle name="20% - Accent4 24 5" xfId="5806"/>
    <cellStyle name="20% - Accent4 24 6" xfId="5807"/>
    <cellStyle name="20% - Accent4 25" xfId="5808"/>
    <cellStyle name="20% - Accent4 25 2" xfId="5809"/>
    <cellStyle name="20% - Accent4 25 2 2" xfId="5810"/>
    <cellStyle name="20% - Accent4 25 2 2 2" xfId="5811"/>
    <cellStyle name="20% - Accent4 25 2 2 3" xfId="5812"/>
    <cellStyle name="20% - Accent4 25 2 3" xfId="5813"/>
    <cellStyle name="20% - Accent4 25 2 4" xfId="5814"/>
    <cellStyle name="20% - Accent4 25 2 5" xfId="5815"/>
    <cellStyle name="20% - Accent4 25 3" xfId="5816"/>
    <cellStyle name="20% - Accent4 25 3 2" xfId="5817"/>
    <cellStyle name="20% - Accent4 25 3 3" xfId="5818"/>
    <cellStyle name="20% - Accent4 25 4" xfId="5819"/>
    <cellStyle name="20% - Accent4 25 5" xfId="5820"/>
    <cellStyle name="20% - Accent4 25 6" xfId="5821"/>
    <cellStyle name="20% - Accent4 26" xfId="5822"/>
    <cellStyle name="20% - Accent4 26 2" xfId="5823"/>
    <cellStyle name="20% - Accent4 26 2 2" xfId="5824"/>
    <cellStyle name="20% - Accent4 26 2 2 2" xfId="5825"/>
    <cellStyle name="20% - Accent4 26 2 2 3" xfId="5826"/>
    <cellStyle name="20% - Accent4 26 2 3" xfId="5827"/>
    <cellStyle name="20% - Accent4 26 2 4" xfId="5828"/>
    <cellStyle name="20% - Accent4 26 3" xfId="5829"/>
    <cellStyle name="20% - Accent4 26 3 2" xfId="5830"/>
    <cellStyle name="20% - Accent4 26 3 3" xfId="5831"/>
    <cellStyle name="20% - Accent4 26 4" xfId="5832"/>
    <cellStyle name="20% - Accent4 26 5" xfId="5833"/>
    <cellStyle name="20% - Accent4 26 6" xfId="5834"/>
    <cellStyle name="20% - Accent4 27" xfId="5835"/>
    <cellStyle name="20% - Accent4 27 2" xfId="5836"/>
    <cellStyle name="20% - Accent4 27 2 2" xfId="5837"/>
    <cellStyle name="20% - Accent4 27 2 2 2" xfId="5838"/>
    <cellStyle name="20% - Accent4 27 2 2 3" xfId="5839"/>
    <cellStyle name="20% - Accent4 27 2 3" xfId="5840"/>
    <cellStyle name="20% - Accent4 27 2 4" xfId="5841"/>
    <cellStyle name="20% - Accent4 27 3" xfId="5842"/>
    <cellStyle name="20% - Accent4 27 3 2" xfId="5843"/>
    <cellStyle name="20% - Accent4 27 3 3" xfId="5844"/>
    <cellStyle name="20% - Accent4 27 4" xfId="5845"/>
    <cellStyle name="20% - Accent4 27 5" xfId="5846"/>
    <cellStyle name="20% - Accent4 27 6" xfId="5847"/>
    <cellStyle name="20% - Accent4 28" xfId="5848"/>
    <cellStyle name="20% - Accent4 28 2" xfId="5849"/>
    <cellStyle name="20% - Accent4 28 2 2" xfId="5850"/>
    <cellStyle name="20% - Accent4 28 2 2 2" xfId="5851"/>
    <cellStyle name="20% - Accent4 28 2 2 3" xfId="5852"/>
    <cellStyle name="20% - Accent4 28 2 3" xfId="5853"/>
    <cellStyle name="20% - Accent4 28 2 4" xfId="5854"/>
    <cellStyle name="20% - Accent4 28 3" xfId="5855"/>
    <cellStyle name="20% - Accent4 28 3 2" xfId="5856"/>
    <cellStyle name="20% - Accent4 28 3 3" xfId="5857"/>
    <cellStyle name="20% - Accent4 28 4" xfId="5858"/>
    <cellStyle name="20% - Accent4 28 5" xfId="5859"/>
    <cellStyle name="20% - Accent4 28 6" xfId="5860"/>
    <cellStyle name="20% - Accent4 29" xfId="5861"/>
    <cellStyle name="20% - Accent4 29 2" xfId="5862"/>
    <cellStyle name="20% - Accent4 29 2 2" xfId="5863"/>
    <cellStyle name="20% - Accent4 29 2 2 2" xfId="5864"/>
    <cellStyle name="20% - Accent4 29 2 2 3" xfId="5865"/>
    <cellStyle name="20% - Accent4 29 2 3" xfId="5866"/>
    <cellStyle name="20% - Accent4 29 2 4" xfId="5867"/>
    <cellStyle name="20% - Accent4 29 3" xfId="5868"/>
    <cellStyle name="20% - Accent4 29 3 2" xfId="5869"/>
    <cellStyle name="20% - Accent4 29 3 3" xfId="5870"/>
    <cellStyle name="20% - Accent4 29 4" xfId="5871"/>
    <cellStyle name="20% - Accent4 29 5" xfId="5872"/>
    <cellStyle name="20% - Accent4 29 6" xfId="5873"/>
    <cellStyle name="20% - Accent4 3" xfId="5874"/>
    <cellStyle name="20% - Accent4 3 10" xfId="5875"/>
    <cellStyle name="20% - Accent4 3 10 2" xfId="5876"/>
    <cellStyle name="20% - Accent4 3 11" xfId="5877"/>
    <cellStyle name="20% - Accent4 3 11 2" xfId="5878"/>
    <cellStyle name="20% - Accent4 3 12" xfId="5879"/>
    <cellStyle name="20% - Accent4 3 13" xfId="5880"/>
    <cellStyle name="20% - Accent4 3 14" xfId="5881"/>
    <cellStyle name="20% - Accent4 3 15" xfId="5882"/>
    <cellStyle name="20% - Accent4 3 2" xfId="5883"/>
    <cellStyle name="20% - Accent4 3 2 2" xfId="5884"/>
    <cellStyle name="20% - Accent4 3 2 2 2" xfId="5885"/>
    <cellStyle name="20% - Accent4 3 2 2 2 2" xfId="5886"/>
    <cellStyle name="20% - Accent4 3 2 2 2 2 2" xfId="5887"/>
    <cellStyle name="20% - Accent4 3 2 2 2 2 3" xfId="5888"/>
    <cellStyle name="20% - Accent4 3 2 2 2 2 4" xfId="5889"/>
    <cellStyle name="20% - Accent4 3 2 2 2 3" xfId="5890"/>
    <cellStyle name="20% - Accent4 3 2 2 2 4" xfId="5891"/>
    <cellStyle name="20% - Accent4 3 2 2 2 5" xfId="5892"/>
    <cellStyle name="20% - Accent4 3 2 2 3" xfId="5893"/>
    <cellStyle name="20% - Accent4 3 2 2 3 2" xfId="5894"/>
    <cellStyle name="20% - Accent4 3 2 2 3 3" xfId="5895"/>
    <cellStyle name="20% - Accent4 3 2 2 3 4" xfId="5896"/>
    <cellStyle name="20% - Accent4 3 2 2 4" xfId="5897"/>
    <cellStyle name="20% - Accent4 3 2 2 5" xfId="5898"/>
    <cellStyle name="20% - Accent4 3 2 2 6" xfId="5899"/>
    <cellStyle name="20% - Accent4 3 2 3" xfId="5900"/>
    <cellStyle name="20% - Accent4 3 2 3 2" xfId="5901"/>
    <cellStyle name="20% - Accent4 3 2 3 2 2" xfId="5902"/>
    <cellStyle name="20% - Accent4 3 2 3 2 2 2" xfId="5903"/>
    <cellStyle name="20% - Accent4 3 2 3 2 2 3" xfId="5904"/>
    <cellStyle name="20% - Accent4 3 2 3 2 3" xfId="5905"/>
    <cellStyle name="20% - Accent4 3 2 3 2 4" xfId="5906"/>
    <cellStyle name="20% - Accent4 3 2 3 2 5" xfId="5907"/>
    <cellStyle name="20% - Accent4 3 2 3 3" xfId="5908"/>
    <cellStyle name="20% - Accent4 3 2 3 3 2" xfId="5909"/>
    <cellStyle name="20% - Accent4 3 2 3 3 3" xfId="5910"/>
    <cellStyle name="20% - Accent4 3 2 3 4" xfId="5911"/>
    <cellStyle name="20% - Accent4 3 2 3 5" xfId="5912"/>
    <cellStyle name="20% - Accent4 3 2 3 6" xfId="5913"/>
    <cellStyle name="20% - Accent4 3 2 4" xfId="5914"/>
    <cellStyle name="20% - Accent4 3 2 4 2" xfId="5915"/>
    <cellStyle name="20% - Accent4 3 2 4 2 2" xfId="5916"/>
    <cellStyle name="20% - Accent4 3 2 4 2 3" xfId="5917"/>
    <cellStyle name="20% - Accent4 3 2 4 3" xfId="5918"/>
    <cellStyle name="20% - Accent4 3 2 4 4" xfId="5919"/>
    <cellStyle name="20% - Accent4 3 2 4 5" xfId="5920"/>
    <cellStyle name="20% - Accent4 3 2 5" xfId="5921"/>
    <cellStyle name="20% - Accent4 3 2 5 2" xfId="5922"/>
    <cellStyle name="20% - Accent4 3 2 5 3" xfId="5923"/>
    <cellStyle name="20% - Accent4 3 2 6" xfId="5924"/>
    <cellStyle name="20% - Accent4 3 2 7" xfId="5925"/>
    <cellStyle name="20% - Accent4 3 2 8" xfId="5926"/>
    <cellStyle name="20% - Accent4 3 3" xfId="5927"/>
    <cellStyle name="20% - Accent4 3 3 2" xfId="5928"/>
    <cellStyle name="20% - Accent4 3 3 2 2" xfId="5929"/>
    <cellStyle name="20% - Accent4 3 3 2 2 2" xfId="5930"/>
    <cellStyle name="20% - Accent4 3 3 2 2 3" xfId="5931"/>
    <cellStyle name="20% - Accent4 3 3 2 2 4" xfId="5932"/>
    <cellStyle name="20% - Accent4 3 3 2 2 5" xfId="5933"/>
    <cellStyle name="20% - Accent4 3 3 2 3" xfId="5934"/>
    <cellStyle name="20% - Accent4 3 3 2 4" xfId="5935"/>
    <cellStyle name="20% - Accent4 3 3 2 5" xfId="5936"/>
    <cellStyle name="20% - Accent4 3 3 2 6" xfId="5937"/>
    <cellStyle name="20% - Accent4 3 3 3" xfId="5938"/>
    <cellStyle name="20% - Accent4 3 3 3 2" xfId="5939"/>
    <cellStyle name="20% - Accent4 3 3 3 3" xfId="5940"/>
    <cellStyle name="20% - Accent4 3 3 3 4" xfId="5941"/>
    <cellStyle name="20% - Accent4 3 3 3 5" xfId="5942"/>
    <cellStyle name="20% - Accent4 3 3 4" xfId="5943"/>
    <cellStyle name="20% - Accent4 3 3 5" xfId="5944"/>
    <cellStyle name="20% - Accent4 3 3 6" xfId="5945"/>
    <cellStyle name="20% - Accent4 3 3 7" xfId="5946"/>
    <cellStyle name="20% - Accent4 3 4" xfId="5947"/>
    <cellStyle name="20% - Accent4 3 4 2" xfId="5948"/>
    <cellStyle name="20% - Accent4 3 4 2 2" xfId="5949"/>
    <cellStyle name="20% - Accent4 3 4 2 2 2" xfId="5950"/>
    <cellStyle name="20% - Accent4 3 4 2 2 3" xfId="5951"/>
    <cellStyle name="20% - Accent4 3 4 2 2 4" xfId="5952"/>
    <cellStyle name="20% - Accent4 3 4 2 2 5" xfId="5953"/>
    <cellStyle name="20% - Accent4 3 4 2 3" xfId="5954"/>
    <cellStyle name="20% - Accent4 3 4 2 4" xfId="5955"/>
    <cellStyle name="20% - Accent4 3 4 2 5" xfId="5956"/>
    <cellStyle name="20% - Accent4 3 4 2 6" xfId="5957"/>
    <cellStyle name="20% - Accent4 3 4 3" xfId="5958"/>
    <cellStyle name="20% - Accent4 3 4 3 2" xfId="5959"/>
    <cellStyle name="20% - Accent4 3 4 3 3" xfId="5960"/>
    <cellStyle name="20% - Accent4 3 4 3 4" xfId="5961"/>
    <cellStyle name="20% - Accent4 3 4 3 5" xfId="5962"/>
    <cellStyle name="20% - Accent4 3 4 4" xfId="5963"/>
    <cellStyle name="20% - Accent4 3 4 5" xfId="5964"/>
    <cellStyle name="20% - Accent4 3 4 6" xfId="5965"/>
    <cellStyle name="20% - Accent4 3 4 7" xfId="5966"/>
    <cellStyle name="20% - Accent4 3 5" xfId="5967"/>
    <cellStyle name="20% - Accent4 3 5 2" xfId="5968"/>
    <cellStyle name="20% - Accent4 3 5 2 2" xfId="5969"/>
    <cellStyle name="20% - Accent4 3 5 2 2 2" xfId="5970"/>
    <cellStyle name="20% - Accent4 3 5 2 3" xfId="5971"/>
    <cellStyle name="20% - Accent4 3 5 2 4" xfId="5972"/>
    <cellStyle name="20% - Accent4 3 5 2 5" xfId="5973"/>
    <cellStyle name="20% - Accent4 3 5 2 6" xfId="5974"/>
    <cellStyle name="20% - Accent4 3 5 3" xfId="5975"/>
    <cellStyle name="20% - Accent4 3 5 3 2" xfId="5976"/>
    <cellStyle name="20% - Accent4 3 5 4" xfId="5977"/>
    <cellStyle name="20% - Accent4 3 5 5" xfId="5978"/>
    <cellStyle name="20% - Accent4 3 5 6" xfId="5979"/>
    <cellStyle name="20% - Accent4 3 5 7" xfId="5980"/>
    <cellStyle name="20% - Accent4 3 6" xfId="5981"/>
    <cellStyle name="20% - Accent4 3 6 2" xfId="5982"/>
    <cellStyle name="20% - Accent4 3 6 2 2" xfId="5983"/>
    <cellStyle name="20% - Accent4 3 6 2 2 2" xfId="5984"/>
    <cellStyle name="20% - Accent4 3 6 2 3" xfId="5985"/>
    <cellStyle name="20% - Accent4 3 6 3" xfId="5986"/>
    <cellStyle name="20% - Accent4 3 6 3 2" xfId="5987"/>
    <cellStyle name="20% - Accent4 3 6 4" xfId="5988"/>
    <cellStyle name="20% - Accent4 3 6 5" xfId="5989"/>
    <cellStyle name="20% - Accent4 3 6 6" xfId="5990"/>
    <cellStyle name="20% - Accent4 3 6 7" xfId="5991"/>
    <cellStyle name="20% - Accent4 3 7" xfId="5992"/>
    <cellStyle name="20% - Accent4 3 7 2" xfId="5993"/>
    <cellStyle name="20% - Accent4 3 7 2 2" xfId="5994"/>
    <cellStyle name="20% - Accent4 3 7 2 2 2" xfId="5995"/>
    <cellStyle name="20% - Accent4 3 7 2 3" xfId="5996"/>
    <cellStyle name="20% - Accent4 3 7 3" xfId="5997"/>
    <cellStyle name="20% - Accent4 3 7 3 2" xfId="5998"/>
    <cellStyle name="20% - Accent4 3 7 4" xfId="5999"/>
    <cellStyle name="20% - Accent4 3 8" xfId="6000"/>
    <cellStyle name="20% - Accent4 3 8 2" xfId="6001"/>
    <cellStyle name="20% - Accent4 3 8 2 2" xfId="6002"/>
    <cellStyle name="20% - Accent4 3 8 2 2 2" xfId="6003"/>
    <cellStyle name="20% - Accent4 3 8 2 3" xfId="6004"/>
    <cellStyle name="20% - Accent4 3 8 3" xfId="6005"/>
    <cellStyle name="20% - Accent4 3 8 3 2" xfId="6006"/>
    <cellStyle name="20% - Accent4 3 8 4" xfId="6007"/>
    <cellStyle name="20% - Accent4 3 9" xfId="6008"/>
    <cellStyle name="20% - Accent4 3 9 2" xfId="6009"/>
    <cellStyle name="20% - Accent4 3 9 2 2" xfId="6010"/>
    <cellStyle name="20% - Accent4 3 9 3" xfId="6011"/>
    <cellStyle name="20% - Accent4 30" xfId="6012"/>
    <cellStyle name="20% - Accent4 30 2" xfId="6013"/>
    <cellStyle name="20% - Accent4 30 2 2" xfId="6014"/>
    <cellStyle name="20% - Accent4 30 2 2 2" xfId="6015"/>
    <cellStyle name="20% - Accent4 30 2 2 3" xfId="6016"/>
    <cellStyle name="20% - Accent4 30 2 3" xfId="6017"/>
    <cellStyle name="20% - Accent4 30 2 4" xfId="6018"/>
    <cellStyle name="20% - Accent4 30 3" xfId="6019"/>
    <cellStyle name="20% - Accent4 30 3 2" xfId="6020"/>
    <cellStyle name="20% - Accent4 30 3 3" xfId="6021"/>
    <cellStyle name="20% - Accent4 30 4" xfId="6022"/>
    <cellStyle name="20% - Accent4 30 5" xfId="6023"/>
    <cellStyle name="20% - Accent4 30 6" xfId="6024"/>
    <cellStyle name="20% - Accent4 31" xfId="6025"/>
    <cellStyle name="20% - Accent4 31 2" xfId="6026"/>
    <cellStyle name="20% - Accent4 31 2 2" xfId="6027"/>
    <cellStyle name="20% - Accent4 31 2 2 2" xfId="6028"/>
    <cellStyle name="20% - Accent4 31 2 2 3" xfId="6029"/>
    <cellStyle name="20% - Accent4 31 2 3" xfId="6030"/>
    <cellStyle name="20% - Accent4 31 2 4" xfId="6031"/>
    <cellStyle name="20% - Accent4 31 3" xfId="6032"/>
    <cellStyle name="20% - Accent4 31 3 2" xfId="6033"/>
    <cellStyle name="20% - Accent4 31 3 3" xfId="6034"/>
    <cellStyle name="20% - Accent4 31 4" xfId="6035"/>
    <cellStyle name="20% - Accent4 31 5" xfId="6036"/>
    <cellStyle name="20% - Accent4 31 6" xfId="6037"/>
    <cellStyle name="20% - Accent4 32" xfId="6038"/>
    <cellStyle name="20% - Accent4 32 2" xfId="6039"/>
    <cellStyle name="20% - Accent4 32 2 2" xfId="6040"/>
    <cellStyle name="20% - Accent4 32 2 2 2" xfId="6041"/>
    <cellStyle name="20% - Accent4 32 2 2 3" xfId="6042"/>
    <cellStyle name="20% - Accent4 32 2 3" xfId="6043"/>
    <cellStyle name="20% - Accent4 32 2 4" xfId="6044"/>
    <cellStyle name="20% - Accent4 32 3" xfId="6045"/>
    <cellStyle name="20% - Accent4 32 3 2" xfId="6046"/>
    <cellStyle name="20% - Accent4 32 3 3" xfId="6047"/>
    <cellStyle name="20% - Accent4 32 4" xfId="6048"/>
    <cellStyle name="20% - Accent4 32 5" xfId="6049"/>
    <cellStyle name="20% - Accent4 33" xfId="6050"/>
    <cellStyle name="20% - Accent4 33 2" xfId="6051"/>
    <cellStyle name="20% - Accent4 33 2 2" xfId="6052"/>
    <cellStyle name="20% - Accent4 33 2 2 2" xfId="6053"/>
    <cellStyle name="20% - Accent4 33 2 2 3" xfId="6054"/>
    <cellStyle name="20% - Accent4 33 2 3" xfId="6055"/>
    <cellStyle name="20% - Accent4 33 2 4" xfId="6056"/>
    <cellStyle name="20% - Accent4 33 3" xfId="6057"/>
    <cellStyle name="20% - Accent4 33 3 2" xfId="6058"/>
    <cellStyle name="20% - Accent4 33 3 3" xfId="6059"/>
    <cellStyle name="20% - Accent4 33 4" xfId="6060"/>
    <cellStyle name="20% - Accent4 33 5" xfId="6061"/>
    <cellStyle name="20% - Accent4 34" xfId="6062"/>
    <cellStyle name="20% - Accent4 34 2" xfId="6063"/>
    <cellStyle name="20% - Accent4 34 2 2" xfId="6064"/>
    <cellStyle name="20% - Accent4 34 2 2 2" xfId="6065"/>
    <cellStyle name="20% - Accent4 34 2 2 3" xfId="6066"/>
    <cellStyle name="20% - Accent4 34 2 3" xfId="6067"/>
    <cellStyle name="20% - Accent4 34 2 4" xfId="6068"/>
    <cellStyle name="20% - Accent4 34 3" xfId="6069"/>
    <cellStyle name="20% - Accent4 34 3 2" xfId="6070"/>
    <cellStyle name="20% - Accent4 34 3 3" xfId="6071"/>
    <cellStyle name="20% - Accent4 34 4" xfId="6072"/>
    <cellStyle name="20% - Accent4 34 5" xfId="6073"/>
    <cellStyle name="20% - Accent4 35" xfId="6074"/>
    <cellStyle name="20% - Accent4 35 2" xfId="6075"/>
    <cellStyle name="20% - Accent4 35 2 2" xfId="6076"/>
    <cellStyle name="20% - Accent4 35 2 2 2" xfId="6077"/>
    <cellStyle name="20% - Accent4 35 2 2 3" xfId="6078"/>
    <cellStyle name="20% - Accent4 35 2 3" xfId="6079"/>
    <cellStyle name="20% - Accent4 35 2 4" xfId="6080"/>
    <cellStyle name="20% - Accent4 35 3" xfId="6081"/>
    <cellStyle name="20% - Accent4 35 3 2" xfId="6082"/>
    <cellStyle name="20% - Accent4 35 3 3" xfId="6083"/>
    <cellStyle name="20% - Accent4 35 4" xfId="6084"/>
    <cellStyle name="20% - Accent4 35 5" xfId="6085"/>
    <cellStyle name="20% - Accent4 36" xfId="6086"/>
    <cellStyle name="20% - Accent4 36 2" xfId="6087"/>
    <cellStyle name="20% - Accent4 36 2 2" xfId="6088"/>
    <cellStyle name="20% - Accent4 36 2 2 2" xfId="6089"/>
    <cellStyle name="20% - Accent4 36 2 2 3" xfId="6090"/>
    <cellStyle name="20% - Accent4 36 2 3" xfId="6091"/>
    <cellStyle name="20% - Accent4 36 2 4" xfId="6092"/>
    <cellStyle name="20% - Accent4 36 3" xfId="6093"/>
    <cellStyle name="20% - Accent4 36 3 2" xfId="6094"/>
    <cellStyle name="20% - Accent4 36 3 3" xfId="6095"/>
    <cellStyle name="20% - Accent4 36 4" xfId="6096"/>
    <cellStyle name="20% - Accent4 36 5" xfId="6097"/>
    <cellStyle name="20% - Accent4 37" xfId="6098"/>
    <cellStyle name="20% - Accent4 37 2" xfId="6099"/>
    <cellStyle name="20% - Accent4 37 2 2" xfId="6100"/>
    <cellStyle name="20% - Accent4 37 2 2 2" xfId="6101"/>
    <cellStyle name="20% - Accent4 37 2 2 3" xfId="6102"/>
    <cellStyle name="20% - Accent4 37 2 3" xfId="6103"/>
    <cellStyle name="20% - Accent4 37 2 4" xfId="6104"/>
    <cellStyle name="20% - Accent4 37 3" xfId="6105"/>
    <cellStyle name="20% - Accent4 37 3 2" xfId="6106"/>
    <cellStyle name="20% - Accent4 37 3 3" xfId="6107"/>
    <cellStyle name="20% - Accent4 37 4" xfId="6108"/>
    <cellStyle name="20% - Accent4 37 5" xfId="6109"/>
    <cellStyle name="20% - Accent4 38" xfId="6110"/>
    <cellStyle name="20% - Accent4 38 2" xfId="6111"/>
    <cellStyle name="20% - Accent4 38 2 2" xfId="6112"/>
    <cellStyle name="20% - Accent4 38 2 2 2" xfId="6113"/>
    <cellStyle name="20% - Accent4 38 2 2 3" xfId="6114"/>
    <cellStyle name="20% - Accent4 38 2 3" xfId="6115"/>
    <cellStyle name="20% - Accent4 38 2 4" xfId="6116"/>
    <cellStyle name="20% - Accent4 38 3" xfId="6117"/>
    <cellStyle name="20% - Accent4 38 3 2" xfId="6118"/>
    <cellStyle name="20% - Accent4 38 3 3" xfId="6119"/>
    <cellStyle name="20% - Accent4 38 4" xfId="6120"/>
    <cellStyle name="20% - Accent4 38 5" xfId="6121"/>
    <cellStyle name="20% - Accent4 39" xfId="6122"/>
    <cellStyle name="20% - Accent4 39 2" xfId="6123"/>
    <cellStyle name="20% - Accent4 39 2 2" xfId="6124"/>
    <cellStyle name="20% - Accent4 39 2 2 2" xfId="6125"/>
    <cellStyle name="20% - Accent4 39 2 2 3" xfId="6126"/>
    <cellStyle name="20% - Accent4 39 2 3" xfId="6127"/>
    <cellStyle name="20% - Accent4 39 2 4" xfId="6128"/>
    <cellStyle name="20% - Accent4 39 3" xfId="6129"/>
    <cellStyle name="20% - Accent4 39 3 2" xfId="6130"/>
    <cellStyle name="20% - Accent4 39 3 3" xfId="6131"/>
    <cellStyle name="20% - Accent4 39 4" xfId="6132"/>
    <cellStyle name="20% - Accent4 39 5" xfId="6133"/>
    <cellStyle name="20% - Accent4 4" xfId="6134"/>
    <cellStyle name="20% - Accent4 4 10" xfId="6135"/>
    <cellStyle name="20% - Accent4 4 10 2" xfId="6136"/>
    <cellStyle name="20% - Accent4 4 11" xfId="6137"/>
    <cellStyle name="20% - Accent4 4 11 2" xfId="6138"/>
    <cellStyle name="20% - Accent4 4 12" xfId="6139"/>
    <cellStyle name="20% - Accent4 4 13" xfId="6140"/>
    <cellStyle name="20% - Accent4 4 14" xfId="6141"/>
    <cellStyle name="20% - Accent4 4 15" xfId="6142"/>
    <cellStyle name="20% - Accent4 4 2" xfId="6143"/>
    <cellStyle name="20% - Accent4 4 2 2" xfId="6144"/>
    <cellStyle name="20% - Accent4 4 2 2 2" xfId="6145"/>
    <cellStyle name="20% - Accent4 4 2 2 2 2" xfId="6146"/>
    <cellStyle name="20% - Accent4 4 2 2 2 2 2" xfId="6147"/>
    <cellStyle name="20% - Accent4 4 2 2 2 2 3" xfId="6148"/>
    <cellStyle name="20% - Accent4 4 2 2 2 2 4" xfId="6149"/>
    <cellStyle name="20% - Accent4 4 2 2 2 3" xfId="6150"/>
    <cellStyle name="20% - Accent4 4 2 2 2 4" xfId="6151"/>
    <cellStyle name="20% - Accent4 4 2 2 2 5" xfId="6152"/>
    <cellStyle name="20% - Accent4 4 2 2 3" xfId="6153"/>
    <cellStyle name="20% - Accent4 4 2 2 3 2" xfId="6154"/>
    <cellStyle name="20% - Accent4 4 2 2 3 3" xfId="6155"/>
    <cellStyle name="20% - Accent4 4 2 2 3 4" xfId="6156"/>
    <cellStyle name="20% - Accent4 4 2 2 4" xfId="6157"/>
    <cellStyle name="20% - Accent4 4 2 2 5" xfId="6158"/>
    <cellStyle name="20% - Accent4 4 2 2 6" xfId="6159"/>
    <cellStyle name="20% - Accent4 4 2 3" xfId="6160"/>
    <cellStyle name="20% - Accent4 4 2 3 2" xfId="6161"/>
    <cellStyle name="20% - Accent4 4 2 3 2 2" xfId="6162"/>
    <cellStyle name="20% - Accent4 4 2 3 2 2 2" xfId="6163"/>
    <cellStyle name="20% - Accent4 4 2 3 2 2 3" xfId="6164"/>
    <cellStyle name="20% - Accent4 4 2 3 2 3" xfId="6165"/>
    <cellStyle name="20% - Accent4 4 2 3 2 4" xfId="6166"/>
    <cellStyle name="20% - Accent4 4 2 3 2 5" xfId="6167"/>
    <cellStyle name="20% - Accent4 4 2 3 3" xfId="6168"/>
    <cellStyle name="20% - Accent4 4 2 3 3 2" xfId="6169"/>
    <cellStyle name="20% - Accent4 4 2 3 3 3" xfId="6170"/>
    <cellStyle name="20% - Accent4 4 2 3 4" xfId="6171"/>
    <cellStyle name="20% - Accent4 4 2 3 5" xfId="6172"/>
    <cellStyle name="20% - Accent4 4 2 3 6" xfId="6173"/>
    <cellStyle name="20% - Accent4 4 2 4" xfId="6174"/>
    <cellStyle name="20% - Accent4 4 2 4 2" xfId="6175"/>
    <cellStyle name="20% - Accent4 4 2 4 2 2" xfId="6176"/>
    <cellStyle name="20% - Accent4 4 2 4 2 3" xfId="6177"/>
    <cellStyle name="20% - Accent4 4 2 4 3" xfId="6178"/>
    <cellStyle name="20% - Accent4 4 2 4 4" xfId="6179"/>
    <cellStyle name="20% - Accent4 4 2 4 5" xfId="6180"/>
    <cellStyle name="20% - Accent4 4 2 5" xfId="6181"/>
    <cellStyle name="20% - Accent4 4 2 5 2" xfId="6182"/>
    <cellStyle name="20% - Accent4 4 2 5 3" xfId="6183"/>
    <cellStyle name="20% - Accent4 4 2 6" xfId="6184"/>
    <cellStyle name="20% - Accent4 4 2 7" xfId="6185"/>
    <cellStyle name="20% - Accent4 4 2 8" xfId="6186"/>
    <cellStyle name="20% - Accent4 4 3" xfId="6187"/>
    <cellStyle name="20% - Accent4 4 3 2" xfId="6188"/>
    <cellStyle name="20% - Accent4 4 3 2 2" xfId="6189"/>
    <cellStyle name="20% - Accent4 4 3 2 2 2" xfId="6190"/>
    <cellStyle name="20% - Accent4 4 3 2 2 3" xfId="6191"/>
    <cellStyle name="20% - Accent4 4 3 2 2 4" xfId="6192"/>
    <cellStyle name="20% - Accent4 4 3 2 2 5" xfId="6193"/>
    <cellStyle name="20% - Accent4 4 3 2 3" xfId="6194"/>
    <cellStyle name="20% - Accent4 4 3 2 4" xfId="6195"/>
    <cellStyle name="20% - Accent4 4 3 2 5" xfId="6196"/>
    <cellStyle name="20% - Accent4 4 3 2 6" xfId="6197"/>
    <cellStyle name="20% - Accent4 4 3 3" xfId="6198"/>
    <cellStyle name="20% - Accent4 4 3 3 2" xfId="6199"/>
    <cellStyle name="20% - Accent4 4 3 3 3" xfId="6200"/>
    <cellStyle name="20% - Accent4 4 3 3 4" xfId="6201"/>
    <cellStyle name="20% - Accent4 4 3 3 5" xfId="6202"/>
    <cellStyle name="20% - Accent4 4 3 4" xfId="6203"/>
    <cellStyle name="20% - Accent4 4 3 5" xfId="6204"/>
    <cellStyle name="20% - Accent4 4 3 6" xfId="6205"/>
    <cellStyle name="20% - Accent4 4 3 7" xfId="6206"/>
    <cellStyle name="20% - Accent4 4 4" xfId="6207"/>
    <cellStyle name="20% - Accent4 4 4 2" xfId="6208"/>
    <cellStyle name="20% - Accent4 4 4 2 2" xfId="6209"/>
    <cellStyle name="20% - Accent4 4 4 2 2 2" xfId="6210"/>
    <cellStyle name="20% - Accent4 4 4 2 2 3" xfId="6211"/>
    <cellStyle name="20% - Accent4 4 4 2 2 4" xfId="6212"/>
    <cellStyle name="20% - Accent4 4 4 2 2 5" xfId="6213"/>
    <cellStyle name="20% - Accent4 4 4 2 3" xfId="6214"/>
    <cellStyle name="20% - Accent4 4 4 2 4" xfId="6215"/>
    <cellStyle name="20% - Accent4 4 4 2 5" xfId="6216"/>
    <cellStyle name="20% - Accent4 4 4 2 6" xfId="6217"/>
    <cellStyle name="20% - Accent4 4 4 3" xfId="6218"/>
    <cellStyle name="20% - Accent4 4 4 3 2" xfId="6219"/>
    <cellStyle name="20% - Accent4 4 4 3 3" xfId="6220"/>
    <cellStyle name="20% - Accent4 4 4 3 4" xfId="6221"/>
    <cellStyle name="20% - Accent4 4 4 3 5" xfId="6222"/>
    <cellStyle name="20% - Accent4 4 4 4" xfId="6223"/>
    <cellStyle name="20% - Accent4 4 4 5" xfId="6224"/>
    <cellStyle name="20% - Accent4 4 4 6" xfId="6225"/>
    <cellStyle name="20% - Accent4 4 4 7" xfId="6226"/>
    <cellStyle name="20% - Accent4 4 5" xfId="6227"/>
    <cellStyle name="20% - Accent4 4 5 2" xfId="6228"/>
    <cellStyle name="20% - Accent4 4 5 2 2" xfId="6229"/>
    <cellStyle name="20% - Accent4 4 5 2 2 2" xfId="6230"/>
    <cellStyle name="20% - Accent4 4 5 2 3" xfId="6231"/>
    <cellStyle name="20% - Accent4 4 5 2 4" xfId="6232"/>
    <cellStyle name="20% - Accent4 4 5 2 5" xfId="6233"/>
    <cellStyle name="20% - Accent4 4 5 2 6" xfId="6234"/>
    <cellStyle name="20% - Accent4 4 5 3" xfId="6235"/>
    <cellStyle name="20% - Accent4 4 5 3 2" xfId="6236"/>
    <cellStyle name="20% - Accent4 4 5 4" xfId="6237"/>
    <cellStyle name="20% - Accent4 4 5 5" xfId="6238"/>
    <cellStyle name="20% - Accent4 4 5 6" xfId="6239"/>
    <cellStyle name="20% - Accent4 4 5 7" xfId="6240"/>
    <cellStyle name="20% - Accent4 4 6" xfId="6241"/>
    <cellStyle name="20% - Accent4 4 6 2" xfId="6242"/>
    <cellStyle name="20% - Accent4 4 6 2 2" xfId="6243"/>
    <cellStyle name="20% - Accent4 4 6 2 2 2" xfId="6244"/>
    <cellStyle name="20% - Accent4 4 6 2 3" xfId="6245"/>
    <cellStyle name="20% - Accent4 4 6 3" xfId="6246"/>
    <cellStyle name="20% - Accent4 4 6 3 2" xfId="6247"/>
    <cellStyle name="20% - Accent4 4 6 4" xfId="6248"/>
    <cellStyle name="20% - Accent4 4 6 5" xfId="6249"/>
    <cellStyle name="20% - Accent4 4 6 6" xfId="6250"/>
    <cellStyle name="20% - Accent4 4 6 7" xfId="6251"/>
    <cellStyle name="20% - Accent4 4 7" xfId="6252"/>
    <cellStyle name="20% - Accent4 4 7 2" xfId="6253"/>
    <cellStyle name="20% - Accent4 4 7 2 2" xfId="6254"/>
    <cellStyle name="20% - Accent4 4 7 2 2 2" xfId="6255"/>
    <cellStyle name="20% - Accent4 4 7 2 3" xfId="6256"/>
    <cellStyle name="20% - Accent4 4 7 3" xfId="6257"/>
    <cellStyle name="20% - Accent4 4 7 3 2" xfId="6258"/>
    <cellStyle name="20% - Accent4 4 7 4" xfId="6259"/>
    <cellStyle name="20% - Accent4 4 8" xfId="6260"/>
    <cellStyle name="20% - Accent4 4 8 2" xfId="6261"/>
    <cellStyle name="20% - Accent4 4 8 2 2" xfId="6262"/>
    <cellStyle name="20% - Accent4 4 8 2 2 2" xfId="6263"/>
    <cellStyle name="20% - Accent4 4 8 2 3" xfId="6264"/>
    <cellStyle name="20% - Accent4 4 8 3" xfId="6265"/>
    <cellStyle name="20% - Accent4 4 8 3 2" xfId="6266"/>
    <cellStyle name="20% - Accent4 4 8 4" xfId="6267"/>
    <cellStyle name="20% - Accent4 4 9" xfId="6268"/>
    <cellStyle name="20% - Accent4 4 9 2" xfId="6269"/>
    <cellStyle name="20% - Accent4 4 9 2 2" xfId="6270"/>
    <cellStyle name="20% - Accent4 4 9 3" xfId="6271"/>
    <cellStyle name="20% - Accent4 40" xfId="6272"/>
    <cellStyle name="20% - Accent4 40 2" xfId="6273"/>
    <cellStyle name="20% - Accent4 40 2 2" xfId="6274"/>
    <cellStyle name="20% - Accent4 40 2 2 2" xfId="6275"/>
    <cellStyle name="20% - Accent4 40 2 2 3" xfId="6276"/>
    <cellStyle name="20% - Accent4 40 2 3" xfId="6277"/>
    <cellStyle name="20% - Accent4 40 2 4" xfId="6278"/>
    <cellStyle name="20% - Accent4 40 3" xfId="6279"/>
    <cellStyle name="20% - Accent4 40 3 2" xfId="6280"/>
    <cellStyle name="20% - Accent4 40 3 3" xfId="6281"/>
    <cellStyle name="20% - Accent4 40 4" xfId="6282"/>
    <cellStyle name="20% - Accent4 40 5" xfId="6283"/>
    <cellStyle name="20% - Accent4 41" xfId="6284"/>
    <cellStyle name="20% - Accent4 41 2" xfId="6285"/>
    <cellStyle name="20% - Accent4 41 2 2" xfId="6286"/>
    <cellStyle name="20% - Accent4 41 2 2 2" xfId="6287"/>
    <cellStyle name="20% - Accent4 41 2 2 3" xfId="6288"/>
    <cellStyle name="20% - Accent4 41 2 3" xfId="6289"/>
    <cellStyle name="20% - Accent4 41 2 4" xfId="6290"/>
    <cellStyle name="20% - Accent4 41 3" xfId="6291"/>
    <cellStyle name="20% - Accent4 41 3 2" xfId="6292"/>
    <cellStyle name="20% - Accent4 41 3 3" xfId="6293"/>
    <cellStyle name="20% - Accent4 41 4" xfId="6294"/>
    <cellStyle name="20% - Accent4 41 5" xfId="6295"/>
    <cellStyle name="20% - Accent4 42" xfId="6296"/>
    <cellStyle name="20% - Accent4 42 2" xfId="6297"/>
    <cellStyle name="20% - Accent4 42 2 2" xfId="6298"/>
    <cellStyle name="20% - Accent4 42 2 2 2" xfId="6299"/>
    <cellStyle name="20% - Accent4 42 2 2 3" xfId="6300"/>
    <cellStyle name="20% - Accent4 42 2 3" xfId="6301"/>
    <cellStyle name="20% - Accent4 42 2 4" xfId="6302"/>
    <cellStyle name="20% - Accent4 42 3" xfId="6303"/>
    <cellStyle name="20% - Accent4 42 3 2" xfId="6304"/>
    <cellStyle name="20% - Accent4 42 3 3" xfId="6305"/>
    <cellStyle name="20% - Accent4 42 4" xfId="6306"/>
    <cellStyle name="20% - Accent4 42 5" xfId="6307"/>
    <cellStyle name="20% - Accent4 43" xfId="6308"/>
    <cellStyle name="20% - Accent4 43 2" xfId="6309"/>
    <cellStyle name="20% - Accent4 43 2 2" xfId="6310"/>
    <cellStyle name="20% - Accent4 43 2 2 2" xfId="6311"/>
    <cellStyle name="20% - Accent4 43 2 2 3" xfId="6312"/>
    <cellStyle name="20% - Accent4 43 2 3" xfId="6313"/>
    <cellStyle name="20% - Accent4 43 2 4" xfId="6314"/>
    <cellStyle name="20% - Accent4 43 3" xfId="6315"/>
    <cellStyle name="20% - Accent4 43 3 2" xfId="6316"/>
    <cellStyle name="20% - Accent4 43 3 3" xfId="6317"/>
    <cellStyle name="20% - Accent4 43 4" xfId="6318"/>
    <cellStyle name="20% - Accent4 43 5" xfId="6319"/>
    <cellStyle name="20% - Accent4 44" xfId="6320"/>
    <cellStyle name="20% - Accent4 44 2" xfId="6321"/>
    <cellStyle name="20% - Accent4 44 2 2" xfId="6322"/>
    <cellStyle name="20% - Accent4 44 2 2 2" xfId="6323"/>
    <cellStyle name="20% - Accent4 44 2 2 3" xfId="6324"/>
    <cellStyle name="20% - Accent4 44 2 3" xfId="6325"/>
    <cellStyle name="20% - Accent4 44 2 4" xfId="6326"/>
    <cellStyle name="20% - Accent4 44 3" xfId="6327"/>
    <cellStyle name="20% - Accent4 44 3 2" xfId="6328"/>
    <cellStyle name="20% - Accent4 44 3 3" xfId="6329"/>
    <cellStyle name="20% - Accent4 44 4" xfId="6330"/>
    <cellStyle name="20% - Accent4 44 5" xfId="6331"/>
    <cellStyle name="20% - Accent4 45" xfId="6332"/>
    <cellStyle name="20% - Accent4 45 2" xfId="6333"/>
    <cellStyle name="20% - Accent4 45 2 2" xfId="6334"/>
    <cellStyle name="20% - Accent4 45 2 2 2" xfId="6335"/>
    <cellStyle name="20% - Accent4 45 2 2 3" xfId="6336"/>
    <cellStyle name="20% - Accent4 45 2 3" xfId="6337"/>
    <cellStyle name="20% - Accent4 45 2 4" xfId="6338"/>
    <cellStyle name="20% - Accent4 45 3" xfId="6339"/>
    <cellStyle name="20% - Accent4 45 3 2" xfId="6340"/>
    <cellStyle name="20% - Accent4 45 3 3" xfId="6341"/>
    <cellStyle name="20% - Accent4 45 4" xfId="6342"/>
    <cellStyle name="20% - Accent4 45 5" xfId="6343"/>
    <cellStyle name="20% - Accent4 46" xfId="6344"/>
    <cellStyle name="20% - Accent4 46 2" xfId="6345"/>
    <cellStyle name="20% - Accent4 46 2 2" xfId="6346"/>
    <cellStyle name="20% - Accent4 46 2 2 2" xfId="6347"/>
    <cellStyle name="20% - Accent4 46 2 2 3" xfId="6348"/>
    <cellStyle name="20% - Accent4 46 2 3" xfId="6349"/>
    <cellStyle name="20% - Accent4 46 2 4" xfId="6350"/>
    <cellStyle name="20% - Accent4 46 3" xfId="6351"/>
    <cellStyle name="20% - Accent4 46 3 2" xfId="6352"/>
    <cellStyle name="20% - Accent4 46 3 3" xfId="6353"/>
    <cellStyle name="20% - Accent4 46 4" xfId="6354"/>
    <cellStyle name="20% - Accent4 46 5" xfId="6355"/>
    <cellStyle name="20% - Accent4 47" xfId="6356"/>
    <cellStyle name="20% - Accent4 47 2" xfId="6357"/>
    <cellStyle name="20% - Accent4 47 2 2" xfId="6358"/>
    <cellStyle name="20% - Accent4 47 2 2 2" xfId="6359"/>
    <cellStyle name="20% - Accent4 47 2 2 3" xfId="6360"/>
    <cellStyle name="20% - Accent4 47 2 3" xfId="6361"/>
    <cellStyle name="20% - Accent4 47 2 4" xfId="6362"/>
    <cellStyle name="20% - Accent4 47 3" xfId="6363"/>
    <cellStyle name="20% - Accent4 47 3 2" xfId="6364"/>
    <cellStyle name="20% - Accent4 47 3 3" xfId="6365"/>
    <cellStyle name="20% - Accent4 47 4" xfId="6366"/>
    <cellStyle name="20% - Accent4 47 5" xfId="6367"/>
    <cellStyle name="20% - Accent4 48" xfId="6368"/>
    <cellStyle name="20% - Accent4 48 2" xfId="6369"/>
    <cellStyle name="20% - Accent4 48 2 2" xfId="6370"/>
    <cellStyle name="20% - Accent4 48 2 2 2" xfId="6371"/>
    <cellStyle name="20% - Accent4 48 2 2 3" xfId="6372"/>
    <cellStyle name="20% - Accent4 48 2 3" xfId="6373"/>
    <cellStyle name="20% - Accent4 48 2 4" xfId="6374"/>
    <cellStyle name="20% - Accent4 48 3" xfId="6375"/>
    <cellStyle name="20% - Accent4 48 3 2" xfId="6376"/>
    <cellStyle name="20% - Accent4 48 3 3" xfId="6377"/>
    <cellStyle name="20% - Accent4 48 4" xfId="6378"/>
    <cellStyle name="20% - Accent4 48 5" xfId="6379"/>
    <cellStyle name="20% - Accent4 49" xfId="6380"/>
    <cellStyle name="20% - Accent4 49 2" xfId="6381"/>
    <cellStyle name="20% - Accent4 49 2 2" xfId="6382"/>
    <cellStyle name="20% - Accent4 49 2 2 2" xfId="6383"/>
    <cellStyle name="20% - Accent4 49 2 2 3" xfId="6384"/>
    <cellStyle name="20% - Accent4 49 2 3" xfId="6385"/>
    <cellStyle name="20% - Accent4 49 2 4" xfId="6386"/>
    <cellStyle name="20% - Accent4 49 3" xfId="6387"/>
    <cellStyle name="20% - Accent4 49 3 2" xfId="6388"/>
    <cellStyle name="20% - Accent4 49 3 3" xfId="6389"/>
    <cellStyle name="20% - Accent4 49 4" xfId="6390"/>
    <cellStyle name="20% - Accent4 49 5" xfId="6391"/>
    <cellStyle name="20% - Accent4 5" xfId="6392"/>
    <cellStyle name="20% - Accent4 5 10" xfId="6393"/>
    <cellStyle name="20% - Accent4 5 10 2" xfId="6394"/>
    <cellStyle name="20% - Accent4 5 11" xfId="6395"/>
    <cellStyle name="20% - Accent4 5 11 2" xfId="6396"/>
    <cellStyle name="20% - Accent4 5 12" xfId="6397"/>
    <cellStyle name="20% - Accent4 5 13" xfId="6398"/>
    <cellStyle name="20% - Accent4 5 14" xfId="6399"/>
    <cellStyle name="20% - Accent4 5 15" xfId="6400"/>
    <cellStyle name="20% - Accent4 5 2" xfId="6401"/>
    <cellStyle name="20% - Accent4 5 2 2" xfId="6402"/>
    <cellStyle name="20% - Accent4 5 2 2 2" xfId="6403"/>
    <cellStyle name="20% - Accent4 5 2 2 2 2" xfId="6404"/>
    <cellStyle name="20% - Accent4 5 2 2 2 3" xfId="6405"/>
    <cellStyle name="20% - Accent4 5 2 2 2 4" xfId="6406"/>
    <cellStyle name="20% - Accent4 5 2 2 2 5" xfId="6407"/>
    <cellStyle name="20% - Accent4 5 2 2 3" xfId="6408"/>
    <cellStyle name="20% - Accent4 5 2 2 4" xfId="6409"/>
    <cellStyle name="20% - Accent4 5 2 2 5" xfId="6410"/>
    <cellStyle name="20% - Accent4 5 2 2 6" xfId="6411"/>
    <cellStyle name="20% - Accent4 5 2 3" xfId="6412"/>
    <cellStyle name="20% - Accent4 5 2 3 2" xfId="6413"/>
    <cellStyle name="20% - Accent4 5 2 3 3" xfId="6414"/>
    <cellStyle name="20% - Accent4 5 2 3 4" xfId="6415"/>
    <cellStyle name="20% - Accent4 5 2 3 5" xfId="6416"/>
    <cellStyle name="20% - Accent4 5 2 4" xfId="6417"/>
    <cellStyle name="20% - Accent4 5 2 5" xfId="6418"/>
    <cellStyle name="20% - Accent4 5 2 6" xfId="6419"/>
    <cellStyle name="20% - Accent4 5 2 7" xfId="6420"/>
    <cellStyle name="20% - Accent4 5 3" xfId="6421"/>
    <cellStyle name="20% - Accent4 5 3 2" xfId="6422"/>
    <cellStyle name="20% - Accent4 5 3 2 2" xfId="6423"/>
    <cellStyle name="20% - Accent4 5 3 2 2 2" xfId="6424"/>
    <cellStyle name="20% - Accent4 5 3 2 2 3" xfId="6425"/>
    <cellStyle name="20% - Accent4 5 3 2 2 4" xfId="6426"/>
    <cellStyle name="20% - Accent4 5 3 2 2 5" xfId="6427"/>
    <cellStyle name="20% - Accent4 5 3 2 3" xfId="6428"/>
    <cellStyle name="20% - Accent4 5 3 2 4" xfId="6429"/>
    <cellStyle name="20% - Accent4 5 3 2 5" xfId="6430"/>
    <cellStyle name="20% - Accent4 5 3 2 6" xfId="6431"/>
    <cellStyle name="20% - Accent4 5 3 3" xfId="6432"/>
    <cellStyle name="20% - Accent4 5 3 3 2" xfId="6433"/>
    <cellStyle name="20% - Accent4 5 3 3 3" xfId="6434"/>
    <cellStyle name="20% - Accent4 5 3 3 4" xfId="6435"/>
    <cellStyle name="20% - Accent4 5 3 3 5" xfId="6436"/>
    <cellStyle name="20% - Accent4 5 3 4" xfId="6437"/>
    <cellStyle name="20% - Accent4 5 3 5" xfId="6438"/>
    <cellStyle name="20% - Accent4 5 3 6" xfId="6439"/>
    <cellStyle name="20% - Accent4 5 3 7" xfId="6440"/>
    <cellStyle name="20% - Accent4 5 4" xfId="6441"/>
    <cellStyle name="20% - Accent4 5 4 2" xfId="6442"/>
    <cellStyle name="20% - Accent4 5 4 2 2" xfId="6443"/>
    <cellStyle name="20% - Accent4 5 4 2 2 2" xfId="6444"/>
    <cellStyle name="20% - Accent4 5 4 2 2 3" xfId="6445"/>
    <cellStyle name="20% - Accent4 5 4 2 2 4" xfId="6446"/>
    <cellStyle name="20% - Accent4 5 4 2 2 5" xfId="6447"/>
    <cellStyle name="20% - Accent4 5 4 2 3" xfId="6448"/>
    <cellStyle name="20% - Accent4 5 4 2 4" xfId="6449"/>
    <cellStyle name="20% - Accent4 5 4 2 5" xfId="6450"/>
    <cellStyle name="20% - Accent4 5 4 2 6" xfId="6451"/>
    <cellStyle name="20% - Accent4 5 4 3" xfId="6452"/>
    <cellStyle name="20% - Accent4 5 4 3 2" xfId="6453"/>
    <cellStyle name="20% - Accent4 5 4 3 3" xfId="6454"/>
    <cellStyle name="20% - Accent4 5 4 3 4" xfId="6455"/>
    <cellStyle name="20% - Accent4 5 4 3 5" xfId="6456"/>
    <cellStyle name="20% - Accent4 5 4 4" xfId="6457"/>
    <cellStyle name="20% - Accent4 5 4 5" xfId="6458"/>
    <cellStyle name="20% - Accent4 5 4 6" xfId="6459"/>
    <cellStyle name="20% - Accent4 5 4 7" xfId="6460"/>
    <cellStyle name="20% - Accent4 5 5" xfId="6461"/>
    <cellStyle name="20% - Accent4 5 5 2" xfId="6462"/>
    <cellStyle name="20% - Accent4 5 5 2 2" xfId="6463"/>
    <cellStyle name="20% - Accent4 5 5 2 2 2" xfId="6464"/>
    <cellStyle name="20% - Accent4 5 5 2 3" xfId="6465"/>
    <cellStyle name="20% - Accent4 5 5 2 4" xfId="6466"/>
    <cellStyle name="20% - Accent4 5 5 2 5" xfId="6467"/>
    <cellStyle name="20% - Accent4 5 5 2 6" xfId="6468"/>
    <cellStyle name="20% - Accent4 5 5 3" xfId="6469"/>
    <cellStyle name="20% - Accent4 5 5 3 2" xfId="6470"/>
    <cellStyle name="20% - Accent4 5 5 4" xfId="6471"/>
    <cellStyle name="20% - Accent4 5 5 5" xfId="6472"/>
    <cellStyle name="20% - Accent4 5 5 6" xfId="6473"/>
    <cellStyle name="20% - Accent4 5 5 7" xfId="6474"/>
    <cellStyle name="20% - Accent4 5 6" xfId="6475"/>
    <cellStyle name="20% - Accent4 5 6 2" xfId="6476"/>
    <cellStyle name="20% - Accent4 5 6 2 2" xfId="6477"/>
    <cellStyle name="20% - Accent4 5 6 2 2 2" xfId="6478"/>
    <cellStyle name="20% - Accent4 5 6 2 3" xfId="6479"/>
    <cellStyle name="20% - Accent4 5 6 3" xfId="6480"/>
    <cellStyle name="20% - Accent4 5 6 3 2" xfId="6481"/>
    <cellStyle name="20% - Accent4 5 6 4" xfId="6482"/>
    <cellStyle name="20% - Accent4 5 6 5" xfId="6483"/>
    <cellStyle name="20% - Accent4 5 6 6" xfId="6484"/>
    <cellStyle name="20% - Accent4 5 6 7" xfId="6485"/>
    <cellStyle name="20% - Accent4 5 7" xfId="6486"/>
    <cellStyle name="20% - Accent4 5 7 2" xfId="6487"/>
    <cellStyle name="20% - Accent4 5 7 2 2" xfId="6488"/>
    <cellStyle name="20% - Accent4 5 7 2 2 2" xfId="6489"/>
    <cellStyle name="20% - Accent4 5 7 2 3" xfId="6490"/>
    <cellStyle name="20% - Accent4 5 7 3" xfId="6491"/>
    <cellStyle name="20% - Accent4 5 7 3 2" xfId="6492"/>
    <cellStyle name="20% - Accent4 5 7 4" xfId="6493"/>
    <cellStyle name="20% - Accent4 5 8" xfId="6494"/>
    <cellStyle name="20% - Accent4 5 8 2" xfId="6495"/>
    <cellStyle name="20% - Accent4 5 8 2 2" xfId="6496"/>
    <cellStyle name="20% - Accent4 5 8 2 2 2" xfId="6497"/>
    <cellStyle name="20% - Accent4 5 8 2 3" xfId="6498"/>
    <cellStyle name="20% - Accent4 5 8 3" xfId="6499"/>
    <cellStyle name="20% - Accent4 5 8 3 2" xfId="6500"/>
    <cellStyle name="20% - Accent4 5 8 4" xfId="6501"/>
    <cellStyle name="20% - Accent4 5 9" xfId="6502"/>
    <cellStyle name="20% - Accent4 5 9 2" xfId="6503"/>
    <cellStyle name="20% - Accent4 5 9 2 2" xfId="6504"/>
    <cellStyle name="20% - Accent4 5 9 3" xfId="6505"/>
    <cellStyle name="20% - Accent4 50" xfId="6506"/>
    <cellStyle name="20% - Accent4 50 2" xfId="6507"/>
    <cellStyle name="20% - Accent4 50 2 2" xfId="6508"/>
    <cellStyle name="20% - Accent4 50 2 2 2" xfId="6509"/>
    <cellStyle name="20% - Accent4 50 2 2 3" xfId="6510"/>
    <cellStyle name="20% - Accent4 50 2 3" xfId="6511"/>
    <cellStyle name="20% - Accent4 50 2 4" xfId="6512"/>
    <cellStyle name="20% - Accent4 50 3" xfId="6513"/>
    <cellStyle name="20% - Accent4 50 3 2" xfId="6514"/>
    <cellStyle name="20% - Accent4 50 3 3" xfId="6515"/>
    <cellStyle name="20% - Accent4 50 4" xfId="6516"/>
    <cellStyle name="20% - Accent4 50 5" xfId="6517"/>
    <cellStyle name="20% - Accent4 51" xfId="6518"/>
    <cellStyle name="20% - Accent4 51 2" xfId="6519"/>
    <cellStyle name="20% - Accent4 51 2 2" xfId="6520"/>
    <cellStyle name="20% - Accent4 51 2 2 2" xfId="6521"/>
    <cellStyle name="20% - Accent4 51 2 2 3" xfId="6522"/>
    <cellStyle name="20% - Accent4 51 2 3" xfId="6523"/>
    <cellStyle name="20% - Accent4 51 2 4" xfId="6524"/>
    <cellStyle name="20% - Accent4 51 3" xfId="6525"/>
    <cellStyle name="20% - Accent4 51 3 2" xfId="6526"/>
    <cellStyle name="20% - Accent4 51 3 3" xfId="6527"/>
    <cellStyle name="20% - Accent4 51 4" xfId="6528"/>
    <cellStyle name="20% - Accent4 51 5" xfId="6529"/>
    <cellStyle name="20% - Accent4 52" xfId="6530"/>
    <cellStyle name="20% - Accent4 52 2" xfId="6531"/>
    <cellStyle name="20% - Accent4 52 2 2" xfId="6532"/>
    <cellStyle name="20% - Accent4 52 2 2 2" xfId="6533"/>
    <cellStyle name="20% - Accent4 52 2 2 3" xfId="6534"/>
    <cellStyle name="20% - Accent4 52 2 3" xfId="6535"/>
    <cellStyle name="20% - Accent4 52 2 4" xfId="6536"/>
    <cellStyle name="20% - Accent4 52 3" xfId="6537"/>
    <cellStyle name="20% - Accent4 52 3 2" xfId="6538"/>
    <cellStyle name="20% - Accent4 52 3 3" xfId="6539"/>
    <cellStyle name="20% - Accent4 52 4" xfId="6540"/>
    <cellStyle name="20% - Accent4 52 5" xfId="6541"/>
    <cellStyle name="20% - Accent4 53" xfId="6542"/>
    <cellStyle name="20% - Accent4 53 2" xfId="6543"/>
    <cellStyle name="20% - Accent4 53 2 2" xfId="6544"/>
    <cellStyle name="20% - Accent4 53 2 2 2" xfId="6545"/>
    <cellStyle name="20% - Accent4 53 2 2 3" xfId="6546"/>
    <cellStyle name="20% - Accent4 53 2 3" xfId="6547"/>
    <cellStyle name="20% - Accent4 53 2 4" xfId="6548"/>
    <cellStyle name="20% - Accent4 53 3" xfId="6549"/>
    <cellStyle name="20% - Accent4 53 3 2" xfId="6550"/>
    <cellStyle name="20% - Accent4 53 3 3" xfId="6551"/>
    <cellStyle name="20% - Accent4 53 4" xfId="6552"/>
    <cellStyle name="20% - Accent4 53 5" xfId="6553"/>
    <cellStyle name="20% - Accent4 54" xfId="6554"/>
    <cellStyle name="20% - Accent4 54 2" xfId="6555"/>
    <cellStyle name="20% - Accent4 54 2 2" xfId="6556"/>
    <cellStyle name="20% - Accent4 54 2 2 2" xfId="6557"/>
    <cellStyle name="20% - Accent4 54 2 2 3" xfId="6558"/>
    <cellStyle name="20% - Accent4 54 2 3" xfId="6559"/>
    <cellStyle name="20% - Accent4 54 2 4" xfId="6560"/>
    <cellStyle name="20% - Accent4 54 3" xfId="6561"/>
    <cellStyle name="20% - Accent4 54 3 2" xfId="6562"/>
    <cellStyle name="20% - Accent4 54 3 3" xfId="6563"/>
    <cellStyle name="20% - Accent4 54 4" xfId="6564"/>
    <cellStyle name="20% - Accent4 54 5" xfId="6565"/>
    <cellStyle name="20% - Accent4 55" xfId="6566"/>
    <cellStyle name="20% - Accent4 55 2" xfId="6567"/>
    <cellStyle name="20% - Accent4 55 2 2" xfId="6568"/>
    <cellStyle name="20% - Accent4 55 2 2 2" xfId="6569"/>
    <cellStyle name="20% - Accent4 55 2 2 3" xfId="6570"/>
    <cellStyle name="20% - Accent4 55 2 3" xfId="6571"/>
    <cellStyle name="20% - Accent4 55 2 4" xfId="6572"/>
    <cellStyle name="20% - Accent4 55 3" xfId="6573"/>
    <cellStyle name="20% - Accent4 55 3 2" xfId="6574"/>
    <cellStyle name="20% - Accent4 55 3 3" xfId="6575"/>
    <cellStyle name="20% - Accent4 55 4" xfId="6576"/>
    <cellStyle name="20% - Accent4 55 5" xfId="6577"/>
    <cellStyle name="20% - Accent4 56" xfId="6578"/>
    <cellStyle name="20% - Accent4 56 2" xfId="6579"/>
    <cellStyle name="20% - Accent4 56 2 2" xfId="6580"/>
    <cellStyle name="20% - Accent4 56 2 2 2" xfId="6581"/>
    <cellStyle name="20% - Accent4 56 2 2 3" xfId="6582"/>
    <cellStyle name="20% - Accent4 56 2 3" xfId="6583"/>
    <cellStyle name="20% - Accent4 56 2 4" xfId="6584"/>
    <cellStyle name="20% - Accent4 56 3" xfId="6585"/>
    <cellStyle name="20% - Accent4 56 3 2" xfId="6586"/>
    <cellStyle name="20% - Accent4 56 3 3" xfId="6587"/>
    <cellStyle name="20% - Accent4 56 4" xfId="6588"/>
    <cellStyle name="20% - Accent4 56 5" xfId="6589"/>
    <cellStyle name="20% - Accent4 57" xfId="6590"/>
    <cellStyle name="20% - Accent4 57 2" xfId="6591"/>
    <cellStyle name="20% - Accent4 57 2 2" xfId="6592"/>
    <cellStyle name="20% - Accent4 57 2 2 2" xfId="6593"/>
    <cellStyle name="20% - Accent4 57 2 2 3" xfId="6594"/>
    <cellStyle name="20% - Accent4 57 2 3" xfId="6595"/>
    <cellStyle name="20% - Accent4 57 2 4" xfId="6596"/>
    <cellStyle name="20% - Accent4 57 3" xfId="6597"/>
    <cellStyle name="20% - Accent4 57 3 2" xfId="6598"/>
    <cellStyle name="20% - Accent4 57 3 3" xfId="6599"/>
    <cellStyle name="20% - Accent4 57 4" xfId="6600"/>
    <cellStyle name="20% - Accent4 57 5" xfId="6601"/>
    <cellStyle name="20% - Accent4 58" xfId="6602"/>
    <cellStyle name="20% - Accent4 58 2" xfId="6603"/>
    <cellStyle name="20% - Accent4 58 2 2" xfId="6604"/>
    <cellStyle name="20% - Accent4 58 2 2 2" xfId="6605"/>
    <cellStyle name="20% - Accent4 58 2 2 3" xfId="6606"/>
    <cellStyle name="20% - Accent4 58 2 3" xfId="6607"/>
    <cellStyle name="20% - Accent4 58 2 4" xfId="6608"/>
    <cellStyle name="20% - Accent4 58 3" xfId="6609"/>
    <cellStyle name="20% - Accent4 58 3 2" xfId="6610"/>
    <cellStyle name="20% - Accent4 58 3 3" xfId="6611"/>
    <cellStyle name="20% - Accent4 58 4" xfId="6612"/>
    <cellStyle name="20% - Accent4 58 5" xfId="6613"/>
    <cellStyle name="20% - Accent4 59" xfId="6614"/>
    <cellStyle name="20% - Accent4 59 2" xfId="6615"/>
    <cellStyle name="20% - Accent4 59 2 2" xfId="6616"/>
    <cellStyle name="20% - Accent4 59 2 2 2" xfId="6617"/>
    <cellStyle name="20% - Accent4 59 2 2 3" xfId="6618"/>
    <cellStyle name="20% - Accent4 59 2 3" xfId="6619"/>
    <cellStyle name="20% - Accent4 59 2 4" xfId="6620"/>
    <cellStyle name="20% - Accent4 59 3" xfId="6621"/>
    <cellStyle name="20% - Accent4 59 3 2" xfId="6622"/>
    <cellStyle name="20% - Accent4 59 3 3" xfId="6623"/>
    <cellStyle name="20% - Accent4 59 4" xfId="6624"/>
    <cellStyle name="20% - Accent4 59 5" xfId="6625"/>
    <cellStyle name="20% - Accent4 6" xfId="6626"/>
    <cellStyle name="20% - Accent4 6 2" xfId="6627"/>
    <cellStyle name="20% - Accent4 6 2 2" xfId="6628"/>
    <cellStyle name="20% - Accent4 6 2 2 2" xfId="6629"/>
    <cellStyle name="20% - Accent4 6 2 2 2 2" xfId="6630"/>
    <cellStyle name="20% - Accent4 6 2 2 2 3" xfId="6631"/>
    <cellStyle name="20% - Accent4 6 2 2 2 4" xfId="6632"/>
    <cellStyle name="20% - Accent4 6 2 2 3" xfId="6633"/>
    <cellStyle name="20% - Accent4 6 2 2 4" xfId="6634"/>
    <cellStyle name="20% - Accent4 6 2 2 5" xfId="6635"/>
    <cellStyle name="20% - Accent4 6 2 3" xfId="6636"/>
    <cellStyle name="20% - Accent4 6 2 3 2" xfId="6637"/>
    <cellStyle name="20% - Accent4 6 2 3 3" xfId="6638"/>
    <cellStyle name="20% - Accent4 6 2 3 4" xfId="6639"/>
    <cellStyle name="20% - Accent4 6 2 4" xfId="6640"/>
    <cellStyle name="20% - Accent4 6 2 5" xfId="6641"/>
    <cellStyle name="20% - Accent4 6 2 6" xfId="6642"/>
    <cellStyle name="20% - Accent4 6 3" xfId="6643"/>
    <cellStyle name="20% - Accent4 6 3 2" xfId="6644"/>
    <cellStyle name="20% - Accent4 6 3 2 2" xfId="6645"/>
    <cellStyle name="20% - Accent4 6 3 2 2 2" xfId="6646"/>
    <cellStyle name="20% - Accent4 6 3 2 2 3" xfId="6647"/>
    <cellStyle name="20% - Accent4 6 3 2 3" xfId="6648"/>
    <cellStyle name="20% - Accent4 6 3 2 4" xfId="6649"/>
    <cellStyle name="20% - Accent4 6 3 2 5" xfId="6650"/>
    <cellStyle name="20% - Accent4 6 3 3" xfId="6651"/>
    <cellStyle name="20% - Accent4 6 3 3 2" xfId="6652"/>
    <cellStyle name="20% - Accent4 6 3 3 3" xfId="6653"/>
    <cellStyle name="20% - Accent4 6 3 4" xfId="6654"/>
    <cellStyle name="20% - Accent4 6 3 5" xfId="6655"/>
    <cellStyle name="20% - Accent4 6 3 6" xfId="6656"/>
    <cellStyle name="20% - Accent4 6 4" xfId="6657"/>
    <cellStyle name="20% - Accent4 6 4 2" xfId="6658"/>
    <cellStyle name="20% - Accent4 6 4 2 2" xfId="6659"/>
    <cellStyle name="20% - Accent4 6 4 2 2 2" xfId="6660"/>
    <cellStyle name="20% - Accent4 6 4 2 2 3" xfId="6661"/>
    <cellStyle name="20% - Accent4 6 4 2 3" xfId="6662"/>
    <cellStyle name="20% - Accent4 6 4 2 4" xfId="6663"/>
    <cellStyle name="20% - Accent4 6 4 3" xfId="6664"/>
    <cellStyle name="20% - Accent4 6 4 3 2" xfId="6665"/>
    <cellStyle name="20% - Accent4 6 4 3 3" xfId="6666"/>
    <cellStyle name="20% - Accent4 6 4 4" xfId="6667"/>
    <cellStyle name="20% - Accent4 6 4 5" xfId="6668"/>
    <cellStyle name="20% - Accent4 6 4 6" xfId="6669"/>
    <cellStyle name="20% - Accent4 6 5" xfId="6670"/>
    <cellStyle name="20% - Accent4 6 5 2" xfId="6671"/>
    <cellStyle name="20% - Accent4 6 5 2 2" xfId="6672"/>
    <cellStyle name="20% - Accent4 6 5 2 3" xfId="6673"/>
    <cellStyle name="20% - Accent4 6 5 3" xfId="6674"/>
    <cellStyle name="20% - Accent4 6 5 4" xfId="6675"/>
    <cellStyle name="20% - Accent4 6 6" xfId="6676"/>
    <cellStyle name="20% - Accent4 6 6 2" xfId="6677"/>
    <cellStyle name="20% - Accent4 6 6 3" xfId="6678"/>
    <cellStyle name="20% - Accent4 6 7" xfId="6679"/>
    <cellStyle name="20% - Accent4 6 8" xfId="6680"/>
    <cellStyle name="20% - Accent4 6 9" xfId="6681"/>
    <cellStyle name="20% - Accent4 60" xfId="6682"/>
    <cellStyle name="20% - Accent4 60 2" xfId="6683"/>
    <cellStyle name="20% - Accent4 60 2 2" xfId="6684"/>
    <cellStyle name="20% - Accent4 60 2 2 2" xfId="6685"/>
    <cellStyle name="20% - Accent4 60 2 2 3" xfId="6686"/>
    <cellStyle name="20% - Accent4 60 2 3" xfId="6687"/>
    <cellStyle name="20% - Accent4 60 2 4" xfId="6688"/>
    <cellStyle name="20% - Accent4 60 3" xfId="6689"/>
    <cellStyle name="20% - Accent4 60 3 2" xfId="6690"/>
    <cellStyle name="20% - Accent4 60 3 3" xfId="6691"/>
    <cellStyle name="20% - Accent4 60 4" xfId="6692"/>
    <cellStyle name="20% - Accent4 60 5" xfId="6693"/>
    <cellStyle name="20% - Accent4 61" xfId="6694"/>
    <cellStyle name="20% - Accent4 61 2" xfId="6695"/>
    <cellStyle name="20% - Accent4 61 2 2" xfId="6696"/>
    <cellStyle name="20% - Accent4 61 2 2 2" xfId="6697"/>
    <cellStyle name="20% - Accent4 61 2 2 3" xfId="6698"/>
    <cellStyle name="20% - Accent4 61 2 3" xfId="6699"/>
    <cellStyle name="20% - Accent4 61 2 4" xfId="6700"/>
    <cellStyle name="20% - Accent4 61 3" xfId="6701"/>
    <cellStyle name="20% - Accent4 61 3 2" xfId="6702"/>
    <cellStyle name="20% - Accent4 61 3 3" xfId="6703"/>
    <cellStyle name="20% - Accent4 61 4" xfId="6704"/>
    <cellStyle name="20% - Accent4 61 5" xfId="6705"/>
    <cellStyle name="20% - Accent4 62" xfId="6706"/>
    <cellStyle name="20% - Accent4 62 2" xfId="6707"/>
    <cellStyle name="20% - Accent4 62 2 2" xfId="6708"/>
    <cellStyle name="20% - Accent4 62 2 2 2" xfId="6709"/>
    <cellStyle name="20% - Accent4 62 2 2 3" xfId="6710"/>
    <cellStyle name="20% - Accent4 62 2 3" xfId="6711"/>
    <cellStyle name="20% - Accent4 62 2 4" xfId="6712"/>
    <cellStyle name="20% - Accent4 62 3" xfId="6713"/>
    <cellStyle name="20% - Accent4 62 3 2" xfId="6714"/>
    <cellStyle name="20% - Accent4 62 3 3" xfId="6715"/>
    <cellStyle name="20% - Accent4 62 4" xfId="6716"/>
    <cellStyle name="20% - Accent4 62 5" xfId="6717"/>
    <cellStyle name="20% - Accent4 63" xfId="6718"/>
    <cellStyle name="20% - Accent4 63 2" xfId="6719"/>
    <cellStyle name="20% - Accent4 63 2 2" xfId="6720"/>
    <cellStyle name="20% - Accent4 63 2 2 2" xfId="6721"/>
    <cellStyle name="20% - Accent4 63 2 2 3" xfId="6722"/>
    <cellStyle name="20% - Accent4 63 2 3" xfId="6723"/>
    <cellStyle name="20% - Accent4 63 2 4" xfId="6724"/>
    <cellStyle name="20% - Accent4 63 3" xfId="6725"/>
    <cellStyle name="20% - Accent4 63 3 2" xfId="6726"/>
    <cellStyle name="20% - Accent4 63 3 3" xfId="6727"/>
    <cellStyle name="20% - Accent4 63 4" xfId="6728"/>
    <cellStyle name="20% - Accent4 63 5" xfId="6729"/>
    <cellStyle name="20% - Accent4 64" xfId="6730"/>
    <cellStyle name="20% - Accent4 64 2" xfId="6731"/>
    <cellStyle name="20% - Accent4 64 2 2" xfId="6732"/>
    <cellStyle name="20% - Accent4 64 2 2 2" xfId="6733"/>
    <cellStyle name="20% - Accent4 64 2 2 3" xfId="6734"/>
    <cellStyle name="20% - Accent4 64 2 3" xfId="6735"/>
    <cellStyle name="20% - Accent4 64 2 4" xfId="6736"/>
    <cellStyle name="20% - Accent4 64 3" xfId="6737"/>
    <cellStyle name="20% - Accent4 64 3 2" xfId="6738"/>
    <cellStyle name="20% - Accent4 64 3 3" xfId="6739"/>
    <cellStyle name="20% - Accent4 64 4" xfId="6740"/>
    <cellStyle name="20% - Accent4 64 5" xfId="6741"/>
    <cellStyle name="20% - Accent4 65" xfId="6742"/>
    <cellStyle name="20% - Accent4 65 2" xfId="6743"/>
    <cellStyle name="20% - Accent4 65 2 2" xfId="6744"/>
    <cellStyle name="20% - Accent4 65 2 2 2" xfId="6745"/>
    <cellStyle name="20% - Accent4 65 2 2 3" xfId="6746"/>
    <cellStyle name="20% - Accent4 65 2 3" xfId="6747"/>
    <cellStyle name="20% - Accent4 65 2 4" xfId="6748"/>
    <cellStyle name="20% - Accent4 65 3" xfId="6749"/>
    <cellStyle name="20% - Accent4 65 3 2" xfId="6750"/>
    <cellStyle name="20% - Accent4 65 3 3" xfId="6751"/>
    <cellStyle name="20% - Accent4 65 4" xfId="6752"/>
    <cellStyle name="20% - Accent4 65 5" xfId="6753"/>
    <cellStyle name="20% - Accent4 66" xfId="6754"/>
    <cellStyle name="20% - Accent4 66 2" xfId="6755"/>
    <cellStyle name="20% - Accent4 66 2 2" xfId="6756"/>
    <cellStyle name="20% - Accent4 66 2 2 2" xfId="6757"/>
    <cellStyle name="20% - Accent4 66 2 2 3" xfId="6758"/>
    <cellStyle name="20% - Accent4 66 2 3" xfId="6759"/>
    <cellStyle name="20% - Accent4 66 2 4" xfId="6760"/>
    <cellStyle name="20% - Accent4 66 3" xfId="6761"/>
    <cellStyle name="20% - Accent4 66 3 2" xfId="6762"/>
    <cellStyle name="20% - Accent4 66 3 3" xfId="6763"/>
    <cellStyle name="20% - Accent4 66 4" xfId="6764"/>
    <cellStyle name="20% - Accent4 66 5" xfId="6765"/>
    <cellStyle name="20% - Accent4 67" xfId="6766"/>
    <cellStyle name="20% - Accent4 67 2" xfId="6767"/>
    <cellStyle name="20% - Accent4 67 2 2" xfId="6768"/>
    <cellStyle name="20% - Accent4 67 2 2 2" xfId="6769"/>
    <cellStyle name="20% - Accent4 67 2 2 3" xfId="6770"/>
    <cellStyle name="20% - Accent4 67 2 3" xfId="6771"/>
    <cellStyle name="20% - Accent4 67 2 4" xfId="6772"/>
    <cellStyle name="20% - Accent4 67 3" xfId="6773"/>
    <cellStyle name="20% - Accent4 67 3 2" xfId="6774"/>
    <cellStyle name="20% - Accent4 67 3 3" xfId="6775"/>
    <cellStyle name="20% - Accent4 67 4" xfId="6776"/>
    <cellStyle name="20% - Accent4 67 5" xfId="6777"/>
    <cellStyle name="20% - Accent4 68" xfId="6778"/>
    <cellStyle name="20% - Accent4 68 2" xfId="6779"/>
    <cellStyle name="20% - Accent4 68 2 2" xfId="6780"/>
    <cellStyle name="20% - Accent4 68 2 2 2" xfId="6781"/>
    <cellStyle name="20% - Accent4 68 2 2 3" xfId="6782"/>
    <cellStyle name="20% - Accent4 68 2 3" xfId="6783"/>
    <cellStyle name="20% - Accent4 68 2 4" xfId="6784"/>
    <cellStyle name="20% - Accent4 68 3" xfId="6785"/>
    <cellStyle name="20% - Accent4 68 3 2" xfId="6786"/>
    <cellStyle name="20% - Accent4 68 3 3" xfId="6787"/>
    <cellStyle name="20% - Accent4 68 4" xfId="6788"/>
    <cellStyle name="20% - Accent4 68 5" xfId="6789"/>
    <cellStyle name="20% - Accent4 69" xfId="6790"/>
    <cellStyle name="20% - Accent4 69 2" xfId="6791"/>
    <cellStyle name="20% - Accent4 69 2 2" xfId="6792"/>
    <cellStyle name="20% - Accent4 69 2 2 2" xfId="6793"/>
    <cellStyle name="20% - Accent4 69 2 2 3" xfId="6794"/>
    <cellStyle name="20% - Accent4 69 2 3" xfId="6795"/>
    <cellStyle name="20% - Accent4 69 2 4" xfId="6796"/>
    <cellStyle name="20% - Accent4 69 3" xfId="6797"/>
    <cellStyle name="20% - Accent4 69 3 2" xfId="6798"/>
    <cellStyle name="20% - Accent4 69 3 3" xfId="6799"/>
    <cellStyle name="20% - Accent4 69 4" xfId="6800"/>
    <cellStyle name="20% - Accent4 69 5" xfId="6801"/>
    <cellStyle name="20% - Accent4 7" xfId="6802"/>
    <cellStyle name="20% - Accent4 7 2" xfId="6803"/>
    <cellStyle name="20% - Accent4 7 2 2" xfId="6804"/>
    <cellStyle name="20% - Accent4 7 2 2 2" xfId="6805"/>
    <cellStyle name="20% - Accent4 7 2 2 2 2" xfId="6806"/>
    <cellStyle name="20% - Accent4 7 2 2 2 3" xfId="6807"/>
    <cellStyle name="20% - Accent4 7 2 2 2 4" xfId="6808"/>
    <cellStyle name="20% - Accent4 7 2 2 3" xfId="6809"/>
    <cellStyle name="20% - Accent4 7 2 2 4" xfId="6810"/>
    <cellStyle name="20% - Accent4 7 2 2 5" xfId="6811"/>
    <cellStyle name="20% - Accent4 7 2 3" xfId="6812"/>
    <cellStyle name="20% - Accent4 7 2 3 2" xfId="6813"/>
    <cellStyle name="20% - Accent4 7 2 3 3" xfId="6814"/>
    <cellStyle name="20% - Accent4 7 2 3 4" xfId="6815"/>
    <cellStyle name="20% - Accent4 7 2 4" xfId="6816"/>
    <cellStyle name="20% - Accent4 7 2 5" xfId="6817"/>
    <cellStyle name="20% - Accent4 7 2 6" xfId="6818"/>
    <cellStyle name="20% - Accent4 7 3" xfId="6819"/>
    <cellStyle name="20% - Accent4 7 3 2" xfId="6820"/>
    <cellStyle name="20% - Accent4 7 3 2 2" xfId="6821"/>
    <cellStyle name="20% - Accent4 7 3 2 2 2" xfId="6822"/>
    <cellStyle name="20% - Accent4 7 3 2 2 3" xfId="6823"/>
    <cellStyle name="20% - Accent4 7 3 2 3" xfId="6824"/>
    <cellStyle name="20% - Accent4 7 3 2 4" xfId="6825"/>
    <cellStyle name="20% - Accent4 7 3 2 5" xfId="6826"/>
    <cellStyle name="20% - Accent4 7 3 3" xfId="6827"/>
    <cellStyle name="20% - Accent4 7 3 3 2" xfId="6828"/>
    <cellStyle name="20% - Accent4 7 3 3 3" xfId="6829"/>
    <cellStyle name="20% - Accent4 7 3 4" xfId="6830"/>
    <cellStyle name="20% - Accent4 7 3 5" xfId="6831"/>
    <cellStyle name="20% - Accent4 7 3 6" xfId="6832"/>
    <cellStyle name="20% - Accent4 7 4" xfId="6833"/>
    <cellStyle name="20% - Accent4 7 4 2" xfId="6834"/>
    <cellStyle name="20% - Accent4 7 4 2 2" xfId="6835"/>
    <cellStyle name="20% - Accent4 7 4 2 2 2" xfId="6836"/>
    <cellStyle name="20% - Accent4 7 4 2 2 3" xfId="6837"/>
    <cellStyle name="20% - Accent4 7 4 2 3" xfId="6838"/>
    <cellStyle name="20% - Accent4 7 4 2 4" xfId="6839"/>
    <cellStyle name="20% - Accent4 7 4 3" xfId="6840"/>
    <cellStyle name="20% - Accent4 7 4 3 2" xfId="6841"/>
    <cellStyle name="20% - Accent4 7 4 3 3" xfId="6842"/>
    <cellStyle name="20% - Accent4 7 4 4" xfId="6843"/>
    <cellStyle name="20% - Accent4 7 4 5" xfId="6844"/>
    <cellStyle name="20% - Accent4 7 4 6" xfId="6845"/>
    <cellStyle name="20% - Accent4 7 5" xfId="6846"/>
    <cellStyle name="20% - Accent4 7 5 2" xfId="6847"/>
    <cellStyle name="20% - Accent4 7 5 2 2" xfId="6848"/>
    <cellStyle name="20% - Accent4 7 5 2 3" xfId="6849"/>
    <cellStyle name="20% - Accent4 7 5 3" xfId="6850"/>
    <cellStyle name="20% - Accent4 7 5 4" xfId="6851"/>
    <cellStyle name="20% - Accent4 7 6" xfId="6852"/>
    <cellStyle name="20% - Accent4 7 6 2" xfId="6853"/>
    <cellStyle name="20% - Accent4 7 6 3" xfId="6854"/>
    <cellStyle name="20% - Accent4 7 7" xfId="6855"/>
    <cellStyle name="20% - Accent4 7 8" xfId="6856"/>
    <cellStyle name="20% - Accent4 7 9" xfId="6857"/>
    <cellStyle name="20% - Accent4 70" xfId="6858"/>
    <cellStyle name="20% - Accent4 70 2" xfId="6859"/>
    <cellStyle name="20% - Accent4 70 2 2" xfId="6860"/>
    <cellStyle name="20% - Accent4 70 2 3" xfId="6861"/>
    <cellStyle name="20% - Accent4 70 3" xfId="6862"/>
    <cellStyle name="20% - Accent4 70 4" xfId="6863"/>
    <cellStyle name="20% - Accent4 71" xfId="6864"/>
    <cellStyle name="20% - Accent4 71 2" xfId="6865"/>
    <cellStyle name="20% - Accent4 71 2 2" xfId="6866"/>
    <cellStyle name="20% - Accent4 71 2 3" xfId="6867"/>
    <cellStyle name="20% - Accent4 71 3" xfId="6868"/>
    <cellStyle name="20% - Accent4 71 4" xfId="6869"/>
    <cellStyle name="20% - Accent4 72" xfId="6870"/>
    <cellStyle name="20% - Accent4 72 2" xfId="6871"/>
    <cellStyle name="20% - Accent4 72 2 2" xfId="6872"/>
    <cellStyle name="20% - Accent4 72 2 3" xfId="6873"/>
    <cellStyle name="20% - Accent4 72 3" xfId="6874"/>
    <cellStyle name="20% - Accent4 72 4" xfId="6875"/>
    <cellStyle name="20% - Accent4 73" xfId="6876"/>
    <cellStyle name="20% - Accent4 73 2" xfId="6877"/>
    <cellStyle name="20% - Accent4 73 3" xfId="6878"/>
    <cellStyle name="20% - Accent4 74" xfId="6879"/>
    <cellStyle name="20% - Accent4 74 2" xfId="6880"/>
    <cellStyle name="20% - Accent4 74 3" xfId="6881"/>
    <cellStyle name="20% - Accent4 75" xfId="6882"/>
    <cellStyle name="20% - Accent4 75 2" xfId="6883"/>
    <cellStyle name="20% - Accent4 75 3" xfId="6884"/>
    <cellStyle name="20% - Accent4 76" xfId="6885"/>
    <cellStyle name="20% - Accent4 76 2" xfId="6886"/>
    <cellStyle name="20% - Accent4 76 3" xfId="6887"/>
    <cellStyle name="20% - Accent4 77" xfId="6888"/>
    <cellStyle name="20% - Accent4 77 2" xfId="6889"/>
    <cellStyle name="20% - Accent4 77 3" xfId="6890"/>
    <cellStyle name="20% - Accent4 78" xfId="6891"/>
    <cellStyle name="20% - Accent4 78 2" xfId="6892"/>
    <cellStyle name="20% - Accent4 78 3" xfId="6893"/>
    <cellStyle name="20% - Accent4 79" xfId="6894"/>
    <cellStyle name="20% - Accent4 79 2" xfId="6895"/>
    <cellStyle name="20% - Accent4 79 3" xfId="6896"/>
    <cellStyle name="20% - Accent4 8" xfId="6897"/>
    <cellStyle name="20% - Accent4 8 2" xfId="6898"/>
    <cellStyle name="20% - Accent4 8 2 2" xfId="6899"/>
    <cellStyle name="20% - Accent4 8 2 2 2" xfId="6900"/>
    <cellStyle name="20% - Accent4 8 2 2 2 2" xfId="6901"/>
    <cellStyle name="20% - Accent4 8 2 2 2 3" xfId="6902"/>
    <cellStyle name="20% - Accent4 8 2 2 2 4" xfId="6903"/>
    <cellStyle name="20% - Accent4 8 2 2 3" xfId="6904"/>
    <cellStyle name="20% - Accent4 8 2 2 4" xfId="6905"/>
    <cellStyle name="20% - Accent4 8 2 2 5" xfId="6906"/>
    <cellStyle name="20% - Accent4 8 2 3" xfId="6907"/>
    <cellStyle name="20% - Accent4 8 2 3 2" xfId="6908"/>
    <cellStyle name="20% - Accent4 8 2 3 3" xfId="6909"/>
    <cellStyle name="20% - Accent4 8 2 3 4" xfId="6910"/>
    <cellStyle name="20% - Accent4 8 2 4" xfId="6911"/>
    <cellStyle name="20% - Accent4 8 2 5" xfId="6912"/>
    <cellStyle name="20% - Accent4 8 2 6" xfId="6913"/>
    <cellStyle name="20% - Accent4 8 3" xfId="6914"/>
    <cellStyle name="20% - Accent4 8 3 2" xfId="6915"/>
    <cellStyle name="20% - Accent4 8 3 2 2" xfId="6916"/>
    <cellStyle name="20% - Accent4 8 3 2 2 2" xfId="6917"/>
    <cellStyle name="20% - Accent4 8 3 2 2 3" xfId="6918"/>
    <cellStyle name="20% - Accent4 8 3 2 3" xfId="6919"/>
    <cellStyle name="20% - Accent4 8 3 2 4" xfId="6920"/>
    <cellStyle name="20% - Accent4 8 3 2 5" xfId="6921"/>
    <cellStyle name="20% - Accent4 8 3 3" xfId="6922"/>
    <cellStyle name="20% - Accent4 8 3 3 2" xfId="6923"/>
    <cellStyle name="20% - Accent4 8 3 3 3" xfId="6924"/>
    <cellStyle name="20% - Accent4 8 3 4" xfId="6925"/>
    <cellStyle name="20% - Accent4 8 3 5" xfId="6926"/>
    <cellStyle name="20% - Accent4 8 3 6" xfId="6927"/>
    <cellStyle name="20% - Accent4 8 4" xfId="6928"/>
    <cellStyle name="20% - Accent4 8 4 2" xfId="6929"/>
    <cellStyle name="20% - Accent4 8 4 2 2" xfId="6930"/>
    <cellStyle name="20% - Accent4 8 4 2 2 2" xfId="6931"/>
    <cellStyle name="20% - Accent4 8 4 2 2 3" xfId="6932"/>
    <cellStyle name="20% - Accent4 8 4 2 3" xfId="6933"/>
    <cellStyle name="20% - Accent4 8 4 2 4" xfId="6934"/>
    <cellStyle name="20% - Accent4 8 4 3" xfId="6935"/>
    <cellStyle name="20% - Accent4 8 4 3 2" xfId="6936"/>
    <cellStyle name="20% - Accent4 8 4 3 3" xfId="6937"/>
    <cellStyle name="20% - Accent4 8 4 4" xfId="6938"/>
    <cellStyle name="20% - Accent4 8 4 5" xfId="6939"/>
    <cellStyle name="20% - Accent4 8 4 6" xfId="6940"/>
    <cellStyle name="20% - Accent4 8 5" xfId="6941"/>
    <cellStyle name="20% - Accent4 8 5 2" xfId="6942"/>
    <cellStyle name="20% - Accent4 8 5 2 2" xfId="6943"/>
    <cellStyle name="20% - Accent4 8 5 2 3" xfId="6944"/>
    <cellStyle name="20% - Accent4 8 5 3" xfId="6945"/>
    <cellStyle name="20% - Accent4 8 5 4" xfId="6946"/>
    <cellStyle name="20% - Accent4 8 6" xfId="6947"/>
    <cellStyle name="20% - Accent4 8 6 2" xfId="6948"/>
    <cellStyle name="20% - Accent4 8 6 3" xfId="6949"/>
    <cellStyle name="20% - Accent4 8 7" xfId="6950"/>
    <cellStyle name="20% - Accent4 8 8" xfId="6951"/>
    <cellStyle name="20% - Accent4 8 9" xfId="6952"/>
    <cellStyle name="20% - Accent4 80" xfId="6953"/>
    <cellStyle name="20% - Accent4 80 2" xfId="6954"/>
    <cellStyle name="20% - Accent4 81" xfId="6955"/>
    <cellStyle name="20% - Accent4 82" xfId="6956"/>
    <cellStyle name="20% - Accent4 83" xfId="6957"/>
    <cellStyle name="20% - Accent4 84" xfId="6958"/>
    <cellStyle name="20% - Accent4 85" xfId="6959"/>
    <cellStyle name="20% - Accent4 86" xfId="6960"/>
    <cellStyle name="20% - Accent4 87" xfId="6961"/>
    <cellStyle name="20% - Accent4 88" xfId="6962"/>
    <cellStyle name="20% - Accent4 89" xfId="6963"/>
    <cellStyle name="20% - Accent4 9" xfId="6964"/>
    <cellStyle name="20% - Accent4 9 2" xfId="6965"/>
    <cellStyle name="20% - Accent4 9 2 2" xfId="6966"/>
    <cellStyle name="20% - Accent4 9 2 2 2" xfId="6967"/>
    <cellStyle name="20% - Accent4 9 2 2 2 2" xfId="6968"/>
    <cellStyle name="20% - Accent4 9 2 2 2 3" xfId="6969"/>
    <cellStyle name="20% - Accent4 9 2 2 2 4" xfId="6970"/>
    <cellStyle name="20% - Accent4 9 2 2 3" xfId="6971"/>
    <cellStyle name="20% - Accent4 9 2 2 4" xfId="6972"/>
    <cellStyle name="20% - Accent4 9 2 2 5" xfId="6973"/>
    <cellStyle name="20% - Accent4 9 2 3" xfId="6974"/>
    <cellStyle name="20% - Accent4 9 2 3 2" xfId="6975"/>
    <cellStyle name="20% - Accent4 9 2 3 3" xfId="6976"/>
    <cellStyle name="20% - Accent4 9 2 3 4" xfId="6977"/>
    <cellStyle name="20% - Accent4 9 2 4" xfId="6978"/>
    <cellStyle name="20% - Accent4 9 2 5" xfId="6979"/>
    <cellStyle name="20% - Accent4 9 2 6" xfId="6980"/>
    <cellStyle name="20% - Accent4 9 3" xfId="6981"/>
    <cellStyle name="20% - Accent4 9 3 2" xfId="6982"/>
    <cellStyle name="20% - Accent4 9 3 2 2" xfId="6983"/>
    <cellStyle name="20% - Accent4 9 3 2 3" xfId="6984"/>
    <cellStyle name="20% - Accent4 9 3 2 4" xfId="6985"/>
    <cellStyle name="20% - Accent4 9 3 3" xfId="6986"/>
    <cellStyle name="20% - Accent4 9 3 4" xfId="6987"/>
    <cellStyle name="20% - Accent4 9 3 5" xfId="6988"/>
    <cellStyle name="20% - Accent4 9 4" xfId="6989"/>
    <cellStyle name="20% - Accent4 9 4 2" xfId="6990"/>
    <cellStyle name="20% - Accent4 9 4 3" xfId="6991"/>
    <cellStyle name="20% - Accent4 9 4 4" xfId="6992"/>
    <cellStyle name="20% - Accent4 9 5" xfId="6993"/>
    <cellStyle name="20% - Accent4 9 6" xfId="6994"/>
    <cellStyle name="20% - Accent4 9 7" xfId="6995"/>
    <cellStyle name="20% - Accent4 90" xfId="6996"/>
    <cellStyle name="20% - Accent4 91" xfId="6997"/>
    <cellStyle name="20% - Accent4 92" xfId="6998"/>
    <cellStyle name="20% - Accent4 93" xfId="6999"/>
    <cellStyle name="20% - Accent4 94" xfId="7000"/>
    <cellStyle name="20% - Accent4 95" xfId="7001"/>
    <cellStyle name="20% - Accent4 96" xfId="7002"/>
    <cellStyle name="20% - Accent4 97" xfId="7003"/>
    <cellStyle name="20% - Accent5 10" xfId="7004"/>
    <cellStyle name="20% - Accent5 10 2" xfId="7005"/>
    <cellStyle name="20% - Accent5 10 2 2" xfId="7006"/>
    <cellStyle name="20% - Accent5 10 2 2 2" xfId="7007"/>
    <cellStyle name="20% - Accent5 10 2 2 2 2" xfId="7008"/>
    <cellStyle name="20% - Accent5 10 2 2 2 3" xfId="7009"/>
    <cellStyle name="20% - Accent5 10 2 2 2 4" xfId="7010"/>
    <cellStyle name="20% - Accent5 10 2 2 3" xfId="7011"/>
    <cellStyle name="20% - Accent5 10 2 2 4" xfId="7012"/>
    <cellStyle name="20% - Accent5 10 2 2 5" xfId="7013"/>
    <cellStyle name="20% - Accent5 10 2 3" xfId="7014"/>
    <cellStyle name="20% - Accent5 10 2 3 2" xfId="7015"/>
    <cellStyle name="20% - Accent5 10 2 3 3" xfId="7016"/>
    <cellStyle name="20% - Accent5 10 2 3 4" xfId="7017"/>
    <cellStyle name="20% - Accent5 10 2 4" xfId="7018"/>
    <cellStyle name="20% - Accent5 10 2 5" xfId="7019"/>
    <cellStyle name="20% - Accent5 10 2 6" xfId="7020"/>
    <cellStyle name="20% - Accent5 10 3" xfId="7021"/>
    <cellStyle name="20% - Accent5 10 3 2" xfId="7022"/>
    <cellStyle name="20% - Accent5 10 3 2 2" xfId="7023"/>
    <cellStyle name="20% - Accent5 10 3 2 3" xfId="7024"/>
    <cellStyle name="20% - Accent5 10 3 2 4" xfId="7025"/>
    <cellStyle name="20% - Accent5 10 3 3" xfId="7026"/>
    <cellStyle name="20% - Accent5 10 3 4" xfId="7027"/>
    <cellStyle name="20% - Accent5 10 3 5" xfId="7028"/>
    <cellStyle name="20% - Accent5 10 4" xfId="7029"/>
    <cellStyle name="20% - Accent5 10 4 2" xfId="7030"/>
    <cellStyle name="20% - Accent5 10 4 3" xfId="7031"/>
    <cellStyle name="20% - Accent5 10 4 4" xfId="7032"/>
    <cellStyle name="20% - Accent5 10 5" xfId="7033"/>
    <cellStyle name="20% - Accent5 10 6" xfId="7034"/>
    <cellStyle name="20% - Accent5 10 7" xfId="7035"/>
    <cellStyle name="20% - Accent5 11" xfId="7036"/>
    <cellStyle name="20% - Accent5 11 2" xfId="7037"/>
    <cellStyle name="20% - Accent5 11 2 2" xfId="7038"/>
    <cellStyle name="20% - Accent5 11 2 2 2" xfId="7039"/>
    <cellStyle name="20% - Accent5 11 2 2 2 2" xfId="7040"/>
    <cellStyle name="20% - Accent5 11 2 2 2 3" xfId="7041"/>
    <cellStyle name="20% - Accent5 11 2 2 2 4" xfId="7042"/>
    <cellStyle name="20% - Accent5 11 2 2 3" xfId="7043"/>
    <cellStyle name="20% - Accent5 11 2 2 4" xfId="7044"/>
    <cellStyle name="20% - Accent5 11 2 2 5" xfId="7045"/>
    <cellStyle name="20% - Accent5 11 2 3" xfId="7046"/>
    <cellStyle name="20% - Accent5 11 2 3 2" xfId="7047"/>
    <cellStyle name="20% - Accent5 11 2 3 3" xfId="7048"/>
    <cellStyle name="20% - Accent5 11 2 3 4" xfId="7049"/>
    <cellStyle name="20% - Accent5 11 2 4" xfId="7050"/>
    <cellStyle name="20% - Accent5 11 2 5" xfId="7051"/>
    <cellStyle name="20% - Accent5 11 2 6" xfId="7052"/>
    <cellStyle name="20% - Accent5 11 3" xfId="7053"/>
    <cellStyle name="20% - Accent5 11 3 2" xfId="7054"/>
    <cellStyle name="20% - Accent5 11 3 2 2" xfId="7055"/>
    <cellStyle name="20% - Accent5 11 3 2 3" xfId="7056"/>
    <cellStyle name="20% - Accent5 11 3 2 4" xfId="7057"/>
    <cellStyle name="20% - Accent5 11 3 3" xfId="7058"/>
    <cellStyle name="20% - Accent5 11 3 4" xfId="7059"/>
    <cellStyle name="20% - Accent5 11 3 5" xfId="7060"/>
    <cellStyle name="20% - Accent5 11 4" xfId="7061"/>
    <cellStyle name="20% - Accent5 11 4 2" xfId="7062"/>
    <cellStyle name="20% - Accent5 11 4 3" xfId="7063"/>
    <cellStyle name="20% - Accent5 11 4 4" xfId="7064"/>
    <cellStyle name="20% - Accent5 11 5" xfId="7065"/>
    <cellStyle name="20% - Accent5 11 6" xfId="7066"/>
    <cellStyle name="20% - Accent5 11 7" xfId="7067"/>
    <cellStyle name="20% - Accent5 12" xfId="7068"/>
    <cellStyle name="20% - Accent5 12 2" xfId="7069"/>
    <cellStyle name="20% - Accent5 12 2 2" xfId="7070"/>
    <cellStyle name="20% - Accent5 12 2 2 2" xfId="7071"/>
    <cellStyle name="20% - Accent5 12 2 2 2 2" xfId="7072"/>
    <cellStyle name="20% - Accent5 12 2 2 2 3" xfId="7073"/>
    <cellStyle name="20% - Accent5 12 2 2 2 4" xfId="7074"/>
    <cellStyle name="20% - Accent5 12 2 2 3" xfId="7075"/>
    <cellStyle name="20% - Accent5 12 2 2 4" xfId="7076"/>
    <cellStyle name="20% - Accent5 12 2 2 5" xfId="7077"/>
    <cellStyle name="20% - Accent5 12 2 3" xfId="7078"/>
    <cellStyle name="20% - Accent5 12 2 3 2" xfId="7079"/>
    <cellStyle name="20% - Accent5 12 2 3 3" xfId="7080"/>
    <cellStyle name="20% - Accent5 12 2 3 4" xfId="7081"/>
    <cellStyle name="20% - Accent5 12 2 4" xfId="7082"/>
    <cellStyle name="20% - Accent5 12 2 5" xfId="7083"/>
    <cellStyle name="20% - Accent5 12 2 6" xfId="7084"/>
    <cellStyle name="20% - Accent5 12 3" xfId="7085"/>
    <cellStyle name="20% - Accent5 12 3 2" xfId="7086"/>
    <cellStyle name="20% - Accent5 12 3 2 2" xfId="7087"/>
    <cellStyle name="20% - Accent5 12 3 2 3" xfId="7088"/>
    <cellStyle name="20% - Accent5 12 3 2 4" xfId="7089"/>
    <cellStyle name="20% - Accent5 12 3 3" xfId="7090"/>
    <cellStyle name="20% - Accent5 12 3 4" xfId="7091"/>
    <cellStyle name="20% - Accent5 12 3 5" xfId="7092"/>
    <cellStyle name="20% - Accent5 12 4" xfId="7093"/>
    <cellStyle name="20% - Accent5 12 4 2" xfId="7094"/>
    <cellStyle name="20% - Accent5 12 4 3" xfId="7095"/>
    <cellStyle name="20% - Accent5 12 4 4" xfId="7096"/>
    <cellStyle name="20% - Accent5 12 5" xfId="7097"/>
    <cellStyle name="20% - Accent5 12 6" xfId="7098"/>
    <cellStyle name="20% - Accent5 12 7" xfId="7099"/>
    <cellStyle name="20% - Accent5 13" xfId="7100"/>
    <cellStyle name="20% - Accent5 13 2" xfId="7101"/>
    <cellStyle name="20% - Accent5 13 2 2" xfId="7102"/>
    <cellStyle name="20% - Accent5 13 2 2 2" xfId="7103"/>
    <cellStyle name="20% - Accent5 13 2 2 2 2" xfId="7104"/>
    <cellStyle name="20% - Accent5 13 2 2 2 3" xfId="7105"/>
    <cellStyle name="20% - Accent5 13 2 2 2 4" xfId="7106"/>
    <cellStyle name="20% - Accent5 13 2 2 3" xfId="7107"/>
    <cellStyle name="20% - Accent5 13 2 2 4" xfId="7108"/>
    <cellStyle name="20% - Accent5 13 2 2 5" xfId="7109"/>
    <cellStyle name="20% - Accent5 13 2 3" xfId="7110"/>
    <cellStyle name="20% - Accent5 13 2 3 2" xfId="7111"/>
    <cellStyle name="20% - Accent5 13 2 3 3" xfId="7112"/>
    <cellStyle name="20% - Accent5 13 2 3 4" xfId="7113"/>
    <cellStyle name="20% - Accent5 13 2 4" xfId="7114"/>
    <cellStyle name="20% - Accent5 13 2 5" xfId="7115"/>
    <cellStyle name="20% - Accent5 13 2 6" xfId="7116"/>
    <cellStyle name="20% - Accent5 13 3" xfId="7117"/>
    <cellStyle name="20% - Accent5 13 3 2" xfId="7118"/>
    <cellStyle name="20% - Accent5 13 3 2 2" xfId="7119"/>
    <cellStyle name="20% - Accent5 13 3 2 3" xfId="7120"/>
    <cellStyle name="20% - Accent5 13 3 2 4" xfId="7121"/>
    <cellStyle name="20% - Accent5 13 3 3" xfId="7122"/>
    <cellStyle name="20% - Accent5 13 3 4" xfId="7123"/>
    <cellStyle name="20% - Accent5 13 3 5" xfId="7124"/>
    <cellStyle name="20% - Accent5 13 4" xfId="7125"/>
    <cellStyle name="20% - Accent5 13 4 2" xfId="7126"/>
    <cellStyle name="20% - Accent5 13 4 3" xfId="7127"/>
    <cellStyle name="20% - Accent5 13 4 4" xfId="7128"/>
    <cellStyle name="20% - Accent5 13 5" xfId="7129"/>
    <cellStyle name="20% - Accent5 13 6" xfId="7130"/>
    <cellStyle name="20% - Accent5 13 7" xfId="7131"/>
    <cellStyle name="20% - Accent5 14" xfId="7132"/>
    <cellStyle name="20% - Accent5 14 2" xfId="7133"/>
    <cellStyle name="20% - Accent5 14 2 2" xfId="7134"/>
    <cellStyle name="20% - Accent5 14 2 2 2" xfId="7135"/>
    <cellStyle name="20% - Accent5 14 2 2 2 2" xfId="7136"/>
    <cellStyle name="20% - Accent5 14 2 2 2 3" xfId="7137"/>
    <cellStyle name="20% - Accent5 14 2 2 2 4" xfId="7138"/>
    <cellStyle name="20% - Accent5 14 2 2 3" xfId="7139"/>
    <cellStyle name="20% - Accent5 14 2 2 4" xfId="7140"/>
    <cellStyle name="20% - Accent5 14 2 2 5" xfId="7141"/>
    <cellStyle name="20% - Accent5 14 2 3" xfId="7142"/>
    <cellStyle name="20% - Accent5 14 2 3 2" xfId="7143"/>
    <cellStyle name="20% - Accent5 14 2 3 3" xfId="7144"/>
    <cellStyle name="20% - Accent5 14 2 3 4" xfId="7145"/>
    <cellStyle name="20% - Accent5 14 2 4" xfId="7146"/>
    <cellStyle name="20% - Accent5 14 2 5" xfId="7147"/>
    <cellStyle name="20% - Accent5 14 2 6" xfId="7148"/>
    <cellStyle name="20% - Accent5 14 3" xfId="7149"/>
    <cellStyle name="20% - Accent5 14 3 2" xfId="7150"/>
    <cellStyle name="20% - Accent5 14 3 2 2" xfId="7151"/>
    <cellStyle name="20% - Accent5 14 3 2 3" xfId="7152"/>
    <cellStyle name="20% - Accent5 14 3 2 4" xfId="7153"/>
    <cellStyle name="20% - Accent5 14 3 3" xfId="7154"/>
    <cellStyle name="20% - Accent5 14 3 4" xfId="7155"/>
    <cellStyle name="20% - Accent5 14 3 5" xfId="7156"/>
    <cellStyle name="20% - Accent5 14 4" xfId="7157"/>
    <cellStyle name="20% - Accent5 14 4 2" xfId="7158"/>
    <cellStyle name="20% - Accent5 14 4 3" xfId="7159"/>
    <cellStyle name="20% - Accent5 14 4 4" xfId="7160"/>
    <cellStyle name="20% - Accent5 14 5" xfId="7161"/>
    <cellStyle name="20% - Accent5 14 6" xfId="7162"/>
    <cellStyle name="20% - Accent5 14 7" xfId="7163"/>
    <cellStyle name="20% - Accent5 15" xfId="7164"/>
    <cellStyle name="20% - Accent5 15 2" xfId="7165"/>
    <cellStyle name="20% - Accent5 15 2 2" xfId="7166"/>
    <cellStyle name="20% - Accent5 15 2 2 2" xfId="7167"/>
    <cellStyle name="20% - Accent5 15 2 2 2 2" xfId="7168"/>
    <cellStyle name="20% - Accent5 15 2 2 2 3" xfId="7169"/>
    <cellStyle name="20% - Accent5 15 2 2 2 4" xfId="7170"/>
    <cellStyle name="20% - Accent5 15 2 2 3" xfId="7171"/>
    <cellStyle name="20% - Accent5 15 2 2 4" xfId="7172"/>
    <cellStyle name="20% - Accent5 15 2 2 5" xfId="7173"/>
    <cellStyle name="20% - Accent5 15 2 3" xfId="7174"/>
    <cellStyle name="20% - Accent5 15 2 3 2" xfId="7175"/>
    <cellStyle name="20% - Accent5 15 2 3 3" xfId="7176"/>
    <cellStyle name="20% - Accent5 15 2 3 4" xfId="7177"/>
    <cellStyle name="20% - Accent5 15 2 4" xfId="7178"/>
    <cellStyle name="20% - Accent5 15 2 5" xfId="7179"/>
    <cellStyle name="20% - Accent5 15 2 6" xfId="7180"/>
    <cellStyle name="20% - Accent5 15 3" xfId="7181"/>
    <cellStyle name="20% - Accent5 15 3 2" xfId="7182"/>
    <cellStyle name="20% - Accent5 15 3 2 2" xfId="7183"/>
    <cellStyle name="20% - Accent5 15 3 2 3" xfId="7184"/>
    <cellStyle name="20% - Accent5 15 3 2 4" xfId="7185"/>
    <cellStyle name="20% - Accent5 15 3 3" xfId="7186"/>
    <cellStyle name="20% - Accent5 15 3 4" xfId="7187"/>
    <cellStyle name="20% - Accent5 15 3 5" xfId="7188"/>
    <cellStyle name="20% - Accent5 15 4" xfId="7189"/>
    <cellStyle name="20% - Accent5 15 4 2" xfId="7190"/>
    <cellStyle name="20% - Accent5 15 4 3" xfId="7191"/>
    <cellStyle name="20% - Accent5 15 4 4" xfId="7192"/>
    <cellStyle name="20% - Accent5 15 5" xfId="7193"/>
    <cellStyle name="20% - Accent5 15 6" xfId="7194"/>
    <cellStyle name="20% - Accent5 15 7" xfId="7195"/>
    <cellStyle name="20% - Accent5 16" xfId="7196"/>
    <cellStyle name="20% - Accent5 16 2" xfId="7197"/>
    <cellStyle name="20% - Accent5 16 2 2" xfId="7198"/>
    <cellStyle name="20% - Accent5 16 2 2 2" xfId="7199"/>
    <cellStyle name="20% - Accent5 16 2 2 2 2" xfId="7200"/>
    <cellStyle name="20% - Accent5 16 2 2 2 3" xfId="7201"/>
    <cellStyle name="20% - Accent5 16 2 2 2 4" xfId="7202"/>
    <cellStyle name="20% - Accent5 16 2 2 3" xfId="7203"/>
    <cellStyle name="20% - Accent5 16 2 2 4" xfId="7204"/>
    <cellStyle name="20% - Accent5 16 2 2 5" xfId="7205"/>
    <cellStyle name="20% - Accent5 16 2 3" xfId="7206"/>
    <cellStyle name="20% - Accent5 16 2 3 2" xfId="7207"/>
    <cellStyle name="20% - Accent5 16 2 3 3" xfId="7208"/>
    <cellStyle name="20% - Accent5 16 2 3 4" xfId="7209"/>
    <cellStyle name="20% - Accent5 16 2 4" xfId="7210"/>
    <cellStyle name="20% - Accent5 16 2 5" xfId="7211"/>
    <cellStyle name="20% - Accent5 16 2 6" xfId="7212"/>
    <cellStyle name="20% - Accent5 16 3" xfId="7213"/>
    <cellStyle name="20% - Accent5 16 3 2" xfId="7214"/>
    <cellStyle name="20% - Accent5 16 3 2 2" xfId="7215"/>
    <cellStyle name="20% - Accent5 16 3 2 3" xfId="7216"/>
    <cellStyle name="20% - Accent5 16 3 2 4" xfId="7217"/>
    <cellStyle name="20% - Accent5 16 3 3" xfId="7218"/>
    <cellStyle name="20% - Accent5 16 3 4" xfId="7219"/>
    <cellStyle name="20% - Accent5 16 3 5" xfId="7220"/>
    <cellStyle name="20% - Accent5 16 4" xfId="7221"/>
    <cellStyle name="20% - Accent5 16 4 2" xfId="7222"/>
    <cellStyle name="20% - Accent5 16 4 3" xfId="7223"/>
    <cellStyle name="20% - Accent5 16 4 4" xfId="7224"/>
    <cellStyle name="20% - Accent5 16 5" xfId="7225"/>
    <cellStyle name="20% - Accent5 16 6" xfId="7226"/>
    <cellStyle name="20% - Accent5 16 7" xfId="7227"/>
    <cellStyle name="20% - Accent5 17" xfId="7228"/>
    <cellStyle name="20% - Accent5 17 2" xfId="7229"/>
    <cellStyle name="20% - Accent5 17 2 2" xfId="7230"/>
    <cellStyle name="20% - Accent5 17 2 2 2" xfId="7231"/>
    <cellStyle name="20% - Accent5 17 2 2 2 2" xfId="7232"/>
    <cellStyle name="20% - Accent5 17 2 2 2 3" xfId="7233"/>
    <cellStyle name="20% - Accent5 17 2 2 3" xfId="7234"/>
    <cellStyle name="20% - Accent5 17 2 2 4" xfId="7235"/>
    <cellStyle name="20% - Accent5 17 2 2 5" xfId="7236"/>
    <cellStyle name="20% - Accent5 17 2 3" xfId="7237"/>
    <cellStyle name="20% - Accent5 17 2 3 2" xfId="7238"/>
    <cellStyle name="20% - Accent5 17 2 3 3" xfId="7239"/>
    <cellStyle name="20% - Accent5 17 2 4" xfId="7240"/>
    <cellStyle name="20% - Accent5 17 2 5" xfId="7241"/>
    <cellStyle name="20% - Accent5 17 2 6" xfId="7242"/>
    <cellStyle name="20% - Accent5 17 3" xfId="7243"/>
    <cellStyle name="20% - Accent5 17 3 2" xfId="7244"/>
    <cellStyle name="20% - Accent5 17 3 2 2" xfId="7245"/>
    <cellStyle name="20% - Accent5 17 3 2 3" xfId="7246"/>
    <cellStyle name="20% - Accent5 17 3 3" xfId="7247"/>
    <cellStyle name="20% - Accent5 17 3 4" xfId="7248"/>
    <cellStyle name="20% - Accent5 17 3 5" xfId="7249"/>
    <cellStyle name="20% - Accent5 17 4" xfId="7250"/>
    <cellStyle name="20% - Accent5 17 4 2" xfId="7251"/>
    <cellStyle name="20% - Accent5 17 4 3" xfId="7252"/>
    <cellStyle name="20% - Accent5 17 5" xfId="7253"/>
    <cellStyle name="20% - Accent5 17 6" xfId="7254"/>
    <cellStyle name="20% - Accent5 17 7" xfId="7255"/>
    <cellStyle name="20% - Accent5 18" xfId="7256"/>
    <cellStyle name="20% - Accent5 18 2" xfId="7257"/>
    <cellStyle name="20% - Accent5 18 2 2" xfId="7258"/>
    <cellStyle name="20% - Accent5 18 2 2 2" xfId="7259"/>
    <cellStyle name="20% - Accent5 18 2 2 2 2" xfId="7260"/>
    <cellStyle name="20% - Accent5 18 2 2 2 3" xfId="7261"/>
    <cellStyle name="20% - Accent5 18 2 2 3" xfId="7262"/>
    <cellStyle name="20% - Accent5 18 2 2 4" xfId="7263"/>
    <cellStyle name="20% - Accent5 18 2 2 5" xfId="7264"/>
    <cellStyle name="20% - Accent5 18 2 3" xfId="7265"/>
    <cellStyle name="20% - Accent5 18 2 3 2" xfId="7266"/>
    <cellStyle name="20% - Accent5 18 2 3 3" xfId="7267"/>
    <cellStyle name="20% - Accent5 18 2 4" xfId="7268"/>
    <cellStyle name="20% - Accent5 18 2 5" xfId="7269"/>
    <cellStyle name="20% - Accent5 18 2 6" xfId="7270"/>
    <cellStyle name="20% - Accent5 18 3" xfId="7271"/>
    <cellStyle name="20% - Accent5 18 3 2" xfId="7272"/>
    <cellStyle name="20% - Accent5 18 3 2 2" xfId="7273"/>
    <cellStyle name="20% - Accent5 18 3 2 3" xfId="7274"/>
    <cellStyle name="20% - Accent5 18 3 3" xfId="7275"/>
    <cellStyle name="20% - Accent5 18 3 4" xfId="7276"/>
    <cellStyle name="20% - Accent5 18 3 5" xfId="7277"/>
    <cellStyle name="20% - Accent5 18 4" xfId="7278"/>
    <cellStyle name="20% - Accent5 18 4 2" xfId="7279"/>
    <cellStyle name="20% - Accent5 18 4 3" xfId="7280"/>
    <cellStyle name="20% - Accent5 18 5" xfId="7281"/>
    <cellStyle name="20% - Accent5 18 6" xfId="7282"/>
    <cellStyle name="20% - Accent5 18 7" xfId="7283"/>
    <cellStyle name="20% - Accent5 19" xfId="7284"/>
    <cellStyle name="20% - Accent5 19 2" xfId="7285"/>
    <cellStyle name="20% - Accent5 19 2 2" xfId="7286"/>
    <cellStyle name="20% - Accent5 19 2 2 2" xfId="7287"/>
    <cellStyle name="20% - Accent5 19 2 2 2 2" xfId="7288"/>
    <cellStyle name="20% - Accent5 19 2 2 2 3" xfId="7289"/>
    <cellStyle name="20% - Accent5 19 2 2 3" xfId="7290"/>
    <cellStyle name="20% - Accent5 19 2 2 4" xfId="7291"/>
    <cellStyle name="20% - Accent5 19 2 3" xfId="7292"/>
    <cellStyle name="20% - Accent5 19 2 3 2" xfId="7293"/>
    <cellStyle name="20% - Accent5 19 2 3 3" xfId="7294"/>
    <cellStyle name="20% - Accent5 19 2 4" xfId="7295"/>
    <cellStyle name="20% - Accent5 19 2 5" xfId="7296"/>
    <cellStyle name="20% - Accent5 19 2 6" xfId="7297"/>
    <cellStyle name="20% - Accent5 19 3" xfId="7298"/>
    <cellStyle name="20% - Accent5 19 3 2" xfId="7299"/>
    <cellStyle name="20% - Accent5 19 3 2 2" xfId="7300"/>
    <cellStyle name="20% - Accent5 19 3 2 3" xfId="7301"/>
    <cellStyle name="20% - Accent5 19 3 3" xfId="7302"/>
    <cellStyle name="20% - Accent5 19 3 4" xfId="7303"/>
    <cellStyle name="20% - Accent5 19 4" xfId="7304"/>
    <cellStyle name="20% - Accent5 19 4 2" xfId="7305"/>
    <cellStyle name="20% - Accent5 19 4 3" xfId="7306"/>
    <cellStyle name="20% - Accent5 19 5" xfId="7307"/>
    <cellStyle name="20% - Accent5 19 6" xfId="7308"/>
    <cellStyle name="20% - Accent5 19 7" xfId="7309"/>
    <cellStyle name="20% - Accent5 2" xfId="7310"/>
    <cellStyle name="20% - Accent5 2 2" xfId="7311"/>
    <cellStyle name="20% - Accent5 2 2 10" xfId="7312"/>
    <cellStyle name="20% - Accent5 2 2 11" xfId="7313"/>
    <cellStyle name="20% - Accent5 2 2 12" xfId="7314"/>
    <cellStyle name="20% - Accent5 2 2 13" xfId="7315"/>
    <cellStyle name="20% - Accent5 2 2 2" xfId="7316"/>
    <cellStyle name="20% - Accent5 2 2 2 2" xfId="7317"/>
    <cellStyle name="20% - Accent5 2 2 2 2 2" xfId="7318"/>
    <cellStyle name="20% - Accent5 2 2 2 2 2 2" xfId="7319"/>
    <cellStyle name="20% - Accent5 2 2 2 2 2 3" xfId="7320"/>
    <cellStyle name="20% - Accent5 2 2 2 2 2 4" xfId="7321"/>
    <cellStyle name="20% - Accent5 2 2 2 2 2 5" xfId="7322"/>
    <cellStyle name="20% - Accent5 2 2 2 2 3" xfId="7323"/>
    <cellStyle name="20% - Accent5 2 2 2 2 4" xfId="7324"/>
    <cellStyle name="20% - Accent5 2 2 2 2 5" xfId="7325"/>
    <cellStyle name="20% - Accent5 2 2 2 2 6" xfId="7326"/>
    <cellStyle name="20% - Accent5 2 2 2 3" xfId="7327"/>
    <cellStyle name="20% - Accent5 2 2 2 3 2" xfId="7328"/>
    <cellStyle name="20% - Accent5 2 2 2 3 3" xfId="7329"/>
    <cellStyle name="20% - Accent5 2 2 2 3 4" xfId="7330"/>
    <cellStyle name="20% - Accent5 2 2 2 3 5" xfId="7331"/>
    <cellStyle name="20% - Accent5 2 2 2 4" xfId="7332"/>
    <cellStyle name="20% - Accent5 2 2 2 5" xfId="7333"/>
    <cellStyle name="20% - Accent5 2 2 2 6" xfId="7334"/>
    <cellStyle name="20% - Accent5 2 2 2 7" xfId="7335"/>
    <cellStyle name="20% - Accent5 2 2 3" xfId="7336"/>
    <cellStyle name="20% - Accent5 2 2 3 2" xfId="7337"/>
    <cellStyle name="20% - Accent5 2 2 3 2 2" xfId="7338"/>
    <cellStyle name="20% - Accent5 2 2 3 2 2 2" xfId="7339"/>
    <cellStyle name="20% - Accent5 2 2 3 2 2 3" xfId="7340"/>
    <cellStyle name="20% - Accent5 2 2 3 2 2 4" xfId="7341"/>
    <cellStyle name="20% - Accent5 2 2 3 2 2 5" xfId="7342"/>
    <cellStyle name="20% - Accent5 2 2 3 2 3" xfId="7343"/>
    <cellStyle name="20% - Accent5 2 2 3 2 4" xfId="7344"/>
    <cellStyle name="20% - Accent5 2 2 3 2 5" xfId="7345"/>
    <cellStyle name="20% - Accent5 2 2 3 2 6" xfId="7346"/>
    <cellStyle name="20% - Accent5 2 2 3 3" xfId="7347"/>
    <cellStyle name="20% - Accent5 2 2 3 3 2" xfId="7348"/>
    <cellStyle name="20% - Accent5 2 2 3 3 3" xfId="7349"/>
    <cellStyle name="20% - Accent5 2 2 3 3 4" xfId="7350"/>
    <cellStyle name="20% - Accent5 2 2 3 3 5" xfId="7351"/>
    <cellStyle name="20% - Accent5 2 2 3 4" xfId="7352"/>
    <cellStyle name="20% - Accent5 2 2 3 5" xfId="7353"/>
    <cellStyle name="20% - Accent5 2 2 3 6" xfId="7354"/>
    <cellStyle name="20% - Accent5 2 2 3 7" xfId="7355"/>
    <cellStyle name="20% - Accent5 2 2 4" xfId="7356"/>
    <cellStyle name="20% - Accent5 2 2 4 2" xfId="7357"/>
    <cellStyle name="20% - Accent5 2 2 4 2 2" xfId="7358"/>
    <cellStyle name="20% - Accent5 2 2 4 2 2 2" xfId="7359"/>
    <cellStyle name="20% - Accent5 2 2 4 2 3" xfId="7360"/>
    <cellStyle name="20% - Accent5 2 2 4 2 4" xfId="7361"/>
    <cellStyle name="20% - Accent5 2 2 4 2 5" xfId="7362"/>
    <cellStyle name="20% - Accent5 2 2 4 2 6" xfId="7363"/>
    <cellStyle name="20% - Accent5 2 2 4 3" xfId="7364"/>
    <cellStyle name="20% - Accent5 2 2 4 3 2" xfId="7365"/>
    <cellStyle name="20% - Accent5 2 2 4 4" xfId="7366"/>
    <cellStyle name="20% - Accent5 2 2 4 5" xfId="7367"/>
    <cellStyle name="20% - Accent5 2 2 4 6" xfId="7368"/>
    <cellStyle name="20% - Accent5 2 2 4 7" xfId="7369"/>
    <cellStyle name="20% - Accent5 2 2 5" xfId="7370"/>
    <cellStyle name="20% - Accent5 2 2 5 2" xfId="7371"/>
    <cellStyle name="20% - Accent5 2 2 5 2 2" xfId="7372"/>
    <cellStyle name="20% - Accent5 2 2 5 2 2 2" xfId="7373"/>
    <cellStyle name="20% - Accent5 2 2 5 2 3" xfId="7374"/>
    <cellStyle name="20% - Accent5 2 2 5 3" xfId="7375"/>
    <cellStyle name="20% - Accent5 2 2 5 3 2" xfId="7376"/>
    <cellStyle name="20% - Accent5 2 2 5 4" xfId="7377"/>
    <cellStyle name="20% - Accent5 2 2 5 5" xfId="7378"/>
    <cellStyle name="20% - Accent5 2 2 5 6" xfId="7379"/>
    <cellStyle name="20% - Accent5 2 2 5 7" xfId="7380"/>
    <cellStyle name="20% - Accent5 2 2 6" xfId="7381"/>
    <cellStyle name="20% - Accent5 2 2 6 2" xfId="7382"/>
    <cellStyle name="20% - Accent5 2 2 6 2 2" xfId="7383"/>
    <cellStyle name="20% - Accent5 2 2 6 2 2 2" xfId="7384"/>
    <cellStyle name="20% - Accent5 2 2 6 2 3" xfId="7385"/>
    <cellStyle name="20% - Accent5 2 2 6 3" xfId="7386"/>
    <cellStyle name="20% - Accent5 2 2 6 3 2" xfId="7387"/>
    <cellStyle name="20% - Accent5 2 2 6 4" xfId="7388"/>
    <cellStyle name="20% - Accent5 2 2 7" xfId="7389"/>
    <cellStyle name="20% - Accent5 2 2 7 2" xfId="7390"/>
    <cellStyle name="20% - Accent5 2 2 7 2 2" xfId="7391"/>
    <cellStyle name="20% - Accent5 2 2 7 3" xfId="7392"/>
    <cellStyle name="20% - Accent5 2 2 8" xfId="7393"/>
    <cellStyle name="20% - Accent5 2 2 8 2" xfId="7394"/>
    <cellStyle name="20% - Accent5 2 2 9" xfId="7395"/>
    <cellStyle name="20% - Accent5 2 2 9 2" xfId="7396"/>
    <cellStyle name="20% - Accent5 2 3" xfId="7397"/>
    <cellStyle name="20% - Accent5 2 3 2" xfId="7398"/>
    <cellStyle name="20% - Accent5 2 3 2 2" xfId="7399"/>
    <cellStyle name="20% - Accent5 2 3 2 2 2" xfId="7400"/>
    <cellStyle name="20% - Accent5 2 3 2 2 3" xfId="7401"/>
    <cellStyle name="20% - Accent5 2 3 2 3" xfId="7402"/>
    <cellStyle name="20% - Accent5 2 3 2 4" xfId="7403"/>
    <cellStyle name="20% - Accent5 2 3 3" xfId="7404"/>
    <cellStyle name="20% - Accent5 2 3 3 2" xfId="7405"/>
    <cellStyle name="20% - Accent5 2 3 3 3" xfId="7406"/>
    <cellStyle name="20% - Accent5 2 3 4" xfId="7407"/>
    <cellStyle name="20% - Accent5 2 3 5" xfId="7408"/>
    <cellStyle name="20% - Accent5 2 3 6" xfId="7409"/>
    <cellStyle name="20% - Accent5 2 4" xfId="7410"/>
    <cellStyle name="20% - Accent5 2 4 2" xfId="7411"/>
    <cellStyle name="20% - Accent5 2 4 2 2" xfId="7412"/>
    <cellStyle name="20% - Accent5 2 4 2 2 2" xfId="7413"/>
    <cellStyle name="20% - Accent5 2 4 2 2 3" xfId="7414"/>
    <cellStyle name="20% - Accent5 2 4 2 3" xfId="7415"/>
    <cellStyle name="20% - Accent5 2 4 2 4" xfId="7416"/>
    <cellStyle name="20% - Accent5 2 4 3" xfId="7417"/>
    <cellStyle name="20% - Accent5 2 4 3 2" xfId="7418"/>
    <cellStyle name="20% - Accent5 2 4 3 3" xfId="7419"/>
    <cellStyle name="20% - Accent5 2 4 4" xfId="7420"/>
    <cellStyle name="20% - Accent5 2 4 5" xfId="7421"/>
    <cellStyle name="20% - Accent5 2 4 6" xfId="7422"/>
    <cellStyle name="20% - Accent5 2 5" xfId="7423"/>
    <cellStyle name="20% - Accent5 2 5 2" xfId="7424"/>
    <cellStyle name="20% - Accent5 2 5 2 2" xfId="7425"/>
    <cellStyle name="20% - Accent5 2 5 2 3" xfId="7426"/>
    <cellStyle name="20% - Accent5 2 5 3" xfId="7427"/>
    <cellStyle name="20% - Accent5 2 5 4" xfId="7428"/>
    <cellStyle name="20% - Accent5 2 5 5" xfId="7429"/>
    <cellStyle name="20% - Accent5 2 6" xfId="7430"/>
    <cellStyle name="20% - Accent5 2 6 2" xfId="7431"/>
    <cellStyle name="20% - Accent5 2 6 3" xfId="7432"/>
    <cellStyle name="20% - Accent5 2 7" xfId="7433"/>
    <cellStyle name="20% - Accent5 2 8" xfId="7434"/>
    <cellStyle name="20% - Accent5 2 9" xfId="7435"/>
    <cellStyle name="20% - Accent5 20" xfId="7436"/>
    <cellStyle name="20% - Accent5 20 2" xfId="7437"/>
    <cellStyle name="20% - Accent5 20 2 2" xfId="7438"/>
    <cellStyle name="20% - Accent5 20 2 2 2" xfId="7439"/>
    <cellStyle name="20% - Accent5 20 2 2 2 2" xfId="7440"/>
    <cellStyle name="20% - Accent5 20 2 2 2 3" xfId="7441"/>
    <cellStyle name="20% - Accent5 20 2 2 3" xfId="7442"/>
    <cellStyle name="20% - Accent5 20 2 2 4" xfId="7443"/>
    <cellStyle name="20% - Accent5 20 2 3" xfId="7444"/>
    <cellStyle name="20% - Accent5 20 2 3 2" xfId="7445"/>
    <cellStyle name="20% - Accent5 20 2 3 3" xfId="7446"/>
    <cellStyle name="20% - Accent5 20 2 4" xfId="7447"/>
    <cellStyle name="20% - Accent5 20 2 5" xfId="7448"/>
    <cellStyle name="20% - Accent5 20 2 6" xfId="7449"/>
    <cellStyle name="20% - Accent5 20 3" xfId="7450"/>
    <cellStyle name="20% - Accent5 20 3 2" xfId="7451"/>
    <cellStyle name="20% - Accent5 20 3 2 2" xfId="7452"/>
    <cellStyle name="20% - Accent5 20 3 2 3" xfId="7453"/>
    <cellStyle name="20% - Accent5 20 3 3" xfId="7454"/>
    <cellStyle name="20% - Accent5 20 3 4" xfId="7455"/>
    <cellStyle name="20% - Accent5 20 4" xfId="7456"/>
    <cellStyle name="20% - Accent5 20 4 2" xfId="7457"/>
    <cellStyle name="20% - Accent5 20 4 3" xfId="7458"/>
    <cellStyle name="20% - Accent5 20 5" xfId="7459"/>
    <cellStyle name="20% - Accent5 20 6" xfId="7460"/>
    <cellStyle name="20% - Accent5 20 7" xfId="7461"/>
    <cellStyle name="20% - Accent5 21" xfId="7462"/>
    <cellStyle name="20% - Accent5 21 2" xfId="7463"/>
    <cellStyle name="20% - Accent5 21 2 2" xfId="7464"/>
    <cellStyle name="20% - Accent5 21 2 2 2" xfId="7465"/>
    <cellStyle name="20% - Accent5 21 2 2 3" xfId="7466"/>
    <cellStyle name="20% - Accent5 21 2 3" xfId="7467"/>
    <cellStyle name="20% - Accent5 21 2 4" xfId="7468"/>
    <cellStyle name="20% - Accent5 21 2 5" xfId="7469"/>
    <cellStyle name="20% - Accent5 21 3" xfId="7470"/>
    <cellStyle name="20% - Accent5 21 3 2" xfId="7471"/>
    <cellStyle name="20% - Accent5 21 3 3" xfId="7472"/>
    <cellStyle name="20% - Accent5 21 4" xfId="7473"/>
    <cellStyle name="20% - Accent5 21 5" xfId="7474"/>
    <cellStyle name="20% - Accent5 21 6" xfId="7475"/>
    <cellStyle name="20% - Accent5 22" xfId="7476"/>
    <cellStyle name="20% - Accent5 22 2" xfId="7477"/>
    <cellStyle name="20% - Accent5 22 2 2" xfId="7478"/>
    <cellStyle name="20% - Accent5 22 2 2 2" xfId="7479"/>
    <cellStyle name="20% - Accent5 22 2 2 3" xfId="7480"/>
    <cellStyle name="20% - Accent5 22 2 3" xfId="7481"/>
    <cellStyle name="20% - Accent5 22 2 4" xfId="7482"/>
    <cellStyle name="20% - Accent5 22 2 5" xfId="7483"/>
    <cellStyle name="20% - Accent5 22 3" xfId="7484"/>
    <cellStyle name="20% - Accent5 22 3 2" xfId="7485"/>
    <cellStyle name="20% - Accent5 22 3 3" xfId="7486"/>
    <cellStyle name="20% - Accent5 22 4" xfId="7487"/>
    <cellStyle name="20% - Accent5 22 5" xfId="7488"/>
    <cellStyle name="20% - Accent5 22 6" xfId="7489"/>
    <cellStyle name="20% - Accent5 23" xfId="7490"/>
    <cellStyle name="20% - Accent5 23 2" xfId="7491"/>
    <cellStyle name="20% - Accent5 23 2 2" xfId="7492"/>
    <cellStyle name="20% - Accent5 23 2 2 2" xfId="7493"/>
    <cellStyle name="20% - Accent5 23 2 2 3" xfId="7494"/>
    <cellStyle name="20% - Accent5 23 2 3" xfId="7495"/>
    <cellStyle name="20% - Accent5 23 2 4" xfId="7496"/>
    <cellStyle name="20% - Accent5 23 2 5" xfId="7497"/>
    <cellStyle name="20% - Accent5 23 3" xfId="7498"/>
    <cellStyle name="20% - Accent5 23 3 2" xfId="7499"/>
    <cellStyle name="20% - Accent5 23 3 3" xfId="7500"/>
    <cellStyle name="20% - Accent5 23 4" xfId="7501"/>
    <cellStyle name="20% - Accent5 23 5" xfId="7502"/>
    <cellStyle name="20% - Accent5 23 6" xfId="7503"/>
    <cellStyle name="20% - Accent5 24" xfId="7504"/>
    <cellStyle name="20% - Accent5 24 2" xfId="7505"/>
    <cellStyle name="20% - Accent5 24 2 2" xfId="7506"/>
    <cellStyle name="20% - Accent5 24 2 2 2" xfId="7507"/>
    <cellStyle name="20% - Accent5 24 2 2 3" xfId="7508"/>
    <cellStyle name="20% - Accent5 24 2 3" xfId="7509"/>
    <cellStyle name="20% - Accent5 24 2 4" xfId="7510"/>
    <cellStyle name="20% - Accent5 24 2 5" xfId="7511"/>
    <cellStyle name="20% - Accent5 24 3" xfId="7512"/>
    <cellStyle name="20% - Accent5 24 3 2" xfId="7513"/>
    <cellStyle name="20% - Accent5 24 3 3" xfId="7514"/>
    <cellStyle name="20% - Accent5 24 4" xfId="7515"/>
    <cellStyle name="20% - Accent5 24 5" xfId="7516"/>
    <cellStyle name="20% - Accent5 24 6" xfId="7517"/>
    <cellStyle name="20% - Accent5 25" xfId="7518"/>
    <cellStyle name="20% - Accent5 25 2" xfId="7519"/>
    <cellStyle name="20% - Accent5 25 2 2" xfId="7520"/>
    <cellStyle name="20% - Accent5 25 2 2 2" xfId="7521"/>
    <cellStyle name="20% - Accent5 25 2 2 3" xfId="7522"/>
    <cellStyle name="20% - Accent5 25 2 3" xfId="7523"/>
    <cellStyle name="20% - Accent5 25 2 4" xfId="7524"/>
    <cellStyle name="20% - Accent5 25 2 5" xfId="7525"/>
    <cellStyle name="20% - Accent5 25 3" xfId="7526"/>
    <cellStyle name="20% - Accent5 25 3 2" xfId="7527"/>
    <cellStyle name="20% - Accent5 25 3 3" xfId="7528"/>
    <cellStyle name="20% - Accent5 25 4" xfId="7529"/>
    <cellStyle name="20% - Accent5 25 5" xfId="7530"/>
    <cellStyle name="20% - Accent5 25 6" xfId="7531"/>
    <cellStyle name="20% - Accent5 26" xfId="7532"/>
    <cellStyle name="20% - Accent5 26 2" xfId="7533"/>
    <cellStyle name="20% - Accent5 26 2 2" xfId="7534"/>
    <cellStyle name="20% - Accent5 26 2 2 2" xfId="7535"/>
    <cellStyle name="20% - Accent5 26 2 2 3" xfId="7536"/>
    <cellStyle name="20% - Accent5 26 2 3" xfId="7537"/>
    <cellStyle name="20% - Accent5 26 2 4" xfId="7538"/>
    <cellStyle name="20% - Accent5 26 3" xfId="7539"/>
    <cellStyle name="20% - Accent5 26 3 2" xfId="7540"/>
    <cellStyle name="20% - Accent5 26 3 3" xfId="7541"/>
    <cellStyle name="20% - Accent5 26 4" xfId="7542"/>
    <cellStyle name="20% - Accent5 26 5" xfId="7543"/>
    <cellStyle name="20% - Accent5 26 6" xfId="7544"/>
    <cellStyle name="20% - Accent5 27" xfId="7545"/>
    <cellStyle name="20% - Accent5 27 2" xfId="7546"/>
    <cellStyle name="20% - Accent5 27 2 2" xfId="7547"/>
    <cellStyle name="20% - Accent5 27 2 2 2" xfId="7548"/>
    <cellStyle name="20% - Accent5 27 2 2 3" xfId="7549"/>
    <cellStyle name="20% - Accent5 27 2 3" xfId="7550"/>
    <cellStyle name="20% - Accent5 27 2 4" xfId="7551"/>
    <cellStyle name="20% - Accent5 27 3" xfId="7552"/>
    <cellStyle name="20% - Accent5 27 3 2" xfId="7553"/>
    <cellStyle name="20% - Accent5 27 3 3" xfId="7554"/>
    <cellStyle name="20% - Accent5 27 4" xfId="7555"/>
    <cellStyle name="20% - Accent5 27 5" xfId="7556"/>
    <cellStyle name="20% - Accent5 27 6" xfId="7557"/>
    <cellStyle name="20% - Accent5 28" xfId="7558"/>
    <cellStyle name="20% - Accent5 28 2" xfId="7559"/>
    <cellStyle name="20% - Accent5 28 2 2" xfId="7560"/>
    <cellStyle name="20% - Accent5 28 2 2 2" xfId="7561"/>
    <cellStyle name="20% - Accent5 28 2 2 3" xfId="7562"/>
    <cellStyle name="20% - Accent5 28 2 3" xfId="7563"/>
    <cellStyle name="20% - Accent5 28 2 4" xfId="7564"/>
    <cellStyle name="20% - Accent5 28 3" xfId="7565"/>
    <cellStyle name="20% - Accent5 28 3 2" xfId="7566"/>
    <cellStyle name="20% - Accent5 28 3 3" xfId="7567"/>
    <cellStyle name="20% - Accent5 28 4" xfId="7568"/>
    <cellStyle name="20% - Accent5 28 5" xfId="7569"/>
    <cellStyle name="20% - Accent5 28 6" xfId="7570"/>
    <cellStyle name="20% - Accent5 29" xfId="7571"/>
    <cellStyle name="20% - Accent5 29 2" xfId="7572"/>
    <cellStyle name="20% - Accent5 29 2 2" xfId="7573"/>
    <cellStyle name="20% - Accent5 29 2 2 2" xfId="7574"/>
    <cellStyle name="20% - Accent5 29 2 2 3" xfId="7575"/>
    <cellStyle name="20% - Accent5 29 2 3" xfId="7576"/>
    <cellStyle name="20% - Accent5 29 2 4" xfId="7577"/>
    <cellStyle name="20% - Accent5 29 3" xfId="7578"/>
    <cellStyle name="20% - Accent5 29 3 2" xfId="7579"/>
    <cellStyle name="20% - Accent5 29 3 3" xfId="7580"/>
    <cellStyle name="20% - Accent5 29 4" xfId="7581"/>
    <cellStyle name="20% - Accent5 29 5" xfId="7582"/>
    <cellStyle name="20% - Accent5 29 6" xfId="7583"/>
    <cellStyle name="20% - Accent5 3" xfId="7584"/>
    <cellStyle name="20% - Accent5 3 10" xfId="7585"/>
    <cellStyle name="20% - Accent5 3 10 2" xfId="7586"/>
    <cellStyle name="20% - Accent5 3 11" xfId="7587"/>
    <cellStyle name="20% - Accent5 3 11 2" xfId="7588"/>
    <cellStyle name="20% - Accent5 3 12" xfId="7589"/>
    <cellStyle name="20% - Accent5 3 13" xfId="7590"/>
    <cellStyle name="20% - Accent5 3 14" xfId="7591"/>
    <cellStyle name="20% - Accent5 3 15" xfId="7592"/>
    <cellStyle name="20% - Accent5 3 2" xfId="7593"/>
    <cellStyle name="20% - Accent5 3 2 2" xfId="7594"/>
    <cellStyle name="20% - Accent5 3 2 2 2" xfId="7595"/>
    <cellStyle name="20% - Accent5 3 2 2 2 2" xfId="7596"/>
    <cellStyle name="20% - Accent5 3 2 2 2 2 2" xfId="7597"/>
    <cellStyle name="20% - Accent5 3 2 2 2 2 3" xfId="7598"/>
    <cellStyle name="20% - Accent5 3 2 2 2 2 4" xfId="7599"/>
    <cellStyle name="20% - Accent5 3 2 2 2 3" xfId="7600"/>
    <cellStyle name="20% - Accent5 3 2 2 2 4" xfId="7601"/>
    <cellStyle name="20% - Accent5 3 2 2 2 5" xfId="7602"/>
    <cellStyle name="20% - Accent5 3 2 2 3" xfId="7603"/>
    <cellStyle name="20% - Accent5 3 2 2 3 2" xfId="7604"/>
    <cellStyle name="20% - Accent5 3 2 2 3 3" xfId="7605"/>
    <cellStyle name="20% - Accent5 3 2 2 3 4" xfId="7606"/>
    <cellStyle name="20% - Accent5 3 2 2 4" xfId="7607"/>
    <cellStyle name="20% - Accent5 3 2 2 5" xfId="7608"/>
    <cellStyle name="20% - Accent5 3 2 2 6" xfId="7609"/>
    <cellStyle name="20% - Accent5 3 2 3" xfId="7610"/>
    <cellStyle name="20% - Accent5 3 2 3 2" xfId="7611"/>
    <cellStyle name="20% - Accent5 3 2 3 2 2" xfId="7612"/>
    <cellStyle name="20% - Accent5 3 2 3 2 2 2" xfId="7613"/>
    <cellStyle name="20% - Accent5 3 2 3 2 2 3" xfId="7614"/>
    <cellStyle name="20% - Accent5 3 2 3 2 3" xfId="7615"/>
    <cellStyle name="20% - Accent5 3 2 3 2 4" xfId="7616"/>
    <cellStyle name="20% - Accent5 3 2 3 2 5" xfId="7617"/>
    <cellStyle name="20% - Accent5 3 2 3 3" xfId="7618"/>
    <cellStyle name="20% - Accent5 3 2 3 3 2" xfId="7619"/>
    <cellStyle name="20% - Accent5 3 2 3 3 3" xfId="7620"/>
    <cellStyle name="20% - Accent5 3 2 3 4" xfId="7621"/>
    <cellStyle name="20% - Accent5 3 2 3 5" xfId="7622"/>
    <cellStyle name="20% - Accent5 3 2 3 6" xfId="7623"/>
    <cellStyle name="20% - Accent5 3 2 4" xfId="7624"/>
    <cellStyle name="20% - Accent5 3 2 4 2" xfId="7625"/>
    <cellStyle name="20% - Accent5 3 2 4 2 2" xfId="7626"/>
    <cellStyle name="20% - Accent5 3 2 4 2 3" xfId="7627"/>
    <cellStyle name="20% - Accent5 3 2 4 3" xfId="7628"/>
    <cellStyle name="20% - Accent5 3 2 4 4" xfId="7629"/>
    <cellStyle name="20% - Accent5 3 2 4 5" xfId="7630"/>
    <cellStyle name="20% - Accent5 3 2 5" xfId="7631"/>
    <cellStyle name="20% - Accent5 3 2 5 2" xfId="7632"/>
    <cellStyle name="20% - Accent5 3 2 5 3" xfId="7633"/>
    <cellStyle name="20% - Accent5 3 2 6" xfId="7634"/>
    <cellStyle name="20% - Accent5 3 2 7" xfId="7635"/>
    <cellStyle name="20% - Accent5 3 2 8" xfId="7636"/>
    <cellStyle name="20% - Accent5 3 3" xfId="7637"/>
    <cellStyle name="20% - Accent5 3 3 2" xfId="7638"/>
    <cellStyle name="20% - Accent5 3 3 2 2" xfId="7639"/>
    <cellStyle name="20% - Accent5 3 3 2 2 2" xfId="7640"/>
    <cellStyle name="20% - Accent5 3 3 2 2 3" xfId="7641"/>
    <cellStyle name="20% - Accent5 3 3 2 2 4" xfId="7642"/>
    <cellStyle name="20% - Accent5 3 3 2 2 5" xfId="7643"/>
    <cellStyle name="20% - Accent5 3 3 2 3" xfId="7644"/>
    <cellStyle name="20% - Accent5 3 3 2 4" xfId="7645"/>
    <cellStyle name="20% - Accent5 3 3 2 5" xfId="7646"/>
    <cellStyle name="20% - Accent5 3 3 2 6" xfId="7647"/>
    <cellStyle name="20% - Accent5 3 3 3" xfId="7648"/>
    <cellStyle name="20% - Accent5 3 3 3 2" xfId="7649"/>
    <cellStyle name="20% - Accent5 3 3 3 3" xfId="7650"/>
    <cellStyle name="20% - Accent5 3 3 3 4" xfId="7651"/>
    <cellStyle name="20% - Accent5 3 3 3 5" xfId="7652"/>
    <cellStyle name="20% - Accent5 3 3 4" xfId="7653"/>
    <cellStyle name="20% - Accent5 3 3 5" xfId="7654"/>
    <cellStyle name="20% - Accent5 3 3 6" xfId="7655"/>
    <cellStyle name="20% - Accent5 3 3 7" xfId="7656"/>
    <cellStyle name="20% - Accent5 3 4" xfId="7657"/>
    <cellStyle name="20% - Accent5 3 4 2" xfId="7658"/>
    <cellStyle name="20% - Accent5 3 4 2 2" xfId="7659"/>
    <cellStyle name="20% - Accent5 3 4 2 2 2" xfId="7660"/>
    <cellStyle name="20% - Accent5 3 4 2 2 3" xfId="7661"/>
    <cellStyle name="20% - Accent5 3 4 2 2 4" xfId="7662"/>
    <cellStyle name="20% - Accent5 3 4 2 2 5" xfId="7663"/>
    <cellStyle name="20% - Accent5 3 4 2 3" xfId="7664"/>
    <cellStyle name="20% - Accent5 3 4 2 4" xfId="7665"/>
    <cellStyle name="20% - Accent5 3 4 2 5" xfId="7666"/>
    <cellStyle name="20% - Accent5 3 4 2 6" xfId="7667"/>
    <cellStyle name="20% - Accent5 3 4 3" xfId="7668"/>
    <cellStyle name="20% - Accent5 3 4 3 2" xfId="7669"/>
    <cellStyle name="20% - Accent5 3 4 3 3" xfId="7670"/>
    <cellStyle name="20% - Accent5 3 4 3 4" xfId="7671"/>
    <cellStyle name="20% - Accent5 3 4 3 5" xfId="7672"/>
    <cellStyle name="20% - Accent5 3 4 4" xfId="7673"/>
    <cellStyle name="20% - Accent5 3 4 5" xfId="7674"/>
    <cellStyle name="20% - Accent5 3 4 6" xfId="7675"/>
    <cellStyle name="20% - Accent5 3 4 7" xfId="7676"/>
    <cellStyle name="20% - Accent5 3 5" xfId="7677"/>
    <cellStyle name="20% - Accent5 3 5 2" xfId="7678"/>
    <cellStyle name="20% - Accent5 3 5 2 2" xfId="7679"/>
    <cellStyle name="20% - Accent5 3 5 2 2 2" xfId="7680"/>
    <cellStyle name="20% - Accent5 3 5 2 3" xfId="7681"/>
    <cellStyle name="20% - Accent5 3 5 2 4" xfId="7682"/>
    <cellStyle name="20% - Accent5 3 5 2 5" xfId="7683"/>
    <cellStyle name="20% - Accent5 3 5 2 6" xfId="7684"/>
    <cellStyle name="20% - Accent5 3 5 3" xfId="7685"/>
    <cellStyle name="20% - Accent5 3 5 3 2" xfId="7686"/>
    <cellStyle name="20% - Accent5 3 5 4" xfId="7687"/>
    <cellStyle name="20% - Accent5 3 5 5" xfId="7688"/>
    <cellStyle name="20% - Accent5 3 5 6" xfId="7689"/>
    <cellStyle name="20% - Accent5 3 5 7" xfId="7690"/>
    <cellStyle name="20% - Accent5 3 6" xfId="7691"/>
    <cellStyle name="20% - Accent5 3 6 2" xfId="7692"/>
    <cellStyle name="20% - Accent5 3 6 2 2" xfId="7693"/>
    <cellStyle name="20% - Accent5 3 6 2 2 2" xfId="7694"/>
    <cellStyle name="20% - Accent5 3 6 2 3" xfId="7695"/>
    <cellStyle name="20% - Accent5 3 6 3" xfId="7696"/>
    <cellStyle name="20% - Accent5 3 6 3 2" xfId="7697"/>
    <cellStyle name="20% - Accent5 3 6 4" xfId="7698"/>
    <cellStyle name="20% - Accent5 3 6 5" xfId="7699"/>
    <cellStyle name="20% - Accent5 3 6 6" xfId="7700"/>
    <cellStyle name="20% - Accent5 3 6 7" xfId="7701"/>
    <cellStyle name="20% - Accent5 3 7" xfId="7702"/>
    <cellStyle name="20% - Accent5 3 7 2" xfId="7703"/>
    <cellStyle name="20% - Accent5 3 7 2 2" xfId="7704"/>
    <cellStyle name="20% - Accent5 3 7 2 2 2" xfId="7705"/>
    <cellStyle name="20% - Accent5 3 7 2 3" xfId="7706"/>
    <cellStyle name="20% - Accent5 3 7 3" xfId="7707"/>
    <cellStyle name="20% - Accent5 3 7 3 2" xfId="7708"/>
    <cellStyle name="20% - Accent5 3 7 4" xfId="7709"/>
    <cellStyle name="20% - Accent5 3 8" xfId="7710"/>
    <cellStyle name="20% - Accent5 3 8 2" xfId="7711"/>
    <cellStyle name="20% - Accent5 3 8 2 2" xfId="7712"/>
    <cellStyle name="20% - Accent5 3 8 2 2 2" xfId="7713"/>
    <cellStyle name="20% - Accent5 3 8 2 3" xfId="7714"/>
    <cellStyle name="20% - Accent5 3 8 3" xfId="7715"/>
    <cellStyle name="20% - Accent5 3 8 3 2" xfId="7716"/>
    <cellStyle name="20% - Accent5 3 8 4" xfId="7717"/>
    <cellStyle name="20% - Accent5 3 9" xfId="7718"/>
    <cellStyle name="20% - Accent5 3 9 2" xfId="7719"/>
    <cellStyle name="20% - Accent5 3 9 2 2" xfId="7720"/>
    <cellStyle name="20% - Accent5 3 9 3" xfId="7721"/>
    <cellStyle name="20% - Accent5 30" xfId="7722"/>
    <cellStyle name="20% - Accent5 30 2" xfId="7723"/>
    <cellStyle name="20% - Accent5 30 2 2" xfId="7724"/>
    <cellStyle name="20% - Accent5 30 2 2 2" xfId="7725"/>
    <cellStyle name="20% - Accent5 30 2 2 3" xfId="7726"/>
    <cellStyle name="20% - Accent5 30 2 3" xfId="7727"/>
    <cellStyle name="20% - Accent5 30 2 4" xfId="7728"/>
    <cellStyle name="20% - Accent5 30 3" xfId="7729"/>
    <cellStyle name="20% - Accent5 30 3 2" xfId="7730"/>
    <cellStyle name="20% - Accent5 30 3 3" xfId="7731"/>
    <cellStyle name="20% - Accent5 30 4" xfId="7732"/>
    <cellStyle name="20% - Accent5 30 5" xfId="7733"/>
    <cellStyle name="20% - Accent5 30 6" xfId="7734"/>
    <cellStyle name="20% - Accent5 31" xfId="7735"/>
    <cellStyle name="20% - Accent5 31 2" xfId="7736"/>
    <cellStyle name="20% - Accent5 31 2 2" xfId="7737"/>
    <cellStyle name="20% - Accent5 31 2 2 2" xfId="7738"/>
    <cellStyle name="20% - Accent5 31 2 2 3" xfId="7739"/>
    <cellStyle name="20% - Accent5 31 2 3" xfId="7740"/>
    <cellStyle name="20% - Accent5 31 2 4" xfId="7741"/>
    <cellStyle name="20% - Accent5 31 3" xfId="7742"/>
    <cellStyle name="20% - Accent5 31 3 2" xfId="7743"/>
    <cellStyle name="20% - Accent5 31 3 3" xfId="7744"/>
    <cellStyle name="20% - Accent5 31 4" xfId="7745"/>
    <cellStyle name="20% - Accent5 31 5" xfId="7746"/>
    <cellStyle name="20% - Accent5 31 6" xfId="7747"/>
    <cellStyle name="20% - Accent5 32" xfId="7748"/>
    <cellStyle name="20% - Accent5 32 2" xfId="7749"/>
    <cellStyle name="20% - Accent5 32 2 2" xfId="7750"/>
    <cellStyle name="20% - Accent5 32 2 2 2" xfId="7751"/>
    <cellStyle name="20% - Accent5 32 2 2 3" xfId="7752"/>
    <cellStyle name="20% - Accent5 32 2 3" xfId="7753"/>
    <cellStyle name="20% - Accent5 32 2 4" xfId="7754"/>
    <cellStyle name="20% - Accent5 32 3" xfId="7755"/>
    <cellStyle name="20% - Accent5 32 3 2" xfId="7756"/>
    <cellStyle name="20% - Accent5 32 3 3" xfId="7757"/>
    <cellStyle name="20% - Accent5 32 4" xfId="7758"/>
    <cellStyle name="20% - Accent5 32 5" xfId="7759"/>
    <cellStyle name="20% - Accent5 33" xfId="7760"/>
    <cellStyle name="20% - Accent5 33 2" xfId="7761"/>
    <cellStyle name="20% - Accent5 33 2 2" xfId="7762"/>
    <cellStyle name="20% - Accent5 33 2 2 2" xfId="7763"/>
    <cellStyle name="20% - Accent5 33 2 2 3" xfId="7764"/>
    <cellStyle name="20% - Accent5 33 2 3" xfId="7765"/>
    <cellStyle name="20% - Accent5 33 2 4" xfId="7766"/>
    <cellStyle name="20% - Accent5 33 3" xfId="7767"/>
    <cellStyle name="20% - Accent5 33 3 2" xfId="7768"/>
    <cellStyle name="20% - Accent5 33 3 3" xfId="7769"/>
    <cellStyle name="20% - Accent5 33 4" xfId="7770"/>
    <cellStyle name="20% - Accent5 33 5" xfId="7771"/>
    <cellStyle name="20% - Accent5 34" xfId="7772"/>
    <cellStyle name="20% - Accent5 34 2" xfId="7773"/>
    <cellStyle name="20% - Accent5 34 2 2" xfId="7774"/>
    <cellStyle name="20% - Accent5 34 2 2 2" xfId="7775"/>
    <cellStyle name="20% - Accent5 34 2 2 3" xfId="7776"/>
    <cellStyle name="20% - Accent5 34 2 3" xfId="7777"/>
    <cellStyle name="20% - Accent5 34 2 4" xfId="7778"/>
    <cellStyle name="20% - Accent5 34 3" xfId="7779"/>
    <cellStyle name="20% - Accent5 34 3 2" xfId="7780"/>
    <cellStyle name="20% - Accent5 34 3 3" xfId="7781"/>
    <cellStyle name="20% - Accent5 34 4" xfId="7782"/>
    <cellStyle name="20% - Accent5 34 5" xfId="7783"/>
    <cellStyle name="20% - Accent5 35" xfId="7784"/>
    <cellStyle name="20% - Accent5 35 2" xfId="7785"/>
    <cellStyle name="20% - Accent5 35 2 2" xfId="7786"/>
    <cellStyle name="20% - Accent5 35 2 2 2" xfId="7787"/>
    <cellStyle name="20% - Accent5 35 2 2 3" xfId="7788"/>
    <cellStyle name="20% - Accent5 35 2 3" xfId="7789"/>
    <cellStyle name="20% - Accent5 35 2 4" xfId="7790"/>
    <cellStyle name="20% - Accent5 35 3" xfId="7791"/>
    <cellStyle name="20% - Accent5 35 3 2" xfId="7792"/>
    <cellStyle name="20% - Accent5 35 3 3" xfId="7793"/>
    <cellStyle name="20% - Accent5 35 4" xfId="7794"/>
    <cellStyle name="20% - Accent5 35 5" xfId="7795"/>
    <cellStyle name="20% - Accent5 36" xfId="7796"/>
    <cellStyle name="20% - Accent5 36 2" xfId="7797"/>
    <cellStyle name="20% - Accent5 36 2 2" xfId="7798"/>
    <cellStyle name="20% - Accent5 36 2 2 2" xfId="7799"/>
    <cellStyle name="20% - Accent5 36 2 2 3" xfId="7800"/>
    <cellStyle name="20% - Accent5 36 2 3" xfId="7801"/>
    <cellStyle name="20% - Accent5 36 2 4" xfId="7802"/>
    <cellStyle name="20% - Accent5 36 3" xfId="7803"/>
    <cellStyle name="20% - Accent5 36 3 2" xfId="7804"/>
    <cellStyle name="20% - Accent5 36 3 3" xfId="7805"/>
    <cellStyle name="20% - Accent5 36 4" xfId="7806"/>
    <cellStyle name="20% - Accent5 36 5" xfId="7807"/>
    <cellStyle name="20% - Accent5 37" xfId="7808"/>
    <cellStyle name="20% - Accent5 37 2" xfId="7809"/>
    <cellStyle name="20% - Accent5 37 2 2" xfId="7810"/>
    <cellStyle name="20% - Accent5 37 2 2 2" xfId="7811"/>
    <cellStyle name="20% - Accent5 37 2 2 3" xfId="7812"/>
    <cellStyle name="20% - Accent5 37 2 3" xfId="7813"/>
    <cellStyle name="20% - Accent5 37 2 4" xfId="7814"/>
    <cellStyle name="20% - Accent5 37 3" xfId="7815"/>
    <cellStyle name="20% - Accent5 37 3 2" xfId="7816"/>
    <cellStyle name="20% - Accent5 37 3 3" xfId="7817"/>
    <cellStyle name="20% - Accent5 37 4" xfId="7818"/>
    <cellStyle name="20% - Accent5 37 5" xfId="7819"/>
    <cellStyle name="20% - Accent5 38" xfId="7820"/>
    <cellStyle name="20% - Accent5 38 2" xfId="7821"/>
    <cellStyle name="20% - Accent5 38 2 2" xfId="7822"/>
    <cellStyle name="20% - Accent5 38 2 2 2" xfId="7823"/>
    <cellStyle name="20% - Accent5 38 2 2 3" xfId="7824"/>
    <cellStyle name="20% - Accent5 38 2 3" xfId="7825"/>
    <cellStyle name="20% - Accent5 38 2 4" xfId="7826"/>
    <cellStyle name="20% - Accent5 38 3" xfId="7827"/>
    <cellStyle name="20% - Accent5 38 3 2" xfId="7828"/>
    <cellStyle name="20% - Accent5 38 3 3" xfId="7829"/>
    <cellStyle name="20% - Accent5 38 4" xfId="7830"/>
    <cellStyle name="20% - Accent5 38 5" xfId="7831"/>
    <cellStyle name="20% - Accent5 39" xfId="7832"/>
    <cellStyle name="20% - Accent5 39 2" xfId="7833"/>
    <cellStyle name="20% - Accent5 39 2 2" xfId="7834"/>
    <cellStyle name="20% - Accent5 39 2 2 2" xfId="7835"/>
    <cellStyle name="20% - Accent5 39 2 2 3" xfId="7836"/>
    <cellStyle name="20% - Accent5 39 2 3" xfId="7837"/>
    <cellStyle name="20% - Accent5 39 2 4" xfId="7838"/>
    <cellStyle name="20% - Accent5 39 3" xfId="7839"/>
    <cellStyle name="20% - Accent5 39 3 2" xfId="7840"/>
    <cellStyle name="20% - Accent5 39 3 3" xfId="7841"/>
    <cellStyle name="20% - Accent5 39 4" xfId="7842"/>
    <cellStyle name="20% - Accent5 39 5" xfId="7843"/>
    <cellStyle name="20% - Accent5 4" xfId="7844"/>
    <cellStyle name="20% - Accent5 4 10" xfId="7845"/>
    <cellStyle name="20% - Accent5 4 10 2" xfId="7846"/>
    <cellStyle name="20% - Accent5 4 11" xfId="7847"/>
    <cellStyle name="20% - Accent5 4 11 2" xfId="7848"/>
    <cellStyle name="20% - Accent5 4 12" xfId="7849"/>
    <cellStyle name="20% - Accent5 4 13" xfId="7850"/>
    <cellStyle name="20% - Accent5 4 14" xfId="7851"/>
    <cellStyle name="20% - Accent5 4 15" xfId="7852"/>
    <cellStyle name="20% - Accent5 4 2" xfId="7853"/>
    <cellStyle name="20% - Accent5 4 2 2" xfId="7854"/>
    <cellStyle name="20% - Accent5 4 2 2 2" xfId="7855"/>
    <cellStyle name="20% - Accent5 4 2 2 2 2" xfId="7856"/>
    <cellStyle name="20% - Accent5 4 2 2 2 2 2" xfId="7857"/>
    <cellStyle name="20% - Accent5 4 2 2 2 2 3" xfId="7858"/>
    <cellStyle name="20% - Accent5 4 2 2 2 2 4" xfId="7859"/>
    <cellStyle name="20% - Accent5 4 2 2 2 3" xfId="7860"/>
    <cellStyle name="20% - Accent5 4 2 2 2 4" xfId="7861"/>
    <cellStyle name="20% - Accent5 4 2 2 2 5" xfId="7862"/>
    <cellStyle name="20% - Accent5 4 2 2 3" xfId="7863"/>
    <cellStyle name="20% - Accent5 4 2 2 3 2" xfId="7864"/>
    <cellStyle name="20% - Accent5 4 2 2 3 3" xfId="7865"/>
    <cellStyle name="20% - Accent5 4 2 2 3 4" xfId="7866"/>
    <cellStyle name="20% - Accent5 4 2 2 4" xfId="7867"/>
    <cellStyle name="20% - Accent5 4 2 2 5" xfId="7868"/>
    <cellStyle name="20% - Accent5 4 2 2 6" xfId="7869"/>
    <cellStyle name="20% - Accent5 4 2 3" xfId="7870"/>
    <cellStyle name="20% - Accent5 4 2 3 2" xfId="7871"/>
    <cellStyle name="20% - Accent5 4 2 3 2 2" xfId="7872"/>
    <cellStyle name="20% - Accent5 4 2 3 2 2 2" xfId="7873"/>
    <cellStyle name="20% - Accent5 4 2 3 2 2 3" xfId="7874"/>
    <cellStyle name="20% - Accent5 4 2 3 2 3" xfId="7875"/>
    <cellStyle name="20% - Accent5 4 2 3 2 4" xfId="7876"/>
    <cellStyle name="20% - Accent5 4 2 3 2 5" xfId="7877"/>
    <cellStyle name="20% - Accent5 4 2 3 3" xfId="7878"/>
    <cellStyle name="20% - Accent5 4 2 3 3 2" xfId="7879"/>
    <cellStyle name="20% - Accent5 4 2 3 3 3" xfId="7880"/>
    <cellStyle name="20% - Accent5 4 2 3 4" xfId="7881"/>
    <cellStyle name="20% - Accent5 4 2 3 5" xfId="7882"/>
    <cellStyle name="20% - Accent5 4 2 3 6" xfId="7883"/>
    <cellStyle name="20% - Accent5 4 2 4" xfId="7884"/>
    <cellStyle name="20% - Accent5 4 2 4 2" xfId="7885"/>
    <cellStyle name="20% - Accent5 4 2 4 2 2" xfId="7886"/>
    <cellStyle name="20% - Accent5 4 2 4 2 3" xfId="7887"/>
    <cellStyle name="20% - Accent5 4 2 4 3" xfId="7888"/>
    <cellStyle name="20% - Accent5 4 2 4 4" xfId="7889"/>
    <cellStyle name="20% - Accent5 4 2 4 5" xfId="7890"/>
    <cellStyle name="20% - Accent5 4 2 5" xfId="7891"/>
    <cellStyle name="20% - Accent5 4 2 5 2" xfId="7892"/>
    <cellStyle name="20% - Accent5 4 2 5 3" xfId="7893"/>
    <cellStyle name="20% - Accent5 4 2 6" xfId="7894"/>
    <cellStyle name="20% - Accent5 4 2 7" xfId="7895"/>
    <cellStyle name="20% - Accent5 4 2 8" xfId="7896"/>
    <cellStyle name="20% - Accent5 4 3" xfId="7897"/>
    <cellStyle name="20% - Accent5 4 3 2" xfId="7898"/>
    <cellStyle name="20% - Accent5 4 3 2 2" xfId="7899"/>
    <cellStyle name="20% - Accent5 4 3 2 2 2" xfId="7900"/>
    <cellStyle name="20% - Accent5 4 3 2 2 3" xfId="7901"/>
    <cellStyle name="20% - Accent5 4 3 2 2 4" xfId="7902"/>
    <cellStyle name="20% - Accent5 4 3 2 2 5" xfId="7903"/>
    <cellStyle name="20% - Accent5 4 3 2 3" xfId="7904"/>
    <cellStyle name="20% - Accent5 4 3 2 4" xfId="7905"/>
    <cellStyle name="20% - Accent5 4 3 2 5" xfId="7906"/>
    <cellStyle name="20% - Accent5 4 3 2 6" xfId="7907"/>
    <cellStyle name="20% - Accent5 4 3 3" xfId="7908"/>
    <cellStyle name="20% - Accent5 4 3 3 2" xfId="7909"/>
    <cellStyle name="20% - Accent5 4 3 3 3" xfId="7910"/>
    <cellStyle name="20% - Accent5 4 3 3 4" xfId="7911"/>
    <cellStyle name="20% - Accent5 4 3 3 5" xfId="7912"/>
    <cellStyle name="20% - Accent5 4 3 4" xfId="7913"/>
    <cellStyle name="20% - Accent5 4 3 5" xfId="7914"/>
    <cellStyle name="20% - Accent5 4 3 6" xfId="7915"/>
    <cellStyle name="20% - Accent5 4 3 7" xfId="7916"/>
    <cellStyle name="20% - Accent5 4 4" xfId="7917"/>
    <cellStyle name="20% - Accent5 4 4 2" xfId="7918"/>
    <cellStyle name="20% - Accent5 4 4 2 2" xfId="7919"/>
    <cellStyle name="20% - Accent5 4 4 2 2 2" xfId="7920"/>
    <cellStyle name="20% - Accent5 4 4 2 2 3" xfId="7921"/>
    <cellStyle name="20% - Accent5 4 4 2 2 4" xfId="7922"/>
    <cellStyle name="20% - Accent5 4 4 2 2 5" xfId="7923"/>
    <cellStyle name="20% - Accent5 4 4 2 3" xfId="7924"/>
    <cellStyle name="20% - Accent5 4 4 2 4" xfId="7925"/>
    <cellStyle name="20% - Accent5 4 4 2 5" xfId="7926"/>
    <cellStyle name="20% - Accent5 4 4 2 6" xfId="7927"/>
    <cellStyle name="20% - Accent5 4 4 3" xfId="7928"/>
    <cellStyle name="20% - Accent5 4 4 3 2" xfId="7929"/>
    <cellStyle name="20% - Accent5 4 4 3 3" xfId="7930"/>
    <cellStyle name="20% - Accent5 4 4 3 4" xfId="7931"/>
    <cellStyle name="20% - Accent5 4 4 3 5" xfId="7932"/>
    <cellStyle name="20% - Accent5 4 4 4" xfId="7933"/>
    <cellStyle name="20% - Accent5 4 4 5" xfId="7934"/>
    <cellStyle name="20% - Accent5 4 4 6" xfId="7935"/>
    <cellStyle name="20% - Accent5 4 4 7" xfId="7936"/>
    <cellStyle name="20% - Accent5 4 5" xfId="7937"/>
    <cellStyle name="20% - Accent5 4 5 2" xfId="7938"/>
    <cellStyle name="20% - Accent5 4 5 2 2" xfId="7939"/>
    <cellStyle name="20% - Accent5 4 5 2 2 2" xfId="7940"/>
    <cellStyle name="20% - Accent5 4 5 2 3" xfId="7941"/>
    <cellStyle name="20% - Accent5 4 5 2 4" xfId="7942"/>
    <cellStyle name="20% - Accent5 4 5 2 5" xfId="7943"/>
    <cellStyle name="20% - Accent5 4 5 2 6" xfId="7944"/>
    <cellStyle name="20% - Accent5 4 5 3" xfId="7945"/>
    <cellStyle name="20% - Accent5 4 5 3 2" xfId="7946"/>
    <cellStyle name="20% - Accent5 4 5 4" xfId="7947"/>
    <cellStyle name="20% - Accent5 4 5 5" xfId="7948"/>
    <cellStyle name="20% - Accent5 4 5 6" xfId="7949"/>
    <cellStyle name="20% - Accent5 4 5 7" xfId="7950"/>
    <cellStyle name="20% - Accent5 4 6" xfId="7951"/>
    <cellStyle name="20% - Accent5 4 6 2" xfId="7952"/>
    <cellStyle name="20% - Accent5 4 6 2 2" xfId="7953"/>
    <cellStyle name="20% - Accent5 4 6 2 2 2" xfId="7954"/>
    <cellStyle name="20% - Accent5 4 6 2 3" xfId="7955"/>
    <cellStyle name="20% - Accent5 4 6 3" xfId="7956"/>
    <cellStyle name="20% - Accent5 4 6 3 2" xfId="7957"/>
    <cellStyle name="20% - Accent5 4 6 4" xfId="7958"/>
    <cellStyle name="20% - Accent5 4 6 5" xfId="7959"/>
    <cellStyle name="20% - Accent5 4 6 6" xfId="7960"/>
    <cellStyle name="20% - Accent5 4 6 7" xfId="7961"/>
    <cellStyle name="20% - Accent5 4 7" xfId="7962"/>
    <cellStyle name="20% - Accent5 4 7 2" xfId="7963"/>
    <cellStyle name="20% - Accent5 4 7 2 2" xfId="7964"/>
    <cellStyle name="20% - Accent5 4 7 2 2 2" xfId="7965"/>
    <cellStyle name="20% - Accent5 4 7 2 3" xfId="7966"/>
    <cellStyle name="20% - Accent5 4 7 3" xfId="7967"/>
    <cellStyle name="20% - Accent5 4 7 3 2" xfId="7968"/>
    <cellStyle name="20% - Accent5 4 7 4" xfId="7969"/>
    <cellStyle name="20% - Accent5 4 8" xfId="7970"/>
    <cellStyle name="20% - Accent5 4 8 2" xfId="7971"/>
    <cellStyle name="20% - Accent5 4 8 2 2" xfId="7972"/>
    <cellStyle name="20% - Accent5 4 8 2 2 2" xfId="7973"/>
    <cellStyle name="20% - Accent5 4 8 2 3" xfId="7974"/>
    <cellStyle name="20% - Accent5 4 8 3" xfId="7975"/>
    <cellStyle name="20% - Accent5 4 8 3 2" xfId="7976"/>
    <cellStyle name="20% - Accent5 4 8 4" xfId="7977"/>
    <cellStyle name="20% - Accent5 4 9" xfId="7978"/>
    <cellStyle name="20% - Accent5 4 9 2" xfId="7979"/>
    <cellStyle name="20% - Accent5 4 9 2 2" xfId="7980"/>
    <cellStyle name="20% - Accent5 4 9 3" xfId="7981"/>
    <cellStyle name="20% - Accent5 40" xfId="7982"/>
    <cellStyle name="20% - Accent5 40 2" xfId="7983"/>
    <cellStyle name="20% - Accent5 40 2 2" xfId="7984"/>
    <cellStyle name="20% - Accent5 40 2 2 2" xfId="7985"/>
    <cellStyle name="20% - Accent5 40 2 2 3" xfId="7986"/>
    <cellStyle name="20% - Accent5 40 2 3" xfId="7987"/>
    <cellStyle name="20% - Accent5 40 2 4" xfId="7988"/>
    <cellStyle name="20% - Accent5 40 3" xfId="7989"/>
    <cellStyle name="20% - Accent5 40 3 2" xfId="7990"/>
    <cellStyle name="20% - Accent5 40 3 3" xfId="7991"/>
    <cellStyle name="20% - Accent5 40 4" xfId="7992"/>
    <cellStyle name="20% - Accent5 40 5" xfId="7993"/>
    <cellStyle name="20% - Accent5 41" xfId="7994"/>
    <cellStyle name="20% - Accent5 41 2" xfId="7995"/>
    <cellStyle name="20% - Accent5 41 2 2" xfId="7996"/>
    <cellStyle name="20% - Accent5 41 2 2 2" xfId="7997"/>
    <cellStyle name="20% - Accent5 41 2 2 3" xfId="7998"/>
    <cellStyle name="20% - Accent5 41 2 3" xfId="7999"/>
    <cellStyle name="20% - Accent5 41 2 4" xfId="8000"/>
    <cellStyle name="20% - Accent5 41 3" xfId="8001"/>
    <cellStyle name="20% - Accent5 41 3 2" xfId="8002"/>
    <cellStyle name="20% - Accent5 41 3 3" xfId="8003"/>
    <cellStyle name="20% - Accent5 41 4" xfId="8004"/>
    <cellStyle name="20% - Accent5 41 5" xfId="8005"/>
    <cellStyle name="20% - Accent5 42" xfId="8006"/>
    <cellStyle name="20% - Accent5 42 2" xfId="8007"/>
    <cellStyle name="20% - Accent5 42 2 2" xfId="8008"/>
    <cellStyle name="20% - Accent5 42 2 2 2" xfId="8009"/>
    <cellStyle name="20% - Accent5 42 2 2 3" xfId="8010"/>
    <cellStyle name="20% - Accent5 42 2 3" xfId="8011"/>
    <cellStyle name="20% - Accent5 42 2 4" xfId="8012"/>
    <cellStyle name="20% - Accent5 42 3" xfId="8013"/>
    <cellStyle name="20% - Accent5 42 3 2" xfId="8014"/>
    <cellStyle name="20% - Accent5 42 3 3" xfId="8015"/>
    <cellStyle name="20% - Accent5 42 4" xfId="8016"/>
    <cellStyle name="20% - Accent5 42 5" xfId="8017"/>
    <cellStyle name="20% - Accent5 43" xfId="8018"/>
    <cellStyle name="20% - Accent5 43 2" xfId="8019"/>
    <cellStyle name="20% - Accent5 43 2 2" xfId="8020"/>
    <cellStyle name="20% - Accent5 43 2 2 2" xfId="8021"/>
    <cellStyle name="20% - Accent5 43 2 2 3" xfId="8022"/>
    <cellStyle name="20% - Accent5 43 2 3" xfId="8023"/>
    <cellStyle name="20% - Accent5 43 2 4" xfId="8024"/>
    <cellStyle name="20% - Accent5 43 3" xfId="8025"/>
    <cellStyle name="20% - Accent5 43 3 2" xfId="8026"/>
    <cellStyle name="20% - Accent5 43 3 3" xfId="8027"/>
    <cellStyle name="20% - Accent5 43 4" xfId="8028"/>
    <cellStyle name="20% - Accent5 43 5" xfId="8029"/>
    <cellStyle name="20% - Accent5 44" xfId="8030"/>
    <cellStyle name="20% - Accent5 44 2" xfId="8031"/>
    <cellStyle name="20% - Accent5 44 2 2" xfId="8032"/>
    <cellStyle name="20% - Accent5 44 2 2 2" xfId="8033"/>
    <cellStyle name="20% - Accent5 44 2 2 3" xfId="8034"/>
    <cellStyle name="20% - Accent5 44 2 3" xfId="8035"/>
    <cellStyle name="20% - Accent5 44 2 4" xfId="8036"/>
    <cellStyle name="20% - Accent5 44 3" xfId="8037"/>
    <cellStyle name="20% - Accent5 44 3 2" xfId="8038"/>
    <cellStyle name="20% - Accent5 44 3 3" xfId="8039"/>
    <cellStyle name="20% - Accent5 44 4" xfId="8040"/>
    <cellStyle name="20% - Accent5 44 5" xfId="8041"/>
    <cellStyle name="20% - Accent5 45" xfId="8042"/>
    <cellStyle name="20% - Accent5 45 2" xfId="8043"/>
    <cellStyle name="20% - Accent5 45 2 2" xfId="8044"/>
    <cellStyle name="20% - Accent5 45 2 2 2" xfId="8045"/>
    <cellStyle name="20% - Accent5 45 2 2 3" xfId="8046"/>
    <cellStyle name="20% - Accent5 45 2 3" xfId="8047"/>
    <cellStyle name="20% - Accent5 45 2 4" xfId="8048"/>
    <cellStyle name="20% - Accent5 45 3" xfId="8049"/>
    <cellStyle name="20% - Accent5 45 3 2" xfId="8050"/>
    <cellStyle name="20% - Accent5 45 3 3" xfId="8051"/>
    <cellStyle name="20% - Accent5 45 4" xfId="8052"/>
    <cellStyle name="20% - Accent5 45 5" xfId="8053"/>
    <cellStyle name="20% - Accent5 46" xfId="8054"/>
    <cellStyle name="20% - Accent5 46 2" xfId="8055"/>
    <cellStyle name="20% - Accent5 46 2 2" xfId="8056"/>
    <cellStyle name="20% - Accent5 46 2 2 2" xfId="8057"/>
    <cellStyle name="20% - Accent5 46 2 2 3" xfId="8058"/>
    <cellStyle name="20% - Accent5 46 2 3" xfId="8059"/>
    <cellStyle name="20% - Accent5 46 2 4" xfId="8060"/>
    <cellStyle name="20% - Accent5 46 3" xfId="8061"/>
    <cellStyle name="20% - Accent5 46 3 2" xfId="8062"/>
    <cellStyle name="20% - Accent5 46 3 3" xfId="8063"/>
    <cellStyle name="20% - Accent5 46 4" xfId="8064"/>
    <cellStyle name="20% - Accent5 46 5" xfId="8065"/>
    <cellStyle name="20% - Accent5 47" xfId="8066"/>
    <cellStyle name="20% - Accent5 47 2" xfId="8067"/>
    <cellStyle name="20% - Accent5 47 2 2" xfId="8068"/>
    <cellStyle name="20% - Accent5 47 2 2 2" xfId="8069"/>
    <cellStyle name="20% - Accent5 47 2 2 3" xfId="8070"/>
    <cellStyle name="20% - Accent5 47 2 3" xfId="8071"/>
    <cellStyle name="20% - Accent5 47 2 4" xfId="8072"/>
    <cellStyle name="20% - Accent5 47 3" xfId="8073"/>
    <cellStyle name="20% - Accent5 47 3 2" xfId="8074"/>
    <cellStyle name="20% - Accent5 47 3 3" xfId="8075"/>
    <cellStyle name="20% - Accent5 47 4" xfId="8076"/>
    <cellStyle name="20% - Accent5 47 5" xfId="8077"/>
    <cellStyle name="20% - Accent5 48" xfId="8078"/>
    <cellStyle name="20% - Accent5 48 2" xfId="8079"/>
    <cellStyle name="20% - Accent5 48 2 2" xfId="8080"/>
    <cellStyle name="20% - Accent5 48 2 2 2" xfId="8081"/>
    <cellStyle name="20% - Accent5 48 2 2 3" xfId="8082"/>
    <cellStyle name="20% - Accent5 48 2 3" xfId="8083"/>
    <cellStyle name="20% - Accent5 48 2 4" xfId="8084"/>
    <cellStyle name="20% - Accent5 48 3" xfId="8085"/>
    <cellStyle name="20% - Accent5 48 3 2" xfId="8086"/>
    <cellStyle name="20% - Accent5 48 3 3" xfId="8087"/>
    <cellStyle name="20% - Accent5 48 4" xfId="8088"/>
    <cellStyle name="20% - Accent5 48 5" xfId="8089"/>
    <cellStyle name="20% - Accent5 49" xfId="8090"/>
    <cellStyle name="20% - Accent5 49 2" xfId="8091"/>
    <cellStyle name="20% - Accent5 49 2 2" xfId="8092"/>
    <cellStyle name="20% - Accent5 49 2 2 2" xfId="8093"/>
    <cellStyle name="20% - Accent5 49 2 2 3" xfId="8094"/>
    <cellStyle name="20% - Accent5 49 2 3" xfId="8095"/>
    <cellStyle name="20% - Accent5 49 2 4" xfId="8096"/>
    <cellStyle name="20% - Accent5 49 3" xfId="8097"/>
    <cellStyle name="20% - Accent5 49 3 2" xfId="8098"/>
    <cellStyle name="20% - Accent5 49 3 3" xfId="8099"/>
    <cellStyle name="20% - Accent5 49 4" xfId="8100"/>
    <cellStyle name="20% - Accent5 49 5" xfId="8101"/>
    <cellStyle name="20% - Accent5 5" xfId="8102"/>
    <cellStyle name="20% - Accent5 5 10" xfId="8103"/>
    <cellStyle name="20% - Accent5 5 10 2" xfId="8104"/>
    <cellStyle name="20% - Accent5 5 11" xfId="8105"/>
    <cellStyle name="20% - Accent5 5 11 2" xfId="8106"/>
    <cellStyle name="20% - Accent5 5 12" xfId="8107"/>
    <cellStyle name="20% - Accent5 5 13" xfId="8108"/>
    <cellStyle name="20% - Accent5 5 14" xfId="8109"/>
    <cellStyle name="20% - Accent5 5 15" xfId="8110"/>
    <cellStyle name="20% - Accent5 5 2" xfId="8111"/>
    <cellStyle name="20% - Accent5 5 2 2" xfId="8112"/>
    <cellStyle name="20% - Accent5 5 2 2 2" xfId="8113"/>
    <cellStyle name="20% - Accent5 5 2 2 2 2" xfId="8114"/>
    <cellStyle name="20% - Accent5 5 2 2 2 3" xfId="8115"/>
    <cellStyle name="20% - Accent5 5 2 2 2 4" xfId="8116"/>
    <cellStyle name="20% - Accent5 5 2 2 2 5" xfId="8117"/>
    <cellStyle name="20% - Accent5 5 2 2 3" xfId="8118"/>
    <cellStyle name="20% - Accent5 5 2 2 4" xfId="8119"/>
    <cellStyle name="20% - Accent5 5 2 2 5" xfId="8120"/>
    <cellStyle name="20% - Accent5 5 2 2 6" xfId="8121"/>
    <cellStyle name="20% - Accent5 5 2 3" xfId="8122"/>
    <cellStyle name="20% - Accent5 5 2 3 2" xfId="8123"/>
    <cellStyle name="20% - Accent5 5 2 3 3" xfId="8124"/>
    <cellStyle name="20% - Accent5 5 2 3 4" xfId="8125"/>
    <cellStyle name="20% - Accent5 5 2 3 5" xfId="8126"/>
    <cellStyle name="20% - Accent5 5 2 4" xfId="8127"/>
    <cellStyle name="20% - Accent5 5 2 5" xfId="8128"/>
    <cellStyle name="20% - Accent5 5 2 6" xfId="8129"/>
    <cellStyle name="20% - Accent5 5 2 7" xfId="8130"/>
    <cellStyle name="20% - Accent5 5 3" xfId="8131"/>
    <cellStyle name="20% - Accent5 5 3 2" xfId="8132"/>
    <cellStyle name="20% - Accent5 5 3 2 2" xfId="8133"/>
    <cellStyle name="20% - Accent5 5 3 2 2 2" xfId="8134"/>
    <cellStyle name="20% - Accent5 5 3 2 2 3" xfId="8135"/>
    <cellStyle name="20% - Accent5 5 3 2 2 4" xfId="8136"/>
    <cellStyle name="20% - Accent5 5 3 2 2 5" xfId="8137"/>
    <cellStyle name="20% - Accent5 5 3 2 3" xfId="8138"/>
    <cellStyle name="20% - Accent5 5 3 2 4" xfId="8139"/>
    <cellStyle name="20% - Accent5 5 3 2 5" xfId="8140"/>
    <cellStyle name="20% - Accent5 5 3 2 6" xfId="8141"/>
    <cellStyle name="20% - Accent5 5 3 3" xfId="8142"/>
    <cellStyle name="20% - Accent5 5 3 3 2" xfId="8143"/>
    <cellStyle name="20% - Accent5 5 3 3 3" xfId="8144"/>
    <cellStyle name="20% - Accent5 5 3 3 4" xfId="8145"/>
    <cellStyle name="20% - Accent5 5 3 3 5" xfId="8146"/>
    <cellStyle name="20% - Accent5 5 3 4" xfId="8147"/>
    <cellStyle name="20% - Accent5 5 3 5" xfId="8148"/>
    <cellStyle name="20% - Accent5 5 3 6" xfId="8149"/>
    <cellStyle name="20% - Accent5 5 3 7" xfId="8150"/>
    <cellStyle name="20% - Accent5 5 4" xfId="8151"/>
    <cellStyle name="20% - Accent5 5 4 2" xfId="8152"/>
    <cellStyle name="20% - Accent5 5 4 2 2" xfId="8153"/>
    <cellStyle name="20% - Accent5 5 4 2 2 2" xfId="8154"/>
    <cellStyle name="20% - Accent5 5 4 2 2 3" xfId="8155"/>
    <cellStyle name="20% - Accent5 5 4 2 2 4" xfId="8156"/>
    <cellStyle name="20% - Accent5 5 4 2 2 5" xfId="8157"/>
    <cellStyle name="20% - Accent5 5 4 2 3" xfId="8158"/>
    <cellStyle name="20% - Accent5 5 4 2 4" xfId="8159"/>
    <cellStyle name="20% - Accent5 5 4 2 5" xfId="8160"/>
    <cellStyle name="20% - Accent5 5 4 2 6" xfId="8161"/>
    <cellStyle name="20% - Accent5 5 4 3" xfId="8162"/>
    <cellStyle name="20% - Accent5 5 4 3 2" xfId="8163"/>
    <cellStyle name="20% - Accent5 5 4 3 3" xfId="8164"/>
    <cellStyle name="20% - Accent5 5 4 3 4" xfId="8165"/>
    <cellStyle name="20% - Accent5 5 4 3 5" xfId="8166"/>
    <cellStyle name="20% - Accent5 5 4 4" xfId="8167"/>
    <cellStyle name="20% - Accent5 5 4 5" xfId="8168"/>
    <cellStyle name="20% - Accent5 5 4 6" xfId="8169"/>
    <cellStyle name="20% - Accent5 5 4 7" xfId="8170"/>
    <cellStyle name="20% - Accent5 5 5" xfId="8171"/>
    <cellStyle name="20% - Accent5 5 5 2" xfId="8172"/>
    <cellStyle name="20% - Accent5 5 5 2 2" xfId="8173"/>
    <cellStyle name="20% - Accent5 5 5 2 2 2" xfId="8174"/>
    <cellStyle name="20% - Accent5 5 5 2 3" xfId="8175"/>
    <cellStyle name="20% - Accent5 5 5 2 4" xfId="8176"/>
    <cellStyle name="20% - Accent5 5 5 2 5" xfId="8177"/>
    <cellStyle name="20% - Accent5 5 5 2 6" xfId="8178"/>
    <cellStyle name="20% - Accent5 5 5 3" xfId="8179"/>
    <cellStyle name="20% - Accent5 5 5 3 2" xfId="8180"/>
    <cellStyle name="20% - Accent5 5 5 4" xfId="8181"/>
    <cellStyle name="20% - Accent5 5 5 5" xfId="8182"/>
    <cellStyle name="20% - Accent5 5 5 6" xfId="8183"/>
    <cellStyle name="20% - Accent5 5 5 7" xfId="8184"/>
    <cellStyle name="20% - Accent5 5 6" xfId="8185"/>
    <cellStyle name="20% - Accent5 5 6 2" xfId="8186"/>
    <cellStyle name="20% - Accent5 5 6 2 2" xfId="8187"/>
    <cellStyle name="20% - Accent5 5 6 2 2 2" xfId="8188"/>
    <cellStyle name="20% - Accent5 5 6 2 3" xfId="8189"/>
    <cellStyle name="20% - Accent5 5 6 3" xfId="8190"/>
    <cellStyle name="20% - Accent5 5 6 3 2" xfId="8191"/>
    <cellStyle name="20% - Accent5 5 6 4" xfId="8192"/>
    <cellStyle name="20% - Accent5 5 6 5" xfId="8193"/>
    <cellStyle name="20% - Accent5 5 6 6" xfId="8194"/>
    <cellStyle name="20% - Accent5 5 6 7" xfId="8195"/>
    <cellStyle name="20% - Accent5 5 7" xfId="8196"/>
    <cellStyle name="20% - Accent5 5 7 2" xfId="8197"/>
    <cellStyle name="20% - Accent5 5 7 2 2" xfId="8198"/>
    <cellStyle name="20% - Accent5 5 7 2 2 2" xfId="8199"/>
    <cellStyle name="20% - Accent5 5 7 2 3" xfId="8200"/>
    <cellStyle name="20% - Accent5 5 7 3" xfId="8201"/>
    <cellStyle name="20% - Accent5 5 7 3 2" xfId="8202"/>
    <cellStyle name="20% - Accent5 5 7 4" xfId="8203"/>
    <cellStyle name="20% - Accent5 5 8" xfId="8204"/>
    <cellStyle name="20% - Accent5 5 8 2" xfId="8205"/>
    <cellStyle name="20% - Accent5 5 8 2 2" xfId="8206"/>
    <cellStyle name="20% - Accent5 5 8 2 2 2" xfId="8207"/>
    <cellStyle name="20% - Accent5 5 8 2 3" xfId="8208"/>
    <cellStyle name="20% - Accent5 5 8 3" xfId="8209"/>
    <cellStyle name="20% - Accent5 5 8 3 2" xfId="8210"/>
    <cellStyle name="20% - Accent5 5 8 4" xfId="8211"/>
    <cellStyle name="20% - Accent5 5 9" xfId="8212"/>
    <cellStyle name="20% - Accent5 5 9 2" xfId="8213"/>
    <cellStyle name="20% - Accent5 5 9 2 2" xfId="8214"/>
    <cellStyle name="20% - Accent5 5 9 3" xfId="8215"/>
    <cellStyle name="20% - Accent5 50" xfId="8216"/>
    <cellStyle name="20% - Accent5 50 2" xfId="8217"/>
    <cellStyle name="20% - Accent5 50 2 2" xfId="8218"/>
    <cellStyle name="20% - Accent5 50 2 2 2" xfId="8219"/>
    <cellStyle name="20% - Accent5 50 2 2 3" xfId="8220"/>
    <cellStyle name="20% - Accent5 50 2 3" xfId="8221"/>
    <cellStyle name="20% - Accent5 50 2 4" xfId="8222"/>
    <cellStyle name="20% - Accent5 50 3" xfId="8223"/>
    <cellStyle name="20% - Accent5 50 3 2" xfId="8224"/>
    <cellStyle name="20% - Accent5 50 3 3" xfId="8225"/>
    <cellStyle name="20% - Accent5 50 4" xfId="8226"/>
    <cellStyle name="20% - Accent5 50 5" xfId="8227"/>
    <cellStyle name="20% - Accent5 51" xfId="8228"/>
    <cellStyle name="20% - Accent5 51 2" xfId="8229"/>
    <cellStyle name="20% - Accent5 51 2 2" xfId="8230"/>
    <cellStyle name="20% - Accent5 51 2 2 2" xfId="8231"/>
    <cellStyle name="20% - Accent5 51 2 2 3" xfId="8232"/>
    <cellStyle name="20% - Accent5 51 2 3" xfId="8233"/>
    <cellStyle name="20% - Accent5 51 2 4" xfId="8234"/>
    <cellStyle name="20% - Accent5 51 3" xfId="8235"/>
    <cellStyle name="20% - Accent5 51 3 2" xfId="8236"/>
    <cellStyle name="20% - Accent5 51 3 3" xfId="8237"/>
    <cellStyle name="20% - Accent5 51 4" xfId="8238"/>
    <cellStyle name="20% - Accent5 51 5" xfId="8239"/>
    <cellStyle name="20% - Accent5 52" xfId="8240"/>
    <cellStyle name="20% - Accent5 52 2" xfId="8241"/>
    <cellStyle name="20% - Accent5 52 2 2" xfId="8242"/>
    <cellStyle name="20% - Accent5 52 2 2 2" xfId="8243"/>
    <cellStyle name="20% - Accent5 52 2 2 3" xfId="8244"/>
    <cellStyle name="20% - Accent5 52 2 3" xfId="8245"/>
    <cellStyle name="20% - Accent5 52 2 4" xfId="8246"/>
    <cellStyle name="20% - Accent5 52 3" xfId="8247"/>
    <cellStyle name="20% - Accent5 52 3 2" xfId="8248"/>
    <cellStyle name="20% - Accent5 52 3 3" xfId="8249"/>
    <cellStyle name="20% - Accent5 52 4" xfId="8250"/>
    <cellStyle name="20% - Accent5 52 5" xfId="8251"/>
    <cellStyle name="20% - Accent5 53" xfId="8252"/>
    <cellStyle name="20% - Accent5 53 2" xfId="8253"/>
    <cellStyle name="20% - Accent5 53 2 2" xfId="8254"/>
    <cellStyle name="20% - Accent5 53 2 2 2" xfId="8255"/>
    <cellStyle name="20% - Accent5 53 2 2 3" xfId="8256"/>
    <cellStyle name="20% - Accent5 53 2 3" xfId="8257"/>
    <cellStyle name="20% - Accent5 53 2 4" xfId="8258"/>
    <cellStyle name="20% - Accent5 53 3" xfId="8259"/>
    <cellStyle name="20% - Accent5 53 3 2" xfId="8260"/>
    <cellStyle name="20% - Accent5 53 3 3" xfId="8261"/>
    <cellStyle name="20% - Accent5 53 4" xfId="8262"/>
    <cellStyle name="20% - Accent5 53 5" xfId="8263"/>
    <cellStyle name="20% - Accent5 54" xfId="8264"/>
    <cellStyle name="20% - Accent5 54 2" xfId="8265"/>
    <cellStyle name="20% - Accent5 54 2 2" xfId="8266"/>
    <cellStyle name="20% - Accent5 54 2 2 2" xfId="8267"/>
    <cellStyle name="20% - Accent5 54 2 2 3" xfId="8268"/>
    <cellStyle name="20% - Accent5 54 2 3" xfId="8269"/>
    <cellStyle name="20% - Accent5 54 2 4" xfId="8270"/>
    <cellStyle name="20% - Accent5 54 3" xfId="8271"/>
    <cellStyle name="20% - Accent5 54 3 2" xfId="8272"/>
    <cellStyle name="20% - Accent5 54 3 3" xfId="8273"/>
    <cellStyle name="20% - Accent5 54 4" xfId="8274"/>
    <cellStyle name="20% - Accent5 54 5" xfId="8275"/>
    <cellStyle name="20% - Accent5 55" xfId="8276"/>
    <cellStyle name="20% - Accent5 55 2" xfId="8277"/>
    <cellStyle name="20% - Accent5 55 2 2" xfId="8278"/>
    <cellStyle name="20% - Accent5 55 2 2 2" xfId="8279"/>
    <cellStyle name="20% - Accent5 55 2 2 3" xfId="8280"/>
    <cellStyle name="20% - Accent5 55 2 3" xfId="8281"/>
    <cellStyle name="20% - Accent5 55 2 4" xfId="8282"/>
    <cellStyle name="20% - Accent5 55 3" xfId="8283"/>
    <cellStyle name="20% - Accent5 55 3 2" xfId="8284"/>
    <cellStyle name="20% - Accent5 55 3 3" xfId="8285"/>
    <cellStyle name="20% - Accent5 55 4" xfId="8286"/>
    <cellStyle name="20% - Accent5 55 5" xfId="8287"/>
    <cellStyle name="20% - Accent5 56" xfId="8288"/>
    <cellStyle name="20% - Accent5 56 2" xfId="8289"/>
    <cellStyle name="20% - Accent5 56 2 2" xfId="8290"/>
    <cellStyle name="20% - Accent5 56 2 2 2" xfId="8291"/>
    <cellStyle name="20% - Accent5 56 2 2 3" xfId="8292"/>
    <cellStyle name="20% - Accent5 56 2 3" xfId="8293"/>
    <cellStyle name="20% - Accent5 56 2 4" xfId="8294"/>
    <cellStyle name="20% - Accent5 56 3" xfId="8295"/>
    <cellStyle name="20% - Accent5 56 3 2" xfId="8296"/>
    <cellStyle name="20% - Accent5 56 3 3" xfId="8297"/>
    <cellStyle name="20% - Accent5 56 4" xfId="8298"/>
    <cellStyle name="20% - Accent5 56 5" xfId="8299"/>
    <cellStyle name="20% - Accent5 57" xfId="8300"/>
    <cellStyle name="20% - Accent5 57 2" xfId="8301"/>
    <cellStyle name="20% - Accent5 57 2 2" xfId="8302"/>
    <cellStyle name="20% - Accent5 57 2 2 2" xfId="8303"/>
    <cellStyle name="20% - Accent5 57 2 2 3" xfId="8304"/>
    <cellStyle name="20% - Accent5 57 2 3" xfId="8305"/>
    <cellStyle name="20% - Accent5 57 2 4" xfId="8306"/>
    <cellStyle name="20% - Accent5 57 3" xfId="8307"/>
    <cellStyle name="20% - Accent5 57 3 2" xfId="8308"/>
    <cellStyle name="20% - Accent5 57 3 3" xfId="8309"/>
    <cellStyle name="20% - Accent5 57 4" xfId="8310"/>
    <cellStyle name="20% - Accent5 57 5" xfId="8311"/>
    <cellStyle name="20% - Accent5 58" xfId="8312"/>
    <cellStyle name="20% - Accent5 58 2" xfId="8313"/>
    <cellStyle name="20% - Accent5 58 2 2" xfId="8314"/>
    <cellStyle name="20% - Accent5 58 2 2 2" xfId="8315"/>
    <cellStyle name="20% - Accent5 58 2 2 3" xfId="8316"/>
    <cellStyle name="20% - Accent5 58 2 3" xfId="8317"/>
    <cellStyle name="20% - Accent5 58 2 4" xfId="8318"/>
    <cellStyle name="20% - Accent5 58 3" xfId="8319"/>
    <cellStyle name="20% - Accent5 58 3 2" xfId="8320"/>
    <cellStyle name="20% - Accent5 58 3 3" xfId="8321"/>
    <cellStyle name="20% - Accent5 58 4" xfId="8322"/>
    <cellStyle name="20% - Accent5 58 5" xfId="8323"/>
    <cellStyle name="20% - Accent5 59" xfId="8324"/>
    <cellStyle name="20% - Accent5 59 2" xfId="8325"/>
    <cellStyle name="20% - Accent5 59 2 2" xfId="8326"/>
    <cellStyle name="20% - Accent5 59 2 2 2" xfId="8327"/>
    <cellStyle name="20% - Accent5 59 2 2 3" xfId="8328"/>
    <cellStyle name="20% - Accent5 59 2 3" xfId="8329"/>
    <cellStyle name="20% - Accent5 59 2 4" xfId="8330"/>
    <cellStyle name="20% - Accent5 59 3" xfId="8331"/>
    <cellStyle name="20% - Accent5 59 3 2" xfId="8332"/>
    <cellStyle name="20% - Accent5 59 3 3" xfId="8333"/>
    <cellStyle name="20% - Accent5 59 4" xfId="8334"/>
    <cellStyle name="20% - Accent5 59 5" xfId="8335"/>
    <cellStyle name="20% - Accent5 6" xfId="8336"/>
    <cellStyle name="20% - Accent5 6 2" xfId="8337"/>
    <cellStyle name="20% - Accent5 6 2 2" xfId="8338"/>
    <cellStyle name="20% - Accent5 6 2 2 2" xfId="8339"/>
    <cellStyle name="20% - Accent5 6 2 2 2 2" xfId="8340"/>
    <cellStyle name="20% - Accent5 6 2 2 2 3" xfId="8341"/>
    <cellStyle name="20% - Accent5 6 2 2 2 4" xfId="8342"/>
    <cellStyle name="20% - Accent5 6 2 2 3" xfId="8343"/>
    <cellStyle name="20% - Accent5 6 2 2 4" xfId="8344"/>
    <cellStyle name="20% - Accent5 6 2 2 5" xfId="8345"/>
    <cellStyle name="20% - Accent5 6 2 3" xfId="8346"/>
    <cellStyle name="20% - Accent5 6 2 3 2" xfId="8347"/>
    <cellStyle name="20% - Accent5 6 2 3 3" xfId="8348"/>
    <cellStyle name="20% - Accent5 6 2 3 4" xfId="8349"/>
    <cellStyle name="20% - Accent5 6 2 4" xfId="8350"/>
    <cellStyle name="20% - Accent5 6 2 5" xfId="8351"/>
    <cellStyle name="20% - Accent5 6 2 6" xfId="8352"/>
    <cellStyle name="20% - Accent5 6 3" xfId="8353"/>
    <cellStyle name="20% - Accent5 6 3 2" xfId="8354"/>
    <cellStyle name="20% - Accent5 6 3 2 2" xfId="8355"/>
    <cellStyle name="20% - Accent5 6 3 2 2 2" xfId="8356"/>
    <cellStyle name="20% - Accent5 6 3 2 2 3" xfId="8357"/>
    <cellStyle name="20% - Accent5 6 3 2 3" xfId="8358"/>
    <cellStyle name="20% - Accent5 6 3 2 4" xfId="8359"/>
    <cellStyle name="20% - Accent5 6 3 2 5" xfId="8360"/>
    <cellStyle name="20% - Accent5 6 3 3" xfId="8361"/>
    <cellStyle name="20% - Accent5 6 3 3 2" xfId="8362"/>
    <cellStyle name="20% - Accent5 6 3 3 3" xfId="8363"/>
    <cellStyle name="20% - Accent5 6 3 4" xfId="8364"/>
    <cellStyle name="20% - Accent5 6 3 5" xfId="8365"/>
    <cellStyle name="20% - Accent5 6 3 6" xfId="8366"/>
    <cellStyle name="20% - Accent5 6 4" xfId="8367"/>
    <cellStyle name="20% - Accent5 6 4 2" xfId="8368"/>
    <cellStyle name="20% - Accent5 6 4 2 2" xfId="8369"/>
    <cellStyle name="20% - Accent5 6 4 2 2 2" xfId="8370"/>
    <cellStyle name="20% - Accent5 6 4 2 2 3" xfId="8371"/>
    <cellStyle name="20% - Accent5 6 4 2 3" xfId="8372"/>
    <cellStyle name="20% - Accent5 6 4 2 4" xfId="8373"/>
    <cellStyle name="20% - Accent5 6 4 3" xfId="8374"/>
    <cellStyle name="20% - Accent5 6 4 3 2" xfId="8375"/>
    <cellStyle name="20% - Accent5 6 4 3 3" xfId="8376"/>
    <cellStyle name="20% - Accent5 6 4 4" xfId="8377"/>
    <cellStyle name="20% - Accent5 6 4 5" xfId="8378"/>
    <cellStyle name="20% - Accent5 6 4 6" xfId="8379"/>
    <cellStyle name="20% - Accent5 6 5" xfId="8380"/>
    <cellStyle name="20% - Accent5 6 5 2" xfId="8381"/>
    <cellStyle name="20% - Accent5 6 5 2 2" xfId="8382"/>
    <cellStyle name="20% - Accent5 6 5 2 3" xfId="8383"/>
    <cellStyle name="20% - Accent5 6 5 3" xfId="8384"/>
    <cellStyle name="20% - Accent5 6 5 4" xfId="8385"/>
    <cellStyle name="20% - Accent5 6 6" xfId="8386"/>
    <cellStyle name="20% - Accent5 6 6 2" xfId="8387"/>
    <cellStyle name="20% - Accent5 6 6 3" xfId="8388"/>
    <cellStyle name="20% - Accent5 6 7" xfId="8389"/>
    <cellStyle name="20% - Accent5 6 8" xfId="8390"/>
    <cellStyle name="20% - Accent5 6 9" xfId="8391"/>
    <cellStyle name="20% - Accent5 60" xfId="8392"/>
    <cellStyle name="20% - Accent5 60 2" xfId="8393"/>
    <cellStyle name="20% - Accent5 60 2 2" xfId="8394"/>
    <cellStyle name="20% - Accent5 60 2 2 2" xfId="8395"/>
    <cellStyle name="20% - Accent5 60 2 2 3" xfId="8396"/>
    <cellStyle name="20% - Accent5 60 2 3" xfId="8397"/>
    <cellStyle name="20% - Accent5 60 2 4" xfId="8398"/>
    <cellStyle name="20% - Accent5 60 3" xfId="8399"/>
    <cellStyle name="20% - Accent5 60 3 2" xfId="8400"/>
    <cellStyle name="20% - Accent5 60 3 3" xfId="8401"/>
    <cellStyle name="20% - Accent5 60 4" xfId="8402"/>
    <cellStyle name="20% - Accent5 60 5" xfId="8403"/>
    <cellStyle name="20% - Accent5 61" xfId="8404"/>
    <cellStyle name="20% - Accent5 61 2" xfId="8405"/>
    <cellStyle name="20% - Accent5 61 2 2" xfId="8406"/>
    <cellStyle name="20% - Accent5 61 2 2 2" xfId="8407"/>
    <cellStyle name="20% - Accent5 61 2 2 3" xfId="8408"/>
    <cellStyle name="20% - Accent5 61 2 3" xfId="8409"/>
    <cellStyle name="20% - Accent5 61 2 4" xfId="8410"/>
    <cellStyle name="20% - Accent5 61 3" xfId="8411"/>
    <cellStyle name="20% - Accent5 61 3 2" xfId="8412"/>
    <cellStyle name="20% - Accent5 61 3 3" xfId="8413"/>
    <cellStyle name="20% - Accent5 61 4" xfId="8414"/>
    <cellStyle name="20% - Accent5 61 5" xfId="8415"/>
    <cellStyle name="20% - Accent5 62" xfId="8416"/>
    <cellStyle name="20% - Accent5 62 2" xfId="8417"/>
    <cellStyle name="20% - Accent5 62 2 2" xfId="8418"/>
    <cellStyle name="20% - Accent5 62 2 2 2" xfId="8419"/>
    <cellStyle name="20% - Accent5 62 2 2 3" xfId="8420"/>
    <cellStyle name="20% - Accent5 62 2 3" xfId="8421"/>
    <cellStyle name="20% - Accent5 62 2 4" xfId="8422"/>
    <cellStyle name="20% - Accent5 62 3" xfId="8423"/>
    <cellStyle name="20% - Accent5 62 3 2" xfId="8424"/>
    <cellStyle name="20% - Accent5 62 3 3" xfId="8425"/>
    <cellStyle name="20% - Accent5 62 4" xfId="8426"/>
    <cellStyle name="20% - Accent5 62 5" xfId="8427"/>
    <cellStyle name="20% - Accent5 63" xfId="8428"/>
    <cellStyle name="20% - Accent5 63 2" xfId="8429"/>
    <cellStyle name="20% - Accent5 63 2 2" xfId="8430"/>
    <cellStyle name="20% - Accent5 63 2 2 2" xfId="8431"/>
    <cellStyle name="20% - Accent5 63 2 2 3" xfId="8432"/>
    <cellStyle name="20% - Accent5 63 2 3" xfId="8433"/>
    <cellStyle name="20% - Accent5 63 2 4" xfId="8434"/>
    <cellStyle name="20% - Accent5 63 3" xfId="8435"/>
    <cellStyle name="20% - Accent5 63 3 2" xfId="8436"/>
    <cellStyle name="20% - Accent5 63 3 3" xfId="8437"/>
    <cellStyle name="20% - Accent5 63 4" xfId="8438"/>
    <cellStyle name="20% - Accent5 63 5" xfId="8439"/>
    <cellStyle name="20% - Accent5 64" xfId="8440"/>
    <cellStyle name="20% - Accent5 64 2" xfId="8441"/>
    <cellStyle name="20% - Accent5 64 2 2" xfId="8442"/>
    <cellStyle name="20% - Accent5 64 2 2 2" xfId="8443"/>
    <cellStyle name="20% - Accent5 64 2 2 3" xfId="8444"/>
    <cellStyle name="20% - Accent5 64 2 3" xfId="8445"/>
    <cellStyle name="20% - Accent5 64 2 4" xfId="8446"/>
    <cellStyle name="20% - Accent5 64 3" xfId="8447"/>
    <cellStyle name="20% - Accent5 64 3 2" xfId="8448"/>
    <cellStyle name="20% - Accent5 64 3 3" xfId="8449"/>
    <cellStyle name="20% - Accent5 64 4" xfId="8450"/>
    <cellStyle name="20% - Accent5 64 5" xfId="8451"/>
    <cellStyle name="20% - Accent5 65" xfId="8452"/>
    <cellStyle name="20% - Accent5 65 2" xfId="8453"/>
    <cellStyle name="20% - Accent5 65 2 2" xfId="8454"/>
    <cellStyle name="20% - Accent5 65 2 2 2" xfId="8455"/>
    <cellStyle name="20% - Accent5 65 2 2 3" xfId="8456"/>
    <cellStyle name="20% - Accent5 65 2 3" xfId="8457"/>
    <cellStyle name="20% - Accent5 65 2 4" xfId="8458"/>
    <cellStyle name="20% - Accent5 65 3" xfId="8459"/>
    <cellStyle name="20% - Accent5 65 3 2" xfId="8460"/>
    <cellStyle name="20% - Accent5 65 3 3" xfId="8461"/>
    <cellStyle name="20% - Accent5 65 4" xfId="8462"/>
    <cellStyle name="20% - Accent5 65 5" xfId="8463"/>
    <cellStyle name="20% - Accent5 66" xfId="8464"/>
    <cellStyle name="20% - Accent5 66 2" xfId="8465"/>
    <cellStyle name="20% - Accent5 66 2 2" xfId="8466"/>
    <cellStyle name="20% - Accent5 66 2 2 2" xfId="8467"/>
    <cellStyle name="20% - Accent5 66 2 2 3" xfId="8468"/>
    <cellStyle name="20% - Accent5 66 2 3" xfId="8469"/>
    <cellStyle name="20% - Accent5 66 2 4" xfId="8470"/>
    <cellStyle name="20% - Accent5 66 3" xfId="8471"/>
    <cellStyle name="20% - Accent5 66 3 2" xfId="8472"/>
    <cellStyle name="20% - Accent5 66 3 3" xfId="8473"/>
    <cellStyle name="20% - Accent5 66 4" xfId="8474"/>
    <cellStyle name="20% - Accent5 66 5" xfId="8475"/>
    <cellStyle name="20% - Accent5 67" xfId="8476"/>
    <cellStyle name="20% - Accent5 67 2" xfId="8477"/>
    <cellStyle name="20% - Accent5 67 2 2" xfId="8478"/>
    <cellStyle name="20% - Accent5 67 2 2 2" xfId="8479"/>
    <cellStyle name="20% - Accent5 67 2 2 3" xfId="8480"/>
    <cellStyle name="20% - Accent5 67 2 3" xfId="8481"/>
    <cellStyle name="20% - Accent5 67 2 4" xfId="8482"/>
    <cellStyle name="20% - Accent5 67 3" xfId="8483"/>
    <cellStyle name="20% - Accent5 67 3 2" xfId="8484"/>
    <cellStyle name="20% - Accent5 67 3 3" xfId="8485"/>
    <cellStyle name="20% - Accent5 67 4" xfId="8486"/>
    <cellStyle name="20% - Accent5 67 5" xfId="8487"/>
    <cellStyle name="20% - Accent5 68" xfId="8488"/>
    <cellStyle name="20% - Accent5 68 2" xfId="8489"/>
    <cellStyle name="20% - Accent5 68 2 2" xfId="8490"/>
    <cellStyle name="20% - Accent5 68 2 2 2" xfId="8491"/>
    <cellStyle name="20% - Accent5 68 2 2 3" xfId="8492"/>
    <cellStyle name="20% - Accent5 68 2 3" xfId="8493"/>
    <cellStyle name="20% - Accent5 68 2 4" xfId="8494"/>
    <cellStyle name="20% - Accent5 68 3" xfId="8495"/>
    <cellStyle name="20% - Accent5 68 3 2" xfId="8496"/>
    <cellStyle name="20% - Accent5 68 3 3" xfId="8497"/>
    <cellStyle name="20% - Accent5 68 4" xfId="8498"/>
    <cellStyle name="20% - Accent5 68 5" xfId="8499"/>
    <cellStyle name="20% - Accent5 69" xfId="8500"/>
    <cellStyle name="20% - Accent5 69 2" xfId="8501"/>
    <cellStyle name="20% - Accent5 69 2 2" xfId="8502"/>
    <cellStyle name="20% - Accent5 69 2 2 2" xfId="8503"/>
    <cellStyle name="20% - Accent5 69 2 2 3" xfId="8504"/>
    <cellStyle name="20% - Accent5 69 2 3" xfId="8505"/>
    <cellStyle name="20% - Accent5 69 2 4" xfId="8506"/>
    <cellStyle name="20% - Accent5 69 3" xfId="8507"/>
    <cellStyle name="20% - Accent5 69 3 2" xfId="8508"/>
    <cellStyle name="20% - Accent5 69 3 3" xfId="8509"/>
    <cellStyle name="20% - Accent5 69 4" xfId="8510"/>
    <cellStyle name="20% - Accent5 69 5" xfId="8511"/>
    <cellStyle name="20% - Accent5 7" xfId="8512"/>
    <cellStyle name="20% - Accent5 7 2" xfId="8513"/>
    <cellStyle name="20% - Accent5 7 2 2" xfId="8514"/>
    <cellStyle name="20% - Accent5 7 2 2 2" xfId="8515"/>
    <cellStyle name="20% - Accent5 7 2 2 2 2" xfId="8516"/>
    <cellStyle name="20% - Accent5 7 2 2 2 3" xfId="8517"/>
    <cellStyle name="20% - Accent5 7 2 2 2 4" xfId="8518"/>
    <cellStyle name="20% - Accent5 7 2 2 3" xfId="8519"/>
    <cellStyle name="20% - Accent5 7 2 2 4" xfId="8520"/>
    <cellStyle name="20% - Accent5 7 2 2 5" xfId="8521"/>
    <cellStyle name="20% - Accent5 7 2 3" xfId="8522"/>
    <cellStyle name="20% - Accent5 7 2 3 2" xfId="8523"/>
    <cellStyle name="20% - Accent5 7 2 3 3" xfId="8524"/>
    <cellStyle name="20% - Accent5 7 2 3 4" xfId="8525"/>
    <cellStyle name="20% - Accent5 7 2 4" xfId="8526"/>
    <cellStyle name="20% - Accent5 7 2 5" xfId="8527"/>
    <cellStyle name="20% - Accent5 7 2 6" xfId="8528"/>
    <cellStyle name="20% - Accent5 7 3" xfId="8529"/>
    <cellStyle name="20% - Accent5 7 3 2" xfId="8530"/>
    <cellStyle name="20% - Accent5 7 3 2 2" xfId="8531"/>
    <cellStyle name="20% - Accent5 7 3 2 2 2" xfId="8532"/>
    <cellStyle name="20% - Accent5 7 3 2 2 3" xfId="8533"/>
    <cellStyle name="20% - Accent5 7 3 2 3" xfId="8534"/>
    <cellStyle name="20% - Accent5 7 3 2 4" xfId="8535"/>
    <cellStyle name="20% - Accent5 7 3 2 5" xfId="8536"/>
    <cellStyle name="20% - Accent5 7 3 3" xfId="8537"/>
    <cellStyle name="20% - Accent5 7 3 3 2" xfId="8538"/>
    <cellStyle name="20% - Accent5 7 3 3 3" xfId="8539"/>
    <cellStyle name="20% - Accent5 7 3 4" xfId="8540"/>
    <cellStyle name="20% - Accent5 7 3 5" xfId="8541"/>
    <cellStyle name="20% - Accent5 7 3 6" xfId="8542"/>
    <cellStyle name="20% - Accent5 7 4" xfId="8543"/>
    <cellStyle name="20% - Accent5 7 4 2" xfId="8544"/>
    <cellStyle name="20% - Accent5 7 4 2 2" xfId="8545"/>
    <cellStyle name="20% - Accent5 7 4 2 2 2" xfId="8546"/>
    <cellStyle name="20% - Accent5 7 4 2 2 3" xfId="8547"/>
    <cellStyle name="20% - Accent5 7 4 2 3" xfId="8548"/>
    <cellStyle name="20% - Accent5 7 4 2 4" xfId="8549"/>
    <cellStyle name="20% - Accent5 7 4 3" xfId="8550"/>
    <cellStyle name="20% - Accent5 7 4 3 2" xfId="8551"/>
    <cellStyle name="20% - Accent5 7 4 3 3" xfId="8552"/>
    <cellStyle name="20% - Accent5 7 4 4" xfId="8553"/>
    <cellStyle name="20% - Accent5 7 4 5" xfId="8554"/>
    <cellStyle name="20% - Accent5 7 4 6" xfId="8555"/>
    <cellStyle name="20% - Accent5 7 5" xfId="8556"/>
    <cellStyle name="20% - Accent5 7 5 2" xfId="8557"/>
    <cellStyle name="20% - Accent5 7 5 2 2" xfId="8558"/>
    <cellStyle name="20% - Accent5 7 5 2 3" xfId="8559"/>
    <cellStyle name="20% - Accent5 7 5 3" xfId="8560"/>
    <cellStyle name="20% - Accent5 7 5 4" xfId="8561"/>
    <cellStyle name="20% - Accent5 7 6" xfId="8562"/>
    <cellStyle name="20% - Accent5 7 6 2" xfId="8563"/>
    <cellStyle name="20% - Accent5 7 6 3" xfId="8564"/>
    <cellStyle name="20% - Accent5 7 7" xfId="8565"/>
    <cellStyle name="20% - Accent5 7 8" xfId="8566"/>
    <cellStyle name="20% - Accent5 7 9" xfId="8567"/>
    <cellStyle name="20% - Accent5 70" xfId="8568"/>
    <cellStyle name="20% - Accent5 70 2" xfId="8569"/>
    <cellStyle name="20% - Accent5 70 2 2" xfId="8570"/>
    <cellStyle name="20% - Accent5 70 2 3" xfId="8571"/>
    <cellStyle name="20% - Accent5 70 3" xfId="8572"/>
    <cellStyle name="20% - Accent5 70 4" xfId="8573"/>
    <cellStyle name="20% - Accent5 71" xfId="8574"/>
    <cellStyle name="20% - Accent5 71 2" xfId="8575"/>
    <cellStyle name="20% - Accent5 71 2 2" xfId="8576"/>
    <cellStyle name="20% - Accent5 71 2 3" xfId="8577"/>
    <cellStyle name="20% - Accent5 71 3" xfId="8578"/>
    <cellStyle name="20% - Accent5 71 4" xfId="8579"/>
    <cellStyle name="20% - Accent5 72" xfId="8580"/>
    <cellStyle name="20% - Accent5 72 2" xfId="8581"/>
    <cellStyle name="20% - Accent5 72 2 2" xfId="8582"/>
    <cellStyle name="20% - Accent5 72 2 3" xfId="8583"/>
    <cellStyle name="20% - Accent5 72 3" xfId="8584"/>
    <cellStyle name="20% - Accent5 72 4" xfId="8585"/>
    <cellStyle name="20% - Accent5 73" xfId="8586"/>
    <cellStyle name="20% - Accent5 73 2" xfId="8587"/>
    <cellStyle name="20% - Accent5 73 3" xfId="8588"/>
    <cellStyle name="20% - Accent5 74" xfId="8589"/>
    <cellStyle name="20% - Accent5 74 2" xfId="8590"/>
    <cellStyle name="20% - Accent5 74 3" xfId="8591"/>
    <cellStyle name="20% - Accent5 75" xfId="8592"/>
    <cellStyle name="20% - Accent5 75 2" xfId="8593"/>
    <cellStyle name="20% - Accent5 75 3" xfId="8594"/>
    <cellStyle name="20% - Accent5 76" xfId="8595"/>
    <cellStyle name="20% - Accent5 76 2" xfId="8596"/>
    <cellStyle name="20% - Accent5 76 3" xfId="8597"/>
    <cellStyle name="20% - Accent5 77" xfId="8598"/>
    <cellStyle name="20% - Accent5 77 2" xfId="8599"/>
    <cellStyle name="20% - Accent5 77 3" xfId="8600"/>
    <cellStyle name="20% - Accent5 78" xfId="8601"/>
    <cellStyle name="20% - Accent5 78 2" xfId="8602"/>
    <cellStyle name="20% - Accent5 78 3" xfId="8603"/>
    <cellStyle name="20% - Accent5 79" xfId="8604"/>
    <cellStyle name="20% - Accent5 79 2" xfId="8605"/>
    <cellStyle name="20% - Accent5 79 3" xfId="8606"/>
    <cellStyle name="20% - Accent5 8" xfId="8607"/>
    <cellStyle name="20% - Accent5 8 2" xfId="8608"/>
    <cellStyle name="20% - Accent5 8 2 2" xfId="8609"/>
    <cellStyle name="20% - Accent5 8 2 2 2" xfId="8610"/>
    <cellStyle name="20% - Accent5 8 2 2 2 2" xfId="8611"/>
    <cellStyle name="20% - Accent5 8 2 2 2 3" xfId="8612"/>
    <cellStyle name="20% - Accent5 8 2 2 2 4" xfId="8613"/>
    <cellStyle name="20% - Accent5 8 2 2 3" xfId="8614"/>
    <cellStyle name="20% - Accent5 8 2 2 4" xfId="8615"/>
    <cellStyle name="20% - Accent5 8 2 2 5" xfId="8616"/>
    <cellStyle name="20% - Accent5 8 2 3" xfId="8617"/>
    <cellStyle name="20% - Accent5 8 2 3 2" xfId="8618"/>
    <cellStyle name="20% - Accent5 8 2 3 3" xfId="8619"/>
    <cellStyle name="20% - Accent5 8 2 3 4" xfId="8620"/>
    <cellStyle name="20% - Accent5 8 2 4" xfId="8621"/>
    <cellStyle name="20% - Accent5 8 2 5" xfId="8622"/>
    <cellStyle name="20% - Accent5 8 2 6" xfId="8623"/>
    <cellStyle name="20% - Accent5 8 3" xfId="8624"/>
    <cellStyle name="20% - Accent5 8 3 2" xfId="8625"/>
    <cellStyle name="20% - Accent5 8 3 2 2" xfId="8626"/>
    <cellStyle name="20% - Accent5 8 3 2 2 2" xfId="8627"/>
    <cellStyle name="20% - Accent5 8 3 2 2 3" xfId="8628"/>
    <cellStyle name="20% - Accent5 8 3 2 3" xfId="8629"/>
    <cellStyle name="20% - Accent5 8 3 2 4" xfId="8630"/>
    <cellStyle name="20% - Accent5 8 3 2 5" xfId="8631"/>
    <cellStyle name="20% - Accent5 8 3 3" xfId="8632"/>
    <cellStyle name="20% - Accent5 8 3 3 2" xfId="8633"/>
    <cellStyle name="20% - Accent5 8 3 3 3" xfId="8634"/>
    <cellStyle name="20% - Accent5 8 3 4" xfId="8635"/>
    <cellStyle name="20% - Accent5 8 3 5" xfId="8636"/>
    <cellStyle name="20% - Accent5 8 3 6" xfId="8637"/>
    <cellStyle name="20% - Accent5 8 4" xfId="8638"/>
    <cellStyle name="20% - Accent5 8 4 2" xfId="8639"/>
    <cellStyle name="20% - Accent5 8 4 2 2" xfId="8640"/>
    <cellStyle name="20% - Accent5 8 4 2 2 2" xfId="8641"/>
    <cellStyle name="20% - Accent5 8 4 2 2 3" xfId="8642"/>
    <cellStyle name="20% - Accent5 8 4 2 3" xfId="8643"/>
    <cellStyle name="20% - Accent5 8 4 2 4" xfId="8644"/>
    <cellStyle name="20% - Accent5 8 4 3" xfId="8645"/>
    <cellStyle name="20% - Accent5 8 4 3 2" xfId="8646"/>
    <cellStyle name="20% - Accent5 8 4 3 3" xfId="8647"/>
    <cellStyle name="20% - Accent5 8 4 4" xfId="8648"/>
    <cellStyle name="20% - Accent5 8 4 5" xfId="8649"/>
    <cellStyle name="20% - Accent5 8 4 6" xfId="8650"/>
    <cellStyle name="20% - Accent5 8 5" xfId="8651"/>
    <cellStyle name="20% - Accent5 8 5 2" xfId="8652"/>
    <cellStyle name="20% - Accent5 8 5 2 2" xfId="8653"/>
    <cellStyle name="20% - Accent5 8 5 2 3" xfId="8654"/>
    <cellStyle name="20% - Accent5 8 5 3" xfId="8655"/>
    <cellStyle name="20% - Accent5 8 5 4" xfId="8656"/>
    <cellStyle name="20% - Accent5 8 6" xfId="8657"/>
    <cellStyle name="20% - Accent5 8 6 2" xfId="8658"/>
    <cellStyle name="20% - Accent5 8 6 3" xfId="8659"/>
    <cellStyle name="20% - Accent5 8 7" xfId="8660"/>
    <cellStyle name="20% - Accent5 8 8" xfId="8661"/>
    <cellStyle name="20% - Accent5 8 9" xfId="8662"/>
    <cellStyle name="20% - Accent5 80" xfId="8663"/>
    <cellStyle name="20% - Accent5 80 2" xfId="8664"/>
    <cellStyle name="20% - Accent5 81" xfId="8665"/>
    <cellStyle name="20% - Accent5 82" xfId="8666"/>
    <cellStyle name="20% - Accent5 83" xfId="8667"/>
    <cellStyle name="20% - Accent5 84" xfId="8668"/>
    <cellStyle name="20% - Accent5 85" xfId="8669"/>
    <cellStyle name="20% - Accent5 86" xfId="8670"/>
    <cellStyle name="20% - Accent5 87" xfId="8671"/>
    <cellStyle name="20% - Accent5 88" xfId="8672"/>
    <cellStyle name="20% - Accent5 89" xfId="8673"/>
    <cellStyle name="20% - Accent5 9" xfId="8674"/>
    <cellStyle name="20% - Accent5 9 2" xfId="8675"/>
    <cellStyle name="20% - Accent5 9 2 2" xfId="8676"/>
    <cellStyle name="20% - Accent5 9 2 2 2" xfId="8677"/>
    <cellStyle name="20% - Accent5 9 2 2 2 2" xfId="8678"/>
    <cellStyle name="20% - Accent5 9 2 2 2 3" xfId="8679"/>
    <cellStyle name="20% - Accent5 9 2 2 2 4" xfId="8680"/>
    <cellStyle name="20% - Accent5 9 2 2 3" xfId="8681"/>
    <cellStyle name="20% - Accent5 9 2 2 4" xfId="8682"/>
    <cellStyle name="20% - Accent5 9 2 2 5" xfId="8683"/>
    <cellStyle name="20% - Accent5 9 2 3" xfId="8684"/>
    <cellStyle name="20% - Accent5 9 2 3 2" xfId="8685"/>
    <cellStyle name="20% - Accent5 9 2 3 3" xfId="8686"/>
    <cellStyle name="20% - Accent5 9 2 3 4" xfId="8687"/>
    <cellStyle name="20% - Accent5 9 2 4" xfId="8688"/>
    <cellStyle name="20% - Accent5 9 2 5" xfId="8689"/>
    <cellStyle name="20% - Accent5 9 2 6" xfId="8690"/>
    <cellStyle name="20% - Accent5 9 3" xfId="8691"/>
    <cellStyle name="20% - Accent5 9 3 2" xfId="8692"/>
    <cellStyle name="20% - Accent5 9 3 2 2" xfId="8693"/>
    <cellStyle name="20% - Accent5 9 3 2 3" xfId="8694"/>
    <cellStyle name="20% - Accent5 9 3 2 4" xfId="8695"/>
    <cellStyle name="20% - Accent5 9 3 3" xfId="8696"/>
    <cellStyle name="20% - Accent5 9 3 4" xfId="8697"/>
    <cellStyle name="20% - Accent5 9 3 5" xfId="8698"/>
    <cellStyle name="20% - Accent5 9 4" xfId="8699"/>
    <cellStyle name="20% - Accent5 9 4 2" xfId="8700"/>
    <cellStyle name="20% - Accent5 9 4 3" xfId="8701"/>
    <cellStyle name="20% - Accent5 9 4 4" xfId="8702"/>
    <cellStyle name="20% - Accent5 9 5" xfId="8703"/>
    <cellStyle name="20% - Accent5 9 6" xfId="8704"/>
    <cellStyle name="20% - Accent5 9 7" xfId="8705"/>
    <cellStyle name="20% - Accent5 90" xfId="8706"/>
    <cellStyle name="20% - Accent5 91" xfId="8707"/>
    <cellStyle name="20% - Accent5 92" xfId="8708"/>
    <cellStyle name="20% - Accent5 93" xfId="8709"/>
    <cellStyle name="20% - Accent5 94" xfId="8710"/>
    <cellStyle name="20% - Accent5 95" xfId="8711"/>
    <cellStyle name="20% - Accent5 96" xfId="8712"/>
    <cellStyle name="20% - Accent5 97" xfId="8713"/>
    <cellStyle name="20% - Accent6 10" xfId="8714"/>
    <cellStyle name="20% - Accent6 10 2" xfId="8715"/>
    <cellStyle name="20% - Accent6 10 2 2" xfId="8716"/>
    <cellStyle name="20% - Accent6 10 2 2 2" xfId="8717"/>
    <cellStyle name="20% - Accent6 10 2 2 2 2" xfId="8718"/>
    <cellStyle name="20% - Accent6 10 2 2 2 3" xfId="8719"/>
    <cellStyle name="20% - Accent6 10 2 2 2 4" xfId="8720"/>
    <cellStyle name="20% - Accent6 10 2 2 3" xfId="8721"/>
    <cellStyle name="20% - Accent6 10 2 2 4" xfId="8722"/>
    <cellStyle name="20% - Accent6 10 2 2 5" xfId="8723"/>
    <cellStyle name="20% - Accent6 10 2 3" xfId="8724"/>
    <cellStyle name="20% - Accent6 10 2 3 2" xfId="8725"/>
    <cellStyle name="20% - Accent6 10 2 3 3" xfId="8726"/>
    <cellStyle name="20% - Accent6 10 2 3 4" xfId="8727"/>
    <cellStyle name="20% - Accent6 10 2 4" xfId="8728"/>
    <cellStyle name="20% - Accent6 10 2 5" xfId="8729"/>
    <cellStyle name="20% - Accent6 10 2 6" xfId="8730"/>
    <cellStyle name="20% - Accent6 10 3" xfId="8731"/>
    <cellStyle name="20% - Accent6 10 3 2" xfId="8732"/>
    <cellStyle name="20% - Accent6 10 3 2 2" xfId="8733"/>
    <cellStyle name="20% - Accent6 10 3 2 3" xfId="8734"/>
    <cellStyle name="20% - Accent6 10 3 2 4" xfId="8735"/>
    <cellStyle name="20% - Accent6 10 3 3" xfId="8736"/>
    <cellStyle name="20% - Accent6 10 3 4" xfId="8737"/>
    <cellStyle name="20% - Accent6 10 3 5" xfId="8738"/>
    <cellStyle name="20% - Accent6 10 4" xfId="8739"/>
    <cellStyle name="20% - Accent6 10 4 2" xfId="8740"/>
    <cellStyle name="20% - Accent6 10 4 3" xfId="8741"/>
    <cellStyle name="20% - Accent6 10 4 4" xfId="8742"/>
    <cellStyle name="20% - Accent6 10 5" xfId="8743"/>
    <cellStyle name="20% - Accent6 10 6" xfId="8744"/>
    <cellStyle name="20% - Accent6 10 7" xfId="8745"/>
    <cellStyle name="20% - Accent6 11" xfId="8746"/>
    <cellStyle name="20% - Accent6 11 2" xfId="8747"/>
    <cellStyle name="20% - Accent6 11 2 2" xfId="8748"/>
    <cellStyle name="20% - Accent6 11 2 2 2" xfId="8749"/>
    <cellStyle name="20% - Accent6 11 2 2 2 2" xfId="8750"/>
    <cellStyle name="20% - Accent6 11 2 2 2 3" xfId="8751"/>
    <cellStyle name="20% - Accent6 11 2 2 2 4" xfId="8752"/>
    <cellStyle name="20% - Accent6 11 2 2 3" xfId="8753"/>
    <cellStyle name="20% - Accent6 11 2 2 4" xfId="8754"/>
    <cellStyle name="20% - Accent6 11 2 2 5" xfId="8755"/>
    <cellStyle name="20% - Accent6 11 2 3" xfId="8756"/>
    <cellStyle name="20% - Accent6 11 2 3 2" xfId="8757"/>
    <cellStyle name="20% - Accent6 11 2 3 3" xfId="8758"/>
    <cellStyle name="20% - Accent6 11 2 3 4" xfId="8759"/>
    <cellStyle name="20% - Accent6 11 2 4" xfId="8760"/>
    <cellStyle name="20% - Accent6 11 2 5" xfId="8761"/>
    <cellStyle name="20% - Accent6 11 2 6" xfId="8762"/>
    <cellStyle name="20% - Accent6 11 3" xfId="8763"/>
    <cellStyle name="20% - Accent6 11 3 2" xfId="8764"/>
    <cellStyle name="20% - Accent6 11 3 2 2" xfId="8765"/>
    <cellStyle name="20% - Accent6 11 3 2 3" xfId="8766"/>
    <cellStyle name="20% - Accent6 11 3 2 4" xfId="8767"/>
    <cellStyle name="20% - Accent6 11 3 3" xfId="8768"/>
    <cellStyle name="20% - Accent6 11 3 4" xfId="8769"/>
    <cellStyle name="20% - Accent6 11 3 5" xfId="8770"/>
    <cellStyle name="20% - Accent6 11 4" xfId="8771"/>
    <cellStyle name="20% - Accent6 11 4 2" xfId="8772"/>
    <cellStyle name="20% - Accent6 11 4 3" xfId="8773"/>
    <cellStyle name="20% - Accent6 11 4 4" xfId="8774"/>
    <cellStyle name="20% - Accent6 11 5" xfId="8775"/>
    <cellStyle name="20% - Accent6 11 6" xfId="8776"/>
    <cellStyle name="20% - Accent6 11 7" xfId="8777"/>
    <cellStyle name="20% - Accent6 12" xfId="8778"/>
    <cellStyle name="20% - Accent6 12 2" xfId="8779"/>
    <cellStyle name="20% - Accent6 12 2 2" xfId="8780"/>
    <cellStyle name="20% - Accent6 12 2 2 2" xfId="8781"/>
    <cellStyle name="20% - Accent6 12 2 2 2 2" xfId="8782"/>
    <cellStyle name="20% - Accent6 12 2 2 2 3" xfId="8783"/>
    <cellStyle name="20% - Accent6 12 2 2 2 4" xfId="8784"/>
    <cellStyle name="20% - Accent6 12 2 2 3" xfId="8785"/>
    <cellStyle name="20% - Accent6 12 2 2 4" xfId="8786"/>
    <cellStyle name="20% - Accent6 12 2 2 5" xfId="8787"/>
    <cellStyle name="20% - Accent6 12 2 3" xfId="8788"/>
    <cellStyle name="20% - Accent6 12 2 3 2" xfId="8789"/>
    <cellStyle name="20% - Accent6 12 2 3 3" xfId="8790"/>
    <cellStyle name="20% - Accent6 12 2 3 4" xfId="8791"/>
    <cellStyle name="20% - Accent6 12 2 4" xfId="8792"/>
    <cellStyle name="20% - Accent6 12 2 5" xfId="8793"/>
    <cellStyle name="20% - Accent6 12 2 6" xfId="8794"/>
    <cellStyle name="20% - Accent6 12 3" xfId="8795"/>
    <cellStyle name="20% - Accent6 12 3 2" xfId="8796"/>
    <cellStyle name="20% - Accent6 12 3 2 2" xfId="8797"/>
    <cellStyle name="20% - Accent6 12 3 2 3" xfId="8798"/>
    <cellStyle name="20% - Accent6 12 3 2 4" xfId="8799"/>
    <cellStyle name="20% - Accent6 12 3 3" xfId="8800"/>
    <cellStyle name="20% - Accent6 12 3 4" xfId="8801"/>
    <cellStyle name="20% - Accent6 12 3 5" xfId="8802"/>
    <cellStyle name="20% - Accent6 12 4" xfId="8803"/>
    <cellStyle name="20% - Accent6 12 4 2" xfId="8804"/>
    <cellStyle name="20% - Accent6 12 4 3" xfId="8805"/>
    <cellStyle name="20% - Accent6 12 4 4" xfId="8806"/>
    <cellStyle name="20% - Accent6 12 5" xfId="8807"/>
    <cellStyle name="20% - Accent6 12 6" xfId="8808"/>
    <cellStyle name="20% - Accent6 12 7" xfId="8809"/>
    <cellStyle name="20% - Accent6 13" xfId="8810"/>
    <cellStyle name="20% - Accent6 13 2" xfId="8811"/>
    <cellStyle name="20% - Accent6 13 2 2" xfId="8812"/>
    <cellStyle name="20% - Accent6 13 2 2 2" xfId="8813"/>
    <cellStyle name="20% - Accent6 13 2 2 2 2" xfId="8814"/>
    <cellStyle name="20% - Accent6 13 2 2 2 3" xfId="8815"/>
    <cellStyle name="20% - Accent6 13 2 2 2 4" xfId="8816"/>
    <cellStyle name="20% - Accent6 13 2 2 3" xfId="8817"/>
    <cellStyle name="20% - Accent6 13 2 2 4" xfId="8818"/>
    <cellStyle name="20% - Accent6 13 2 2 5" xfId="8819"/>
    <cellStyle name="20% - Accent6 13 2 3" xfId="8820"/>
    <cellStyle name="20% - Accent6 13 2 3 2" xfId="8821"/>
    <cellStyle name="20% - Accent6 13 2 3 3" xfId="8822"/>
    <cellStyle name="20% - Accent6 13 2 3 4" xfId="8823"/>
    <cellStyle name="20% - Accent6 13 2 4" xfId="8824"/>
    <cellStyle name="20% - Accent6 13 2 5" xfId="8825"/>
    <cellStyle name="20% - Accent6 13 2 6" xfId="8826"/>
    <cellStyle name="20% - Accent6 13 3" xfId="8827"/>
    <cellStyle name="20% - Accent6 13 3 2" xfId="8828"/>
    <cellStyle name="20% - Accent6 13 3 2 2" xfId="8829"/>
    <cellStyle name="20% - Accent6 13 3 2 3" xfId="8830"/>
    <cellStyle name="20% - Accent6 13 3 2 4" xfId="8831"/>
    <cellStyle name="20% - Accent6 13 3 3" xfId="8832"/>
    <cellStyle name="20% - Accent6 13 3 4" xfId="8833"/>
    <cellStyle name="20% - Accent6 13 3 5" xfId="8834"/>
    <cellStyle name="20% - Accent6 13 4" xfId="8835"/>
    <cellStyle name="20% - Accent6 13 4 2" xfId="8836"/>
    <cellStyle name="20% - Accent6 13 4 3" xfId="8837"/>
    <cellStyle name="20% - Accent6 13 4 4" xfId="8838"/>
    <cellStyle name="20% - Accent6 13 5" xfId="8839"/>
    <cellStyle name="20% - Accent6 13 6" xfId="8840"/>
    <cellStyle name="20% - Accent6 13 7" xfId="8841"/>
    <cellStyle name="20% - Accent6 14" xfId="8842"/>
    <cellStyle name="20% - Accent6 14 2" xfId="8843"/>
    <cellStyle name="20% - Accent6 14 2 2" xfId="8844"/>
    <cellStyle name="20% - Accent6 14 2 2 2" xfId="8845"/>
    <cellStyle name="20% - Accent6 14 2 2 2 2" xfId="8846"/>
    <cellStyle name="20% - Accent6 14 2 2 2 3" xfId="8847"/>
    <cellStyle name="20% - Accent6 14 2 2 3" xfId="8848"/>
    <cellStyle name="20% - Accent6 14 2 2 4" xfId="8849"/>
    <cellStyle name="20% - Accent6 14 2 2 5" xfId="8850"/>
    <cellStyle name="20% - Accent6 14 2 3" xfId="8851"/>
    <cellStyle name="20% - Accent6 14 2 3 2" xfId="8852"/>
    <cellStyle name="20% - Accent6 14 2 3 3" xfId="8853"/>
    <cellStyle name="20% - Accent6 14 2 4" xfId="8854"/>
    <cellStyle name="20% - Accent6 14 2 5" xfId="8855"/>
    <cellStyle name="20% - Accent6 14 2 6" xfId="8856"/>
    <cellStyle name="20% - Accent6 14 3" xfId="8857"/>
    <cellStyle name="20% - Accent6 14 3 2" xfId="8858"/>
    <cellStyle name="20% - Accent6 14 3 2 2" xfId="8859"/>
    <cellStyle name="20% - Accent6 14 3 2 3" xfId="8860"/>
    <cellStyle name="20% - Accent6 14 3 3" xfId="8861"/>
    <cellStyle name="20% - Accent6 14 3 4" xfId="8862"/>
    <cellStyle name="20% - Accent6 14 3 5" xfId="8863"/>
    <cellStyle name="20% - Accent6 14 4" xfId="8864"/>
    <cellStyle name="20% - Accent6 14 4 2" xfId="8865"/>
    <cellStyle name="20% - Accent6 14 4 3" xfId="8866"/>
    <cellStyle name="20% - Accent6 14 5" xfId="8867"/>
    <cellStyle name="20% - Accent6 14 6" xfId="8868"/>
    <cellStyle name="20% - Accent6 14 7" xfId="8869"/>
    <cellStyle name="20% - Accent6 15" xfId="8870"/>
    <cellStyle name="20% - Accent6 15 2" xfId="8871"/>
    <cellStyle name="20% - Accent6 15 2 2" xfId="8872"/>
    <cellStyle name="20% - Accent6 15 2 2 2" xfId="8873"/>
    <cellStyle name="20% - Accent6 15 2 2 2 2" xfId="8874"/>
    <cellStyle name="20% - Accent6 15 2 2 2 3" xfId="8875"/>
    <cellStyle name="20% - Accent6 15 2 2 3" xfId="8876"/>
    <cellStyle name="20% - Accent6 15 2 2 4" xfId="8877"/>
    <cellStyle name="20% - Accent6 15 2 3" xfId="8878"/>
    <cellStyle name="20% - Accent6 15 2 3 2" xfId="8879"/>
    <cellStyle name="20% - Accent6 15 2 3 3" xfId="8880"/>
    <cellStyle name="20% - Accent6 15 2 4" xfId="8881"/>
    <cellStyle name="20% - Accent6 15 2 5" xfId="8882"/>
    <cellStyle name="20% - Accent6 15 2 6" xfId="8883"/>
    <cellStyle name="20% - Accent6 15 3" xfId="8884"/>
    <cellStyle name="20% - Accent6 15 3 2" xfId="8885"/>
    <cellStyle name="20% - Accent6 15 3 2 2" xfId="8886"/>
    <cellStyle name="20% - Accent6 15 3 2 3" xfId="8887"/>
    <cellStyle name="20% - Accent6 15 3 3" xfId="8888"/>
    <cellStyle name="20% - Accent6 15 3 4" xfId="8889"/>
    <cellStyle name="20% - Accent6 15 4" xfId="8890"/>
    <cellStyle name="20% - Accent6 15 4 2" xfId="8891"/>
    <cellStyle name="20% - Accent6 15 4 3" xfId="8892"/>
    <cellStyle name="20% - Accent6 15 5" xfId="8893"/>
    <cellStyle name="20% - Accent6 15 6" xfId="8894"/>
    <cellStyle name="20% - Accent6 15 7" xfId="8895"/>
    <cellStyle name="20% - Accent6 16" xfId="8896"/>
    <cellStyle name="20% - Accent6 16 2" xfId="8897"/>
    <cellStyle name="20% - Accent6 16 2 2" xfId="8898"/>
    <cellStyle name="20% - Accent6 16 2 2 2" xfId="8899"/>
    <cellStyle name="20% - Accent6 16 2 2 2 2" xfId="8900"/>
    <cellStyle name="20% - Accent6 16 2 2 2 3" xfId="8901"/>
    <cellStyle name="20% - Accent6 16 2 2 3" xfId="8902"/>
    <cellStyle name="20% - Accent6 16 2 2 4" xfId="8903"/>
    <cellStyle name="20% - Accent6 16 2 3" xfId="8904"/>
    <cellStyle name="20% - Accent6 16 2 3 2" xfId="8905"/>
    <cellStyle name="20% - Accent6 16 2 3 3" xfId="8906"/>
    <cellStyle name="20% - Accent6 16 2 4" xfId="8907"/>
    <cellStyle name="20% - Accent6 16 2 5" xfId="8908"/>
    <cellStyle name="20% - Accent6 16 2 6" xfId="8909"/>
    <cellStyle name="20% - Accent6 16 3" xfId="8910"/>
    <cellStyle name="20% - Accent6 16 3 2" xfId="8911"/>
    <cellStyle name="20% - Accent6 16 3 2 2" xfId="8912"/>
    <cellStyle name="20% - Accent6 16 3 2 3" xfId="8913"/>
    <cellStyle name="20% - Accent6 16 3 3" xfId="8914"/>
    <cellStyle name="20% - Accent6 16 3 4" xfId="8915"/>
    <cellStyle name="20% - Accent6 16 4" xfId="8916"/>
    <cellStyle name="20% - Accent6 16 4 2" xfId="8917"/>
    <cellStyle name="20% - Accent6 16 4 3" xfId="8918"/>
    <cellStyle name="20% - Accent6 16 5" xfId="8919"/>
    <cellStyle name="20% - Accent6 16 6" xfId="8920"/>
    <cellStyle name="20% - Accent6 16 7" xfId="8921"/>
    <cellStyle name="20% - Accent6 17" xfId="8922"/>
    <cellStyle name="20% - Accent6 17 2" xfId="8923"/>
    <cellStyle name="20% - Accent6 17 2 2" xfId="8924"/>
    <cellStyle name="20% - Accent6 17 2 2 2" xfId="8925"/>
    <cellStyle name="20% - Accent6 17 2 2 2 2" xfId="8926"/>
    <cellStyle name="20% - Accent6 17 2 2 2 3" xfId="8927"/>
    <cellStyle name="20% - Accent6 17 2 2 3" xfId="8928"/>
    <cellStyle name="20% - Accent6 17 2 2 4" xfId="8929"/>
    <cellStyle name="20% - Accent6 17 2 3" xfId="8930"/>
    <cellStyle name="20% - Accent6 17 2 3 2" xfId="8931"/>
    <cellStyle name="20% - Accent6 17 2 3 3" xfId="8932"/>
    <cellStyle name="20% - Accent6 17 2 4" xfId="8933"/>
    <cellStyle name="20% - Accent6 17 2 5" xfId="8934"/>
    <cellStyle name="20% - Accent6 17 2 6" xfId="8935"/>
    <cellStyle name="20% - Accent6 17 3" xfId="8936"/>
    <cellStyle name="20% - Accent6 17 3 2" xfId="8937"/>
    <cellStyle name="20% - Accent6 17 3 2 2" xfId="8938"/>
    <cellStyle name="20% - Accent6 17 3 2 3" xfId="8939"/>
    <cellStyle name="20% - Accent6 17 3 3" xfId="8940"/>
    <cellStyle name="20% - Accent6 17 3 4" xfId="8941"/>
    <cellStyle name="20% - Accent6 17 4" xfId="8942"/>
    <cellStyle name="20% - Accent6 17 4 2" xfId="8943"/>
    <cellStyle name="20% - Accent6 17 4 3" xfId="8944"/>
    <cellStyle name="20% - Accent6 17 5" xfId="8945"/>
    <cellStyle name="20% - Accent6 17 6" xfId="8946"/>
    <cellStyle name="20% - Accent6 17 7" xfId="8947"/>
    <cellStyle name="20% - Accent6 18" xfId="8948"/>
    <cellStyle name="20% - Accent6 18 2" xfId="8949"/>
    <cellStyle name="20% - Accent6 18 2 2" xfId="8950"/>
    <cellStyle name="20% - Accent6 18 2 2 2" xfId="8951"/>
    <cellStyle name="20% - Accent6 18 2 2 2 2" xfId="8952"/>
    <cellStyle name="20% - Accent6 18 2 2 2 3" xfId="8953"/>
    <cellStyle name="20% - Accent6 18 2 2 3" xfId="8954"/>
    <cellStyle name="20% - Accent6 18 2 2 4" xfId="8955"/>
    <cellStyle name="20% - Accent6 18 2 3" xfId="8956"/>
    <cellStyle name="20% - Accent6 18 2 3 2" xfId="8957"/>
    <cellStyle name="20% - Accent6 18 2 3 3" xfId="8958"/>
    <cellStyle name="20% - Accent6 18 2 4" xfId="8959"/>
    <cellStyle name="20% - Accent6 18 2 5" xfId="8960"/>
    <cellStyle name="20% - Accent6 18 2 6" xfId="8961"/>
    <cellStyle name="20% - Accent6 18 3" xfId="8962"/>
    <cellStyle name="20% - Accent6 18 3 2" xfId="8963"/>
    <cellStyle name="20% - Accent6 18 3 2 2" xfId="8964"/>
    <cellStyle name="20% - Accent6 18 3 2 3" xfId="8965"/>
    <cellStyle name="20% - Accent6 18 3 3" xfId="8966"/>
    <cellStyle name="20% - Accent6 18 3 4" xfId="8967"/>
    <cellStyle name="20% - Accent6 18 4" xfId="8968"/>
    <cellStyle name="20% - Accent6 18 4 2" xfId="8969"/>
    <cellStyle name="20% - Accent6 18 4 3" xfId="8970"/>
    <cellStyle name="20% - Accent6 18 5" xfId="8971"/>
    <cellStyle name="20% - Accent6 18 6" xfId="8972"/>
    <cellStyle name="20% - Accent6 18 7" xfId="8973"/>
    <cellStyle name="20% - Accent6 19" xfId="8974"/>
    <cellStyle name="20% - Accent6 19 2" xfId="8975"/>
    <cellStyle name="20% - Accent6 19 2 2" xfId="8976"/>
    <cellStyle name="20% - Accent6 19 2 2 2" xfId="8977"/>
    <cellStyle name="20% - Accent6 19 2 2 2 2" xfId="8978"/>
    <cellStyle name="20% - Accent6 19 2 2 2 3" xfId="8979"/>
    <cellStyle name="20% - Accent6 19 2 2 3" xfId="8980"/>
    <cellStyle name="20% - Accent6 19 2 2 4" xfId="8981"/>
    <cellStyle name="20% - Accent6 19 2 3" xfId="8982"/>
    <cellStyle name="20% - Accent6 19 2 3 2" xfId="8983"/>
    <cellStyle name="20% - Accent6 19 2 3 3" xfId="8984"/>
    <cellStyle name="20% - Accent6 19 2 4" xfId="8985"/>
    <cellStyle name="20% - Accent6 19 2 5" xfId="8986"/>
    <cellStyle name="20% - Accent6 19 2 6" xfId="8987"/>
    <cellStyle name="20% - Accent6 19 3" xfId="8988"/>
    <cellStyle name="20% - Accent6 19 3 2" xfId="8989"/>
    <cellStyle name="20% - Accent6 19 3 2 2" xfId="8990"/>
    <cellStyle name="20% - Accent6 19 3 2 3" xfId="8991"/>
    <cellStyle name="20% - Accent6 19 3 3" xfId="8992"/>
    <cellStyle name="20% - Accent6 19 3 4" xfId="8993"/>
    <cellStyle name="20% - Accent6 19 4" xfId="8994"/>
    <cellStyle name="20% - Accent6 19 4 2" xfId="8995"/>
    <cellStyle name="20% - Accent6 19 4 3" xfId="8996"/>
    <cellStyle name="20% - Accent6 19 5" xfId="8997"/>
    <cellStyle name="20% - Accent6 19 6" xfId="8998"/>
    <cellStyle name="20% - Accent6 19 7" xfId="8999"/>
    <cellStyle name="20% - Accent6 2" xfId="9000"/>
    <cellStyle name="20% - Accent6 2 2" xfId="9001"/>
    <cellStyle name="20% - Accent6 2 2 10" xfId="9002"/>
    <cellStyle name="20% - Accent6 2 2 11" xfId="9003"/>
    <cellStyle name="20% - Accent6 2 2 12" xfId="9004"/>
    <cellStyle name="20% - Accent6 2 2 13" xfId="9005"/>
    <cellStyle name="20% - Accent6 2 2 2" xfId="9006"/>
    <cellStyle name="20% - Accent6 2 2 2 2" xfId="9007"/>
    <cellStyle name="20% - Accent6 2 2 2 2 2" xfId="9008"/>
    <cellStyle name="20% - Accent6 2 2 2 2 2 2" xfId="9009"/>
    <cellStyle name="20% - Accent6 2 2 2 2 2 3" xfId="9010"/>
    <cellStyle name="20% - Accent6 2 2 2 2 2 4" xfId="9011"/>
    <cellStyle name="20% - Accent6 2 2 2 2 2 5" xfId="9012"/>
    <cellStyle name="20% - Accent6 2 2 2 2 3" xfId="9013"/>
    <cellStyle name="20% - Accent6 2 2 2 2 4" xfId="9014"/>
    <cellStyle name="20% - Accent6 2 2 2 2 5" xfId="9015"/>
    <cellStyle name="20% - Accent6 2 2 2 2 6" xfId="9016"/>
    <cellStyle name="20% - Accent6 2 2 2 3" xfId="9017"/>
    <cellStyle name="20% - Accent6 2 2 2 3 2" xfId="9018"/>
    <cellStyle name="20% - Accent6 2 2 2 3 3" xfId="9019"/>
    <cellStyle name="20% - Accent6 2 2 2 3 4" xfId="9020"/>
    <cellStyle name="20% - Accent6 2 2 2 3 5" xfId="9021"/>
    <cellStyle name="20% - Accent6 2 2 2 4" xfId="9022"/>
    <cellStyle name="20% - Accent6 2 2 2 5" xfId="9023"/>
    <cellStyle name="20% - Accent6 2 2 2 6" xfId="9024"/>
    <cellStyle name="20% - Accent6 2 2 2 7" xfId="9025"/>
    <cellStyle name="20% - Accent6 2 2 3" xfId="9026"/>
    <cellStyle name="20% - Accent6 2 2 3 2" xfId="9027"/>
    <cellStyle name="20% - Accent6 2 2 3 2 2" xfId="9028"/>
    <cellStyle name="20% - Accent6 2 2 3 2 2 2" xfId="9029"/>
    <cellStyle name="20% - Accent6 2 2 3 2 2 3" xfId="9030"/>
    <cellStyle name="20% - Accent6 2 2 3 2 2 4" xfId="9031"/>
    <cellStyle name="20% - Accent6 2 2 3 2 2 5" xfId="9032"/>
    <cellStyle name="20% - Accent6 2 2 3 2 3" xfId="9033"/>
    <cellStyle name="20% - Accent6 2 2 3 2 4" xfId="9034"/>
    <cellStyle name="20% - Accent6 2 2 3 2 5" xfId="9035"/>
    <cellStyle name="20% - Accent6 2 2 3 2 6" xfId="9036"/>
    <cellStyle name="20% - Accent6 2 2 3 3" xfId="9037"/>
    <cellStyle name="20% - Accent6 2 2 3 3 2" xfId="9038"/>
    <cellStyle name="20% - Accent6 2 2 3 3 3" xfId="9039"/>
    <cellStyle name="20% - Accent6 2 2 3 3 4" xfId="9040"/>
    <cellStyle name="20% - Accent6 2 2 3 3 5" xfId="9041"/>
    <cellStyle name="20% - Accent6 2 2 3 4" xfId="9042"/>
    <cellStyle name="20% - Accent6 2 2 3 5" xfId="9043"/>
    <cellStyle name="20% - Accent6 2 2 3 6" xfId="9044"/>
    <cellStyle name="20% - Accent6 2 2 3 7" xfId="9045"/>
    <cellStyle name="20% - Accent6 2 2 4" xfId="9046"/>
    <cellStyle name="20% - Accent6 2 2 4 2" xfId="9047"/>
    <cellStyle name="20% - Accent6 2 2 4 2 2" xfId="9048"/>
    <cellStyle name="20% - Accent6 2 2 4 2 2 2" xfId="9049"/>
    <cellStyle name="20% - Accent6 2 2 4 2 3" xfId="9050"/>
    <cellStyle name="20% - Accent6 2 2 4 2 4" xfId="9051"/>
    <cellStyle name="20% - Accent6 2 2 4 2 5" xfId="9052"/>
    <cellStyle name="20% - Accent6 2 2 4 2 6" xfId="9053"/>
    <cellStyle name="20% - Accent6 2 2 4 3" xfId="9054"/>
    <cellStyle name="20% - Accent6 2 2 4 3 2" xfId="9055"/>
    <cellStyle name="20% - Accent6 2 2 4 4" xfId="9056"/>
    <cellStyle name="20% - Accent6 2 2 4 5" xfId="9057"/>
    <cellStyle name="20% - Accent6 2 2 4 6" xfId="9058"/>
    <cellStyle name="20% - Accent6 2 2 4 7" xfId="9059"/>
    <cellStyle name="20% - Accent6 2 2 5" xfId="9060"/>
    <cellStyle name="20% - Accent6 2 2 5 2" xfId="9061"/>
    <cellStyle name="20% - Accent6 2 2 5 2 2" xfId="9062"/>
    <cellStyle name="20% - Accent6 2 2 5 2 2 2" xfId="9063"/>
    <cellStyle name="20% - Accent6 2 2 5 2 3" xfId="9064"/>
    <cellStyle name="20% - Accent6 2 2 5 3" xfId="9065"/>
    <cellStyle name="20% - Accent6 2 2 5 3 2" xfId="9066"/>
    <cellStyle name="20% - Accent6 2 2 5 4" xfId="9067"/>
    <cellStyle name="20% - Accent6 2 2 5 5" xfId="9068"/>
    <cellStyle name="20% - Accent6 2 2 5 6" xfId="9069"/>
    <cellStyle name="20% - Accent6 2 2 5 7" xfId="9070"/>
    <cellStyle name="20% - Accent6 2 2 6" xfId="9071"/>
    <cellStyle name="20% - Accent6 2 2 6 2" xfId="9072"/>
    <cellStyle name="20% - Accent6 2 2 6 2 2" xfId="9073"/>
    <cellStyle name="20% - Accent6 2 2 6 2 2 2" xfId="9074"/>
    <cellStyle name="20% - Accent6 2 2 6 2 3" xfId="9075"/>
    <cellStyle name="20% - Accent6 2 2 6 3" xfId="9076"/>
    <cellStyle name="20% - Accent6 2 2 6 3 2" xfId="9077"/>
    <cellStyle name="20% - Accent6 2 2 6 4" xfId="9078"/>
    <cellStyle name="20% - Accent6 2 2 7" xfId="9079"/>
    <cellStyle name="20% - Accent6 2 2 7 2" xfId="9080"/>
    <cellStyle name="20% - Accent6 2 2 7 2 2" xfId="9081"/>
    <cellStyle name="20% - Accent6 2 2 7 3" xfId="9082"/>
    <cellStyle name="20% - Accent6 2 2 8" xfId="9083"/>
    <cellStyle name="20% - Accent6 2 2 8 2" xfId="9084"/>
    <cellStyle name="20% - Accent6 2 2 9" xfId="9085"/>
    <cellStyle name="20% - Accent6 2 2 9 2" xfId="9086"/>
    <cellStyle name="20% - Accent6 2 3" xfId="9087"/>
    <cellStyle name="20% - Accent6 2 3 2" xfId="9088"/>
    <cellStyle name="20% - Accent6 2 3 2 2" xfId="9089"/>
    <cellStyle name="20% - Accent6 2 3 2 2 2" xfId="9090"/>
    <cellStyle name="20% - Accent6 2 3 2 2 3" xfId="9091"/>
    <cellStyle name="20% - Accent6 2 3 2 3" xfId="9092"/>
    <cellStyle name="20% - Accent6 2 3 2 4" xfId="9093"/>
    <cellStyle name="20% - Accent6 2 3 3" xfId="9094"/>
    <cellStyle name="20% - Accent6 2 3 3 2" xfId="9095"/>
    <cellStyle name="20% - Accent6 2 3 3 3" xfId="9096"/>
    <cellStyle name="20% - Accent6 2 3 4" xfId="9097"/>
    <cellStyle name="20% - Accent6 2 3 5" xfId="9098"/>
    <cellStyle name="20% - Accent6 2 3 6" xfId="9099"/>
    <cellStyle name="20% - Accent6 2 4" xfId="9100"/>
    <cellStyle name="20% - Accent6 2 4 2" xfId="9101"/>
    <cellStyle name="20% - Accent6 2 4 2 2" xfId="9102"/>
    <cellStyle name="20% - Accent6 2 4 2 2 2" xfId="9103"/>
    <cellStyle name="20% - Accent6 2 4 2 2 3" xfId="9104"/>
    <cellStyle name="20% - Accent6 2 4 2 3" xfId="9105"/>
    <cellStyle name="20% - Accent6 2 4 2 4" xfId="9106"/>
    <cellStyle name="20% - Accent6 2 4 3" xfId="9107"/>
    <cellStyle name="20% - Accent6 2 4 3 2" xfId="9108"/>
    <cellStyle name="20% - Accent6 2 4 3 3" xfId="9109"/>
    <cellStyle name="20% - Accent6 2 4 4" xfId="9110"/>
    <cellStyle name="20% - Accent6 2 4 5" xfId="9111"/>
    <cellStyle name="20% - Accent6 2 4 6" xfId="9112"/>
    <cellStyle name="20% - Accent6 2 5" xfId="9113"/>
    <cellStyle name="20% - Accent6 2 5 2" xfId="9114"/>
    <cellStyle name="20% - Accent6 2 5 2 2" xfId="9115"/>
    <cellStyle name="20% - Accent6 2 5 2 3" xfId="9116"/>
    <cellStyle name="20% - Accent6 2 5 3" xfId="9117"/>
    <cellStyle name="20% - Accent6 2 5 4" xfId="9118"/>
    <cellStyle name="20% - Accent6 2 5 5" xfId="9119"/>
    <cellStyle name="20% - Accent6 2 6" xfId="9120"/>
    <cellStyle name="20% - Accent6 2 6 2" xfId="9121"/>
    <cellStyle name="20% - Accent6 2 6 3" xfId="9122"/>
    <cellStyle name="20% - Accent6 2 7" xfId="9123"/>
    <cellStyle name="20% - Accent6 2 8" xfId="9124"/>
    <cellStyle name="20% - Accent6 2 9" xfId="9125"/>
    <cellStyle name="20% - Accent6 20" xfId="9126"/>
    <cellStyle name="20% - Accent6 20 2" xfId="9127"/>
    <cellStyle name="20% - Accent6 20 2 2" xfId="9128"/>
    <cellStyle name="20% - Accent6 20 2 2 2" xfId="9129"/>
    <cellStyle name="20% - Accent6 20 2 2 2 2" xfId="9130"/>
    <cellStyle name="20% - Accent6 20 2 2 2 3" xfId="9131"/>
    <cellStyle name="20% - Accent6 20 2 2 3" xfId="9132"/>
    <cellStyle name="20% - Accent6 20 2 2 4" xfId="9133"/>
    <cellStyle name="20% - Accent6 20 2 3" xfId="9134"/>
    <cellStyle name="20% - Accent6 20 2 3 2" xfId="9135"/>
    <cellStyle name="20% - Accent6 20 2 3 3" xfId="9136"/>
    <cellStyle name="20% - Accent6 20 2 4" xfId="9137"/>
    <cellStyle name="20% - Accent6 20 2 5" xfId="9138"/>
    <cellStyle name="20% - Accent6 20 2 6" xfId="9139"/>
    <cellStyle name="20% - Accent6 20 3" xfId="9140"/>
    <cellStyle name="20% - Accent6 20 3 2" xfId="9141"/>
    <cellStyle name="20% - Accent6 20 3 2 2" xfId="9142"/>
    <cellStyle name="20% - Accent6 20 3 2 3" xfId="9143"/>
    <cellStyle name="20% - Accent6 20 3 3" xfId="9144"/>
    <cellStyle name="20% - Accent6 20 3 4" xfId="9145"/>
    <cellStyle name="20% - Accent6 20 4" xfId="9146"/>
    <cellStyle name="20% - Accent6 20 4 2" xfId="9147"/>
    <cellStyle name="20% - Accent6 20 4 3" xfId="9148"/>
    <cellStyle name="20% - Accent6 20 5" xfId="9149"/>
    <cellStyle name="20% - Accent6 20 6" xfId="9150"/>
    <cellStyle name="20% - Accent6 20 7" xfId="9151"/>
    <cellStyle name="20% - Accent6 21" xfId="9152"/>
    <cellStyle name="20% - Accent6 21 2" xfId="9153"/>
    <cellStyle name="20% - Accent6 21 2 2" xfId="9154"/>
    <cellStyle name="20% - Accent6 21 2 2 2" xfId="9155"/>
    <cellStyle name="20% - Accent6 21 2 2 3" xfId="9156"/>
    <cellStyle name="20% - Accent6 21 2 3" xfId="9157"/>
    <cellStyle name="20% - Accent6 21 2 4" xfId="9158"/>
    <cellStyle name="20% - Accent6 21 3" xfId="9159"/>
    <cellStyle name="20% - Accent6 21 3 2" xfId="9160"/>
    <cellStyle name="20% - Accent6 21 3 3" xfId="9161"/>
    <cellStyle name="20% - Accent6 21 4" xfId="9162"/>
    <cellStyle name="20% - Accent6 21 5" xfId="9163"/>
    <cellStyle name="20% - Accent6 21 6" xfId="9164"/>
    <cellStyle name="20% - Accent6 22" xfId="9165"/>
    <cellStyle name="20% - Accent6 22 2" xfId="9166"/>
    <cellStyle name="20% - Accent6 22 2 2" xfId="9167"/>
    <cellStyle name="20% - Accent6 22 2 2 2" xfId="9168"/>
    <cellStyle name="20% - Accent6 22 2 2 3" xfId="9169"/>
    <cellStyle name="20% - Accent6 22 2 3" xfId="9170"/>
    <cellStyle name="20% - Accent6 22 2 4" xfId="9171"/>
    <cellStyle name="20% - Accent6 22 3" xfId="9172"/>
    <cellStyle name="20% - Accent6 22 3 2" xfId="9173"/>
    <cellStyle name="20% - Accent6 22 3 3" xfId="9174"/>
    <cellStyle name="20% - Accent6 22 4" xfId="9175"/>
    <cellStyle name="20% - Accent6 22 5" xfId="9176"/>
    <cellStyle name="20% - Accent6 22 6" xfId="9177"/>
    <cellStyle name="20% - Accent6 23" xfId="9178"/>
    <cellStyle name="20% - Accent6 23 2" xfId="9179"/>
    <cellStyle name="20% - Accent6 23 2 2" xfId="9180"/>
    <cellStyle name="20% - Accent6 23 2 2 2" xfId="9181"/>
    <cellStyle name="20% - Accent6 23 2 2 3" xfId="9182"/>
    <cellStyle name="20% - Accent6 23 2 3" xfId="9183"/>
    <cellStyle name="20% - Accent6 23 2 4" xfId="9184"/>
    <cellStyle name="20% - Accent6 23 3" xfId="9185"/>
    <cellStyle name="20% - Accent6 23 3 2" xfId="9186"/>
    <cellStyle name="20% - Accent6 23 3 3" xfId="9187"/>
    <cellStyle name="20% - Accent6 23 4" xfId="9188"/>
    <cellStyle name="20% - Accent6 23 5" xfId="9189"/>
    <cellStyle name="20% - Accent6 23 6" xfId="9190"/>
    <cellStyle name="20% - Accent6 24" xfId="9191"/>
    <cellStyle name="20% - Accent6 24 2" xfId="9192"/>
    <cellStyle name="20% - Accent6 24 2 2" xfId="9193"/>
    <cellStyle name="20% - Accent6 24 2 2 2" xfId="9194"/>
    <cellStyle name="20% - Accent6 24 2 2 3" xfId="9195"/>
    <cellStyle name="20% - Accent6 24 2 3" xfId="9196"/>
    <cellStyle name="20% - Accent6 24 2 4" xfId="9197"/>
    <cellStyle name="20% - Accent6 24 3" xfId="9198"/>
    <cellStyle name="20% - Accent6 24 3 2" xfId="9199"/>
    <cellStyle name="20% - Accent6 24 3 3" xfId="9200"/>
    <cellStyle name="20% - Accent6 24 4" xfId="9201"/>
    <cellStyle name="20% - Accent6 24 5" xfId="9202"/>
    <cellStyle name="20% - Accent6 24 6" xfId="9203"/>
    <cellStyle name="20% - Accent6 25" xfId="9204"/>
    <cellStyle name="20% - Accent6 25 2" xfId="9205"/>
    <cellStyle name="20% - Accent6 25 2 2" xfId="9206"/>
    <cellStyle name="20% - Accent6 25 2 2 2" xfId="9207"/>
    <cellStyle name="20% - Accent6 25 2 2 3" xfId="9208"/>
    <cellStyle name="20% - Accent6 25 2 3" xfId="9209"/>
    <cellStyle name="20% - Accent6 25 2 4" xfId="9210"/>
    <cellStyle name="20% - Accent6 25 3" xfId="9211"/>
    <cellStyle name="20% - Accent6 25 3 2" xfId="9212"/>
    <cellStyle name="20% - Accent6 25 3 3" xfId="9213"/>
    <cellStyle name="20% - Accent6 25 4" xfId="9214"/>
    <cellStyle name="20% - Accent6 25 5" xfId="9215"/>
    <cellStyle name="20% - Accent6 25 6" xfId="9216"/>
    <cellStyle name="20% - Accent6 26" xfId="9217"/>
    <cellStyle name="20% - Accent6 26 2" xfId="9218"/>
    <cellStyle name="20% - Accent6 26 2 2" xfId="9219"/>
    <cellStyle name="20% - Accent6 26 2 2 2" xfId="9220"/>
    <cellStyle name="20% - Accent6 26 2 2 3" xfId="9221"/>
    <cellStyle name="20% - Accent6 26 2 3" xfId="9222"/>
    <cellStyle name="20% - Accent6 26 2 4" xfId="9223"/>
    <cellStyle name="20% - Accent6 26 3" xfId="9224"/>
    <cellStyle name="20% - Accent6 26 3 2" xfId="9225"/>
    <cellStyle name="20% - Accent6 26 3 3" xfId="9226"/>
    <cellStyle name="20% - Accent6 26 4" xfId="9227"/>
    <cellStyle name="20% - Accent6 26 5" xfId="9228"/>
    <cellStyle name="20% - Accent6 26 6" xfId="9229"/>
    <cellStyle name="20% - Accent6 27" xfId="9230"/>
    <cellStyle name="20% - Accent6 27 2" xfId="9231"/>
    <cellStyle name="20% - Accent6 27 2 2" xfId="9232"/>
    <cellStyle name="20% - Accent6 27 2 2 2" xfId="9233"/>
    <cellStyle name="20% - Accent6 27 2 2 3" xfId="9234"/>
    <cellStyle name="20% - Accent6 27 2 3" xfId="9235"/>
    <cellStyle name="20% - Accent6 27 2 4" xfId="9236"/>
    <cellStyle name="20% - Accent6 27 3" xfId="9237"/>
    <cellStyle name="20% - Accent6 27 3 2" xfId="9238"/>
    <cellStyle name="20% - Accent6 27 3 3" xfId="9239"/>
    <cellStyle name="20% - Accent6 27 4" xfId="9240"/>
    <cellStyle name="20% - Accent6 27 5" xfId="9241"/>
    <cellStyle name="20% - Accent6 28" xfId="9242"/>
    <cellStyle name="20% - Accent6 28 2" xfId="9243"/>
    <cellStyle name="20% - Accent6 28 2 2" xfId="9244"/>
    <cellStyle name="20% - Accent6 28 2 2 2" xfId="9245"/>
    <cellStyle name="20% - Accent6 28 2 2 3" xfId="9246"/>
    <cellStyle name="20% - Accent6 28 2 3" xfId="9247"/>
    <cellStyle name="20% - Accent6 28 2 4" xfId="9248"/>
    <cellStyle name="20% - Accent6 28 3" xfId="9249"/>
    <cellStyle name="20% - Accent6 28 3 2" xfId="9250"/>
    <cellStyle name="20% - Accent6 28 3 3" xfId="9251"/>
    <cellStyle name="20% - Accent6 28 4" xfId="9252"/>
    <cellStyle name="20% - Accent6 28 5" xfId="9253"/>
    <cellStyle name="20% - Accent6 29" xfId="9254"/>
    <cellStyle name="20% - Accent6 29 2" xfId="9255"/>
    <cellStyle name="20% - Accent6 29 2 2" xfId="9256"/>
    <cellStyle name="20% - Accent6 29 2 2 2" xfId="9257"/>
    <cellStyle name="20% - Accent6 29 2 2 3" xfId="9258"/>
    <cellStyle name="20% - Accent6 29 2 3" xfId="9259"/>
    <cellStyle name="20% - Accent6 29 2 4" xfId="9260"/>
    <cellStyle name="20% - Accent6 29 3" xfId="9261"/>
    <cellStyle name="20% - Accent6 29 3 2" xfId="9262"/>
    <cellStyle name="20% - Accent6 29 3 3" xfId="9263"/>
    <cellStyle name="20% - Accent6 29 4" xfId="9264"/>
    <cellStyle name="20% - Accent6 29 5" xfId="9265"/>
    <cellStyle name="20% - Accent6 3" xfId="9266"/>
    <cellStyle name="20% - Accent6 3 2" xfId="9267"/>
    <cellStyle name="20% - Accent6 3 2 2" xfId="9268"/>
    <cellStyle name="20% - Accent6 3 2 2 2" xfId="9269"/>
    <cellStyle name="20% - Accent6 3 2 2 2 2" xfId="9270"/>
    <cellStyle name="20% - Accent6 3 2 2 2 2 2" xfId="9271"/>
    <cellStyle name="20% - Accent6 3 2 2 2 2 3" xfId="9272"/>
    <cellStyle name="20% - Accent6 3 2 2 2 3" xfId="9273"/>
    <cellStyle name="20% - Accent6 3 2 2 2 4" xfId="9274"/>
    <cellStyle name="20% - Accent6 3 2 2 2 5" xfId="9275"/>
    <cellStyle name="20% - Accent6 3 2 2 3" xfId="9276"/>
    <cellStyle name="20% - Accent6 3 2 2 3 2" xfId="9277"/>
    <cellStyle name="20% - Accent6 3 2 2 3 3" xfId="9278"/>
    <cellStyle name="20% - Accent6 3 2 2 4" xfId="9279"/>
    <cellStyle name="20% - Accent6 3 2 2 5" xfId="9280"/>
    <cellStyle name="20% - Accent6 3 2 2 6" xfId="9281"/>
    <cellStyle name="20% - Accent6 3 2 3" xfId="9282"/>
    <cellStyle name="20% - Accent6 3 2 3 2" xfId="9283"/>
    <cellStyle name="20% - Accent6 3 2 3 2 2" xfId="9284"/>
    <cellStyle name="20% - Accent6 3 2 3 2 2 2" xfId="9285"/>
    <cellStyle name="20% - Accent6 3 2 3 2 2 3" xfId="9286"/>
    <cellStyle name="20% - Accent6 3 2 3 2 3" xfId="9287"/>
    <cellStyle name="20% - Accent6 3 2 3 2 4" xfId="9288"/>
    <cellStyle name="20% - Accent6 3 2 3 3" xfId="9289"/>
    <cellStyle name="20% - Accent6 3 2 3 3 2" xfId="9290"/>
    <cellStyle name="20% - Accent6 3 2 3 3 3" xfId="9291"/>
    <cellStyle name="20% - Accent6 3 2 3 4" xfId="9292"/>
    <cellStyle name="20% - Accent6 3 2 3 5" xfId="9293"/>
    <cellStyle name="20% - Accent6 3 2 3 6" xfId="9294"/>
    <cellStyle name="20% - Accent6 3 2 4" xfId="9295"/>
    <cellStyle name="20% - Accent6 3 2 4 2" xfId="9296"/>
    <cellStyle name="20% - Accent6 3 2 4 2 2" xfId="9297"/>
    <cellStyle name="20% - Accent6 3 2 4 2 3" xfId="9298"/>
    <cellStyle name="20% - Accent6 3 2 4 3" xfId="9299"/>
    <cellStyle name="20% - Accent6 3 2 4 4" xfId="9300"/>
    <cellStyle name="20% - Accent6 3 2 5" xfId="9301"/>
    <cellStyle name="20% - Accent6 3 2 5 2" xfId="9302"/>
    <cellStyle name="20% - Accent6 3 2 5 3" xfId="9303"/>
    <cellStyle name="20% - Accent6 3 2 6" xfId="9304"/>
    <cellStyle name="20% - Accent6 3 2 7" xfId="9305"/>
    <cellStyle name="20% - Accent6 3 2 8" xfId="9306"/>
    <cellStyle name="20% - Accent6 3 3" xfId="9307"/>
    <cellStyle name="20% - Accent6 3 3 2" xfId="9308"/>
    <cellStyle name="20% - Accent6 3 3 2 2" xfId="9309"/>
    <cellStyle name="20% - Accent6 3 3 2 2 2" xfId="9310"/>
    <cellStyle name="20% - Accent6 3 3 2 2 3" xfId="9311"/>
    <cellStyle name="20% - Accent6 3 3 2 3" xfId="9312"/>
    <cellStyle name="20% - Accent6 3 3 2 4" xfId="9313"/>
    <cellStyle name="20% - Accent6 3 3 2 5" xfId="9314"/>
    <cellStyle name="20% - Accent6 3 3 3" xfId="9315"/>
    <cellStyle name="20% - Accent6 3 3 3 2" xfId="9316"/>
    <cellStyle name="20% - Accent6 3 3 3 3" xfId="9317"/>
    <cellStyle name="20% - Accent6 3 3 4" xfId="9318"/>
    <cellStyle name="20% - Accent6 3 3 5" xfId="9319"/>
    <cellStyle name="20% - Accent6 3 3 6" xfId="9320"/>
    <cellStyle name="20% - Accent6 3 4" xfId="9321"/>
    <cellStyle name="20% - Accent6 3 4 2" xfId="9322"/>
    <cellStyle name="20% - Accent6 3 4 2 2" xfId="9323"/>
    <cellStyle name="20% - Accent6 3 4 2 2 2" xfId="9324"/>
    <cellStyle name="20% - Accent6 3 4 2 2 3" xfId="9325"/>
    <cellStyle name="20% - Accent6 3 4 2 3" xfId="9326"/>
    <cellStyle name="20% - Accent6 3 4 2 4" xfId="9327"/>
    <cellStyle name="20% - Accent6 3 4 3" xfId="9328"/>
    <cellStyle name="20% - Accent6 3 4 3 2" xfId="9329"/>
    <cellStyle name="20% - Accent6 3 4 3 3" xfId="9330"/>
    <cellStyle name="20% - Accent6 3 4 4" xfId="9331"/>
    <cellStyle name="20% - Accent6 3 4 5" xfId="9332"/>
    <cellStyle name="20% - Accent6 3 4 6" xfId="9333"/>
    <cellStyle name="20% - Accent6 3 5" xfId="9334"/>
    <cellStyle name="20% - Accent6 3 5 2" xfId="9335"/>
    <cellStyle name="20% - Accent6 3 5 2 2" xfId="9336"/>
    <cellStyle name="20% - Accent6 3 5 2 3" xfId="9337"/>
    <cellStyle name="20% - Accent6 3 5 3" xfId="9338"/>
    <cellStyle name="20% - Accent6 3 5 4" xfId="9339"/>
    <cellStyle name="20% - Accent6 3 6" xfId="9340"/>
    <cellStyle name="20% - Accent6 3 6 2" xfId="9341"/>
    <cellStyle name="20% - Accent6 3 6 3" xfId="9342"/>
    <cellStyle name="20% - Accent6 3 7" xfId="9343"/>
    <cellStyle name="20% - Accent6 3 8" xfId="9344"/>
    <cellStyle name="20% - Accent6 3 9" xfId="9345"/>
    <cellStyle name="20% - Accent6 30" xfId="9346"/>
    <cellStyle name="20% - Accent6 30 2" xfId="9347"/>
    <cellStyle name="20% - Accent6 30 2 2" xfId="9348"/>
    <cellStyle name="20% - Accent6 30 2 2 2" xfId="9349"/>
    <cellStyle name="20% - Accent6 30 2 2 3" xfId="9350"/>
    <cellStyle name="20% - Accent6 30 2 3" xfId="9351"/>
    <cellStyle name="20% - Accent6 30 2 4" xfId="9352"/>
    <cellStyle name="20% - Accent6 30 3" xfId="9353"/>
    <cellStyle name="20% - Accent6 30 3 2" xfId="9354"/>
    <cellStyle name="20% - Accent6 30 3 3" xfId="9355"/>
    <cellStyle name="20% - Accent6 30 4" xfId="9356"/>
    <cellStyle name="20% - Accent6 30 5" xfId="9357"/>
    <cellStyle name="20% - Accent6 31" xfId="9358"/>
    <cellStyle name="20% - Accent6 31 2" xfId="9359"/>
    <cellStyle name="20% - Accent6 31 2 2" xfId="9360"/>
    <cellStyle name="20% - Accent6 31 2 2 2" xfId="9361"/>
    <cellStyle name="20% - Accent6 31 2 2 3" xfId="9362"/>
    <cellStyle name="20% - Accent6 31 2 3" xfId="9363"/>
    <cellStyle name="20% - Accent6 31 2 4" xfId="9364"/>
    <cellStyle name="20% - Accent6 31 3" xfId="9365"/>
    <cellStyle name="20% - Accent6 31 3 2" xfId="9366"/>
    <cellStyle name="20% - Accent6 31 3 3" xfId="9367"/>
    <cellStyle name="20% - Accent6 31 4" xfId="9368"/>
    <cellStyle name="20% - Accent6 31 5" xfId="9369"/>
    <cellStyle name="20% - Accent6 32" xfId="9370"/>
    <cellStyle name="20% - Accent6 32 2" xfId="9371"/>
    <cellStyle name="20% - Accent6 32 2 2" xfId="9372"/>
    <cellStyle name="20% - Accent6 32 2 2 2" xfId="9373"/>
    <cellStyle name="20% - Accent6 32 2 2 3" xfId="9374"/>
    <cellStyle name="20% - Accent6 32 2 3" xfId="9375"/>
    <cellStyle name="20% - Accent6 32 2 4" xfId="9376"/>
    <cellStyle name="20% - Accent6 32 3" xfId="9377"/>
    <cellStyle name="20% - Accent6 32 3 2" xfId="9378"/>
    <cellStyle name="20% - Accent6 32 3 3" xfId="9379"/>
    <cellStyle name="20% - Accent6 32 4" xfId="9380"/>
    <cellStyle name="20% - Accent6 32 5" xfId="9381"/>
    <cellStyle name="20% - Accent6 33" xfId="9382"/>
    <cellStyle name="20% - Accent6 33 2" xfId="9383"/>
    <cellStyle name="20% - Accent6 33 2 2" xfId="9384"/>
    <cellStyle name="20% - Accent6 33 2 2 2" xfId="9385"/>
    <cellStyle name="20% - Accent6 33 2 2 3" xfId="9386"/>
    <cellStyle name="20% - Accent6 33 2 3" xfId="9387"/>
    <cellStyle name="20% - Accent6 33 2 4" xfId="9388"/>
    <cellStyle name="20% - Accent6 33 3" xfId="9389"/>
    <cellStyle name="20% - Accent6 33 3 2" xfId="9390"/>
    <cellStyle name="20% - Accent6 33 3 3" xfId="9391"/>
    <cellStyle name="20% - Accent6 33 4" xfId="9392"/>
    <cellStyle name="20% - Accent6 33 5" xfId="9393"/>
    <cellStyle name="20% - Accent6 34" xfId="9394"/>
    <cellStyle name="20% - Accent6 34 2" xfId="9395"/>
    <cellStyle name="20% - Accent6 34 2 2" xfId="9396"/>
    <cellStyle name="20% - Accent6 34 2 2 2" xfId="9397"/>
    <cellStyle name="20% - Accent6 34 2 2 3" xfId="9398"/>
    <cellStyle name="20% - Accent6 34 2 3" xfId="9399"/>
    <cellStyle name="20% - Accent6 34 2 4" xfId="9400"/>
    <cellStyle name="20% - Accent6 34 3" xfId="9401"/>
    <cellStyle name="20% - Accent6 34 3 2" xfId="9402"/>
    <cellStyle name="20% - Accent6 34 3 3" xfId="9403"/>
    <cellStyle name="20% - Accent6 34 4" xfId="9404"/>
    <cellStyle name="20% - Accent6 34 5" xfId="9405"/>
    <cellStyle name="20% - Accent6 35" xfId="9406"/>
    <cellStyle name="20% - Accent6 35 2" xfId="9407"/>
    <cellStyle name="20% - Accent6 35 2 2" xfId="9408"/>
    <cellStyle name="20% - Accent6 35 2 2 2" xfId="9409"/>
    <cellStyle name="20% - Accent6 35 2 2 3" xfId="9410"/>
    <cellStyle name="20% - Accent6 35 2 3" xfId="9411"/>
    <cellStyle name="20% - Accent6 35 2 4" xfId="9412"/>
    <cellStyle name="20% - Accent6 35 3" xfId="9413"/>
    <cellStyle name="20% - Accent6 35 3 2" xfId="9414"/>
    <cellStyle name="20% - Accent6 35 3 3" xfId="9415"/>
    <cellStyle name="20% - Accent6 35 4" xfId="9416"/>
    <cellStyle name="20% - Accent6 35 5" xfId="9417"/>
    <cellStyle name="20% - Accent6 36" xfId="9418"/>
    <cellStyle name="20% - Accent6 36 2" xfId="9419"/>
    <cellStyle name="20% - Accent6 36 2 2" xfId="9420"/>
    <cellStyle name="20% - Accent6 36 2 2 2" xfId="9421"/>
    <cellStyle name="20% - Accent6 36 2 2 3" xfId="9422"/>
    <cellStyle name="20% - Accent6 36 2 3" xfId="9423"/>
    <cellStyle name="20% - Accent6 36 2 4" xfId="9424"/>
    <cellStyle name="20% - Accent6 36 3" xfId="9425"/>
    <cellStyle name="20% - Accent6 36 3 2" xfId="9426"/>
    <cellStyle name="20% - Accent6 36 3 3" xfId="9427"/>
    <cellStyle name="20% - Accent6 36 4" xfId="9428"/>
    <cellStyle name="20% - Accent6 36 5" xfId="9429"/>
    <cellStyle name="20% - Accent6 37" xfId="9430"/>
    <cellStyle name="20% - Accent6 37 2" xfId="9431"/>
    <cellStyle name="20% - Accent6 37 2 2" xfId="9432"/>
    <cellStyle name="20% - Accent6 37 2 2 2" xfId="9433"/>
    <cellStyle name="20% - Accent6 37 2 2 3" xfId="9434"/>
    <cellStyle name="20% - Accent6 37 2 3" xfId="9435"/>
    <cellStyle name="20% - Accent6 37 2 4" xfId="9436"/>
    <cellStyle name="20% - Accent6 37 3" xfId="9437"/>
    <cellStyle name="20% - Accent6 37 3 2" xfId="9438"/>
    <cellStyle name="20% - Accent6 37 3 3" xfId="9439"/>
    <cellStyle name="20% - Accent6 37 4" xfId="9440"/>
    <cellStyle name="20% - Accent6 37 5" xfId="9441"/>
    <cellStyle name="20% - Accent6 38" xfId="9442"/>
    <cellStyle name="20% - Accent6 38 2" xfId="9443"/>
    <cellStyle name="20% - Accent6 38 2 2" xfId="9444"/>
    <cellStyle name="20% - Accent6 38 2 2 2" xfId="9445"/>
    <cellStyle name="20% - Accent6 38 2 2 3" xfId="9446"/>
    <cellStyle name="20% - Accent6 38 2 3" xfId="9447"/>
    <cellStyle name="20% - Accent6 38 2 4" xfId="9448"/>
    <cellStyle name="20% - Accent6 38 3" xfId="9449"/>
    <cellStyle name="20% - Accent6 38 3 2" xfId="9450"/>
    <cellStyle name="20% - Accent6 38 3 3" xfId="9451"/>
    <cellStyle name="20% - Accent6 38 4" xfId="9452"/>
    <cellStyle name="20% - Accent6 38 5" xfId="9453"/>
    <cellStyle name="20% - Accent6 39" xfId="9454"/>
    <cellStyle name="20% - Accent6 39 2" xfId="9455"/>
    <cellStyle name="20% - Accent6 39 2 2" xfId="9456"/>
    <cellStyle name="20% - Accent6 39 2 2 2" xfId="9457"/>
    <cellStyle name="20% - Accent6 39 2 2 3" xfId="9458"/>
    <cellStyle name="20% - Accent6 39 2 3" xfId="9459"/>
    <cellStyle name="20% - Accent6 39 2 4" xfId="9460"/>
    <cellStyle name="20% - Accent6 39 3" xfId="9461"/>
    <cellStyle name="20% - Accent6 39 3 2" xfId="9462"/>
    <cellStyle name="20% - Accent6 39 3 3" xfId="9463"/>
    <cellStyle name="20% - Accent6 39 4" xfId="9464"/>
    <cellStyle name="20% - Accent6 39 5" xfId="9465"/>
    <cellStyle name="20% - Accent6 4" xfId="9466"/>
    <cellStyle name="20% - Accent6 4 2" xfId="9467"/>
    <cellStyle name="20% - Accent6 4 2 2" xfId="9468"/>
    <cellStyle name="20% - Accent6 4 2 2 2" xfId="9469"/>
    <cellStyle name="20% - Accent6 4 2 2 2 2" xfId="9470"/>
    <cellStyle name="20% - Accent6 4 2 2 2 2 2" xfId="9471"/>
    <cellStyle name="20% - Accent6 4 2 2 2 2 3" xfId="9472"/>
    <cellStyle name="20% - Accent6 4 2 2 2 3" xfId="9473"/>
    <cellStyle name="20% - Accent6 4 2 2 2 4" xfId="9474"/>
    <cellStyle name="20% - Accent6 4 2 2 2 5" xfId="9475"/>
    <cellStyle name="20% - Accent6 4 2 2 3" xfId="9476"/>
    <cellStyle name="20% - Accent6 4 2 2 3 2" xfId="9477"/>
    <cellStyle name="20% - Accent6 4 2 2 3 3" xfId="9478"/>
    <cellStyle name="20% - Accent6 4 2 2 4" xfId="9479"/>
    <cellStyle name="20% - Accent6 4 2 2 5" xfId="9480"/>
    <cellStyle name="20% - Accent6 4 2 2 6" xfId="9481"/>
    <cellStyle name="20% - Accent6 4 2 3" xfId="9482"/>
    <cellStyle name="20% - Accent6 4 2 3 2" xfId="9483"/>
    <cellStyle name="20% - Accent6 4 2 3 2 2" xfId="9484"/>
    <cellStyle name="20% - Accent6 4 2 3 2 2 2" xfId="9485"/>
    <cellStyle name="20% - Accent6 4 2 3 2 2 3" xfId="9486"/>
    <cellStyle name="20% - Accent6 4 2 3 2 3" xfId="9487"/>
    <cellStyle name="20% - Accent6 4 2 3 2 4" xfId="9488"/>
    <cellStyle name="20% - Accent6 4 2 3 3" xfId="9489"/>
    <cellStyle name="20% - Accent6 4 2 3 3 2" xfId="9490"/>
    <cellStyle name="20% - Accent6 4 2 3 3 3" xfId="9491"/>
    <cellStyle name="20% - Accent6 4 2 3 4" xfId="9492"/>
    <cellStyle name="20% - Accent6 4 2 3 5" xfId="9493"/>
    <cellStyle name="20% - Accent6 4 2 3 6" xfId="9494"/>
    <cellStyle name="20% - Accent6 4 2 4" xfId="9495"/>
    <cellStyle name="20% - Accent6 4 2 4 2" xfId="9496"/>
    <cellStyle name="20% - Accent6 4 2 4 2 2" xfId="9497"/>
    <cellStyle name="20% - Accent6 4 2 4 2 3" xfId="9498"/>
    <cellStyle name="20% - Accent6 4 2 4 3" xfId="9499"/>
    <cellStyle name="20% - Accent6 4 2 4 4" xfId="9500"/>
    <cellStyle name="20% - Accent6 4 2 5" xfId="9501"/>
    <cellStyle name="20% - Accent6 4 2 5 2" xfId="9502"/>
    <cellStyle name="20% - Accent6 4 2 5 3" xfId="9503"/>
    <cellStyle name="20% - Accent6 4 2 6" xfId="9504"/>
    <cellStyle name="20% - Accent6 4 2 7" xfId="9505"/>
    <cellStyle name="20% - Accent6 4 2 8" xfId="9506"/>
    <cellStyle name="20% - Accent6 4 3" xfId="9507"/>
    <cellStyle name="20% - Accent6 4 3 2" xfId="9508"/>
    <cellStyle name="20% - Accent6 4 3 2 2" xfId="9509"/>
    <cellStyle name="20% - Accent6 4 3 2 2 2" xfId="9510"/>
    <cellStyle name="20% - Accent6 4 3 2 2 3" xfId="9511"/>
    <cellStyle name="20% - Accent6 4 3 2 3" xfId="9512"/>
    <cellStyle name="20% - Accent6 4 3 2 4" xfId="9513"/>
    <cellStyle name="20% - Accent6 4 3 2 5" xfId="9514"/>
    <cellStyle name="20% - Accent6 4 3 3" xfId="9515"/>
    <cellStyle name="20% - Accent6 4 3 3 2" xfId="9516"/>
    <cellStyle name="20% - Accent6 4 3 3 3" xfId="9517"/>
    <cellStyle name="20% - Accent6 4 3 4" xfId="9518"/>
    <cellStyle name="20% - Accent6 4 3 5" xfId="9519"/>
    <cellStyle name="20% - Accent6 4 3 6" xfId="9520"/>
    <cellStyle name="20% - Accent6 4 4" xfId="9521"/>
    <cellStyle name="20% - Accent6 4 4 2" xfId="9522"/>
    <cellStyle name="20% - Accent6 4 4 2 2" xfId="9523"/>
    <cellStyle name="20% - Accent6 4 4 2 2 2" xfId="9524"/>
    <cellStyle name="20% - Accent6 4 4 2 2 3" xfId="9525"/>
    <cellStyle name="20% - Accent6 4 4 2 3" xfId="9526"/>
    <cellStyle name="20% - Accent6 4 4 2 4" xfId="9527"/>
    <cellStyle name="20% - Accent6 4 4 3" xfId="9528"/>
    <cellStyle name="20% - Accent6 4 4 3 2" xfId="9529"/>
    <cellStyle name="20% - Accent6 4 4 3 3" xfId="9530"/>
    <cellStyle name="20% - Accent6 4 4 4" xfId="9531"/>
    <cellStyle name="20% - Accent6 4 4 5" xfId="9532"/>
    <cellStyle name="20% - Accent6 4 4 6" xfId="9533"/>
    <cellStyle name="20% - Accent6 4 5" xfId="9534"/>
    <cellStyle name="20% - Accent6 4 5 2" xfId="9535"/>
    <cellStyle name="20% - Accent6 4 5 2 2" xfId="9536"/>
    <cellStyle name="20% - Accent6 4 5 2 3" xfId="9537"/>
    <cellStyle name="20% - Accent6 4 5 3" xfId="9538"/>
    <cellStyle name="20% - Accent6 4 5 4" xfId="9539"/>
    <cellStyle name="20% - Accent6 4 6" xfId="9540"/>
    <cellStyle name="20% - Accent6 4 6 2" xfId="9541"/>
    <cellStyle name="20% - Accent6 4 6 3" xfId="9542"/>
    <cellStyle name="20% - Accent6 4 7" xfId="9543"/>
    <cellStyle name="20% - Accent6 4 8" xfId="9544"/>
    <cellStyle name="20% - Accent6 4 9" xfId="9545"/>
    <cellStyle name="20% - Accent6 40" xfId="9546"/>
    <cellStyle name="20% - Accent6 40 2" xfId="9547"/>
    <cellStyle name="20% - Accent6 40 2 2" xfId="9548"/>
    <cellStyle name="20% - Accent6 40 2 2 2" xfId="9549"/>
    <cellStyle name="20% - Accent6 40 2 2 3" xfId="9550"/>
    <cellStyle name="20% - Accent6 40 2 3" xfId="9551"/>
    <cellStyle name="20% - Accent6 40 2 4" xfId="9552"/>
    <cellStyle name="20% - Accent6 40 3" xfId="9553"/>
    <cellStyle name="20% - Accent6 40 3 2" xfId="9554"/>
    <cellStyle name="20% - Accent6 40 3 3" xfId="9555"/>
    <cellStyle name="20% - Accent6 40 4" xfId="9556"/>
    <cellStyle name="20% - Accent6 40 5" xfId="9557"/>
    <cellStyle name="20% - Accent6 41" xfId="9558"/>
    <cellStyle name="20% - Accent6 41 2" xfId="9559"/>
    <cellStyle name="20% - Accent6 41 2 2" xfId="9560"/>
    <cellStyle name="20% - Accent6 41 2 2 2" xfId="9561"/>
    <cellStyle name="20% - Accent6 41 2 2 3" xfId="9562"/>
    <cellStyle name="20% - Accent6 41 2 3" xfId="9563"/>
    <cellStyle name="20% - Accent6 41 2 4" xfId="9564"/>
    <cellStyle name="20% - Accent6 41 3" xfId="9565"/>
    <cellStyle name="20% - Accent6 41 3 2" xfId="9566"/>
    <cellStyle name="20% - Accent6 41 3 3" xfId="9567"/>
    <cellStyle name="20% - Accent6 41 4" xfId="9568"/>
    <cellStyle name="20% - Accent6 41 5" xfId="9569"/>
    <cellStyle name="20% - Accent6 42" xfId="9570"/>
    <cellStyle name="20% - Accent6 42 2" xfId="9571"/>
    <cellStyle name="20% - Accent6 42 2 2" xfId="9572"/>
    <cellStyle name="20% - Accent6 42 2 2 2" xfId="9573"/>
    <cellStyle name="20% - Accent6 42 2 2 3" xfId="9574"/>
    <cellStyle name="20% - Accent6 42 2 3" xfId="9575"/>
    <cellStyle name="20% - Accent6 42 2 4" xfId="9576"/>
    <cellStyle name="20% - Accent6 42 3" xfId="9577"/>
    <cellStyle name="20% - Accent6 42 3 2" xfId="9578"/>
    <cellStyle name="20% - Accent6 42 3 3" xfId="9579"/>
    <cellStyle name="20% - Accent6 42 4" xfId="9580"/>
    <cellStyle name="20% - Accent6 42 5" xfId="9581"/>
    <cellStyle name="20% - Accent6 43" xfId="9582"/>
    <cellStyle name="20% - Accent6 43 2" xfId="9583"/>
    <cellStyle name="20% - Accent6 43 2 2" xfId="9584"/>
    <cellStyle name="20% - Accent6 43 2 2 2" xfId="9585"/>
    <cellStyle name="20% - Accent6 43 2 2 3" xfId="9586"/>
    <cellStyle name="20% - Accent6 43 2 3" xfId="9587"/>
    <cellStyle name="20% - Accent6 43 2 4" xfId="9588"/>
    <cellStyle name="20% - Accent6 43 3" xfId="9589"/>
    <cellStyle name="20% - Accent6 43 3 2" xfId="9590"/>
    <cellStyle name="20% - Accent6 43 3 3" xfId="9591"/>
    <cellStyle name="20% - Accent6 43 4" xfId="9592"/>
    <cellStyle name="20% - Accent6 43 5" xfId="9593"/>
    <cellStyle name="20% - Accent6 44" xfId="9594"/>
    <cellStyle name="20% - Accent6 44 2" xfId="9595"/>
    <cellStyle name="20% - Accent6 44 2 2" xfId="9596"/>
    <cellStyle name="20% - Accent6 44 2 2 2" xfId="9597"/>
    <cellStyle name="20% - Accent6 44 2 2 3" xfId="9598"/>
    <cellStyle name="20% - Accent6 44 2 3" xfId="9599"/>
    <cellStyle name="20% - Accent6 44 2 4" xfId="9600"/>
    <cellStyle name="20% - Accent6 44 3" xfId="9601"/>
    <cellStyle name="20% - Accent6 44 3 2" xfId="9602"/>
    <cellStyle name="20% - Accent6 44 3 3" xfId="9603"/>
    <cellStyle name="20% - Accent6 44 4" xfId="9604"/>
    <cellStyle name="20% - Accent6 44 5" xfId="9605"/>
    <cellStyle name="20% - Accent6 45" xfId="9606"/>
    <cellStyle name="20% - Accent6 45 2" xfId="9607"/>
    <cellStyle name="20% - Accent6 45 2 2" xfId="9608"/>
    <cellStyle name="20% - Accent6 45 2 2 2" xfId="9609"/>
    <cellStyle name="20% - Accent6 45 2 2 3" xfId="9610"/>
    <cellStyle name="20% - Accent6 45 2 3" xfId="9611"/>
    <cellStyle name="20% - Accent6 45 2 4" xfId="9612"/>
    <cellStyle name="20% - Accent6 45 3" xfId="9613"/>
    <cellStyle name="20% - Accent6 45 3 2" xfId="9614"/>
    <cellStyle name="20% - Accent6 45 3 3" xfId="9615"/>
    <cellStyle name="20% - Accent6 45 4" xfId="9616"/>
    <cellStyle name="20% - Accent6 45 5" xfId="9617"/>
    <cellStyle name="20% - Accent6 46" xfId="9618"/>
    <cellStyle name="20% - Accent6 46 2" xfId="9619"/>
    <cellStyle name="20% - Accent6 46 2 2" xfId="9620"/>
    <cellStyle name="20% - Accent6 46 2 2 2" xfId="9621"/>
    <cellStyle name="20% - Accent6 46 2 2 3" xfId="9622"/>
    <cellStyle name="20% - Accent6 46 2 3" xfId="9623"/>
    <cellStyle name="20% - Accent6 46 2 4" xfId="9624"/>
    <cellStyle name="20% - Accent6 46 3" xfId="9625"/>
    <cellStyle name="20% - Accent6 46 3 2" xfId="9626"/>
    <cellStyle name="20% - Accent6 46 3 3" xfId="9627"/>
    <cellStyle name="20% - Accent6 46 4" xfId="9628"/>
    <cellStyle name="20% - Accent6 46 5" xfId="9629"/>
    <cellStyle name="20% - Accent6 47" xfId="9630"/>
    <cellStyle name="20% - Accent6 47 2" xfId="9631"/>
    <cellStyle name="20% - Accent6 47 2 2" xfId="9632"/>
    <cellStyle name="20% - Accent6 47 2 2 2" xfId="9633"/>
    <cellStyle name="20% - Accent6 47 2 2 3" xfId="9634"/>
    <cellStyle name="20% - Accent6 47 2 3" xfId="9635"/>
    <cellStyle name="20% - Accent6 47 2 4" xfId="9636"/>
    <cellStyle name="20% - Accent6 47 3" xfId="9637"/>
    <cellStyle name="20% - Accent6 47 3 2" xfId="9638"/>
    <cellStyle name="20% - Accent6 47 3 3" xfId="9639"/>
    <cellStyle name="20% - Accent6 47 4" xfId="9640"/>
    <cellStyle name="20% - Accent6 47 5" xfId="9641"/>
    <cellStyle name="20% - Accent6 48" xfId="9642"/>
    <cellStyle name="20% - Accent6 48 2" xfId="9643"/>
    <cellStyle name="20% - Accent6 48 2 2" xfId="9644"/>
    <cellStyle name="20% - Accent6 48 2 2 2" xfId="9645"/>
    <cellStyle name="20% - Accent6 48 2 2 3" xfId="9646"/>
    <cellStyle name="20% - Accent6 48 2 3" xfId="9647"/>
    <cellStyle name="20% - Accent6 48 2 4" xfId="9648"/>
    <cellStyle name="20% - Accent6 48 3" xfId="9649"/>
    <cellStyle name="20% - Accent6 48 3 2" xfId="9650"/>
    <cellStyle name="20% - Accent6 48 3 3" xfId="9651"/>
    <cellStyle name="20% - Accent6 48 4" xfId="9652"/>
    <cellStyle name="20% - Accent6 48 5" xfId="9653"/>
    <cellStyle name="20% - Accent6 49" xfId="9654"/>
    <cellStyle name="20% - Accent6 49 2" xfId="9655"/>
    <cellStyle name="20% - Accent6 49 2 2" xfId="9656"/>
    <cellStyle name="20% - Accent6 49 2 2 2" xfId="9657"/>
    <cellStyle name="20% - Accent6 49 2 2 3" xfId="9658"/>
    <cellStyle name="20% - Accent6 49 2 3" xfId="9659"/>
    <cellStyle name="20% - Accent6 49 2 4" xfId="9660"/>
    <cellStyle name="20% - Accent6 49 3" xfId="9661"/>
    <cellStyle name="20% - Accent6 49 3 2" xfId="9662"/>
    <cellStyle name="20% - Accent6 49 3 3" xfId="9663"/>
    <cellStyle name="20% - Accent6 49 4" xfId="9664"/>
    <cellStyle name="20% - Accent6 49 5" xfId="9665"/>
    <cellStyle name="20% - Accent6 5" xfId="9666"/>
    <cellStyle name="20% - Accent6 5 2" xfId="9667"/>
    <cellStyle name="20% - Accent6 5 2 2" xfId="9668"/>
    <cellStyle name="20% - Accent6 5 2 2 2" xfId="9669"/>
    <cellStyle name="20% - Accent6 5 2 2 2 2" xfId="9670"/>
    <cellStyle name="20% - Accent6 5 2 2 2 3" xfId="9671"/>
    <cellStyle name="20% - Accent6 5 2 2 2 4" xfId="9672"/>
    <cellStyle name="20% - Accent6 5 2 2 3" xfId="9673"/>
    <cellStyle name="20% - Accent6 5 2 2 4" xfId="9674"/>
    <cellStyle name="20% - Accent6 5 2 2 5" xfId="9675"/>
    <cellStyle name="20% - Accent6 5 2 3" xfId="9676"/>
    <cellStyle name="20% - Accent6 5 2 3 2" xfId="9677"/>
    <cellStyle name="20% - Accent6 5 2 3 3" xfId="9678"/>
    <cellStyle name="20% - Accent6 5 2 3 4" xfId="9679"/>
    <cellStyle name="20% - Accent6 5 2 4" xfId="9680"/>
    <cellStyle name="20% - Accent6 5 2 5" xfId="9681"/>
    <cellStyle name="20% - Accent6 5 2 6" xfId="9682"/>
    <cellStyle name="20% - Accent6 5 3" xfId="9683"/>
    <cellStyle name="20% - Accent6 5 3 2" xfId="9684"/>
    <cellStyle name="20% - Accent6 5 3 2 2" xfId="9685"/>
    <cellStyle name="20% - Accent6 5 3 2 2 2" xfId="9686"/>
    <cellStyle name="20% - Accent6 5 3 2 2 3" xfId="9687"/>
    <cellStyle name="20% - Accent6 5 3 2 3" xfId="9688"/>
    <cellStyle name="20% - Accent6 5 3 2 4" xfId="9689"/>
    <cellStyle name="20% - Accent6 5 3 2 5" xfId="9690"/>
    <cellStyle name="20% - Accent6 5 3 3" xfId="9691"/>
    <cellStyle name="20% - Accent6 5 3 3 2" xfId="9692"/>
    <cellStyle name="20% - Accent6 5 3 3 3" xfId="9693"/>
    <cellStyle name="20% - Accent6 5 3 4" xfId="9694"/>
    <cellStyle name="20% - Accent6 5 3 5" xfId="9695"/>
    <cellStyle name="20% - Accent6 5 3 6" xfId="9696"/>
    <cellStyle name="20% - Accent6 5 4" xfId="9697"/>
    <cellStyle name="20% - Accent6 5 4 2" xfId="9698"/>
    <cellStyle name="20% - Accent6 5 4 2 2" xfId="9699"/>
    <cellStyle name="20% - Accent6 5 4 2 2 2" xfId="9700"/>
    <cellStyle name="20% - Accent6 5 4 2 2 3" xfId="9701"/>
    <cellStyle name="20% - Accent6 5 4 2 3" xfId="9702"/>
    <cellStyle name="20% - Accent6 5 4 2 4" xfId="9703"/>
    <cellStyle name="20% - Accent6 5 4 3" xfId="9704"/>
    <cellStyle name="20% - Accent6 5 4 3 2" xfId="9705"/>
    <cellStyle name="20% - Accent6 5 4 3 3" xfId="9706"/>
    <cellStyle name="20% - Accent6 5 4 4" xfId="9707"/>
    <cellStyle name="20% - Accent6 5 4 5" xfId="9708"/>
    <cellStyle name="20% - Accent6 5 4 6" xfId="9709"/>
    <cellStyle name="20% - Accent6 5 5" xfId="9710"/>
    <cellStyle name="20% - Accent6 5 5 2" xfId="9711"/>
    <cellStyle name="20% - Accent6 5 5 2 2" xfId="9712"/>
    <cellStyle name="20% - Accent6 5 5 2 3" xfId="9713"/>
    <cellStyle name="20% - Accent6 5 5 3" xfId="9714"/>
    <cellStyle name="20% - Accent6 5 5 4" xfId="9715"/>
    <cellStyle name="20% - Accent6 5 6" xfId="9716"/>
    <cellStyle name="20% - Accent6 5 6 2" xfId="9717"/>
    <cellStyle name="20% - Accent6 5 6 3" xfId="9718"/>
    <cellStyle name="20% - Accent6 5 7" xfId="9719"/>
    <cellStyle name="20% - Accent6 5 8" xfId="9720"/>
    <cellStyle name="20% - Accent6 5 9" xfId="9721"/>
    <cellStyle name="20% - Accent6 50" xfId="9722"/>
    <cellStyle name="20% - Accent6 50 2" xfId="9723"/>
    <cellStyle name="20% - Accent6 50 2 2" xfId="9724"/>
    <cellStyle name="20% - Accent6 50 2 2 2" xfId="9725"/>
    <cellStyle name="20% - Accent6 50 2 2 3" xfId="9726"/>
    <cellStyle name="20% - Accent6 50 2 3" xfId="9727"/>
    <cellStyle name="20% - Accent6 50 2 4" xfId="9728"/>
    <cellStyle name="20% - Accent6 50 3" xfId="9729"/>
    <cellStyle name="20% - Accent6 50 3 2" xfId="9730"/>
    <cellStyle name="20% - Accent6 50 3 3" xfId="9731"/>
    <cellStyle name="20% - Accent6 50 4" xfId="9732"/>
    <cellStyle name="20% - Accent6 50 5" xfId="9733"/>
    <cellStyle name="20% - Accent6 51" xfId="9734"/>
    <cellStyle name="20% - Accent6 51 2" xfId="9735"/>
    <cellStyle name="20% - Accent6 51 2 2" xfId="9736"/>
    <cellStyle name="20% - Accent6 51 2 2 2" xfId="9737"/>
    <cellStyle name="20% - Accent6 51 2 2 3" xfId="9738"/>
    <cellStyle name="20% - Accent6 51 2 3" xfId="9739"/>
    <cellStyle name="20% - Accent6 51 2 4" xfId="9740"/>
    <cellStyle name="20% - Accent6 51 3" xfId="9741"/>
    <cellStyle name="20% - Accent6 51 3 2" xfId="9742"/>
    <cellStyle name="20% - Accent6 51 3 3" xfId="9743"/>
    <cellStyle name="20% - Accent6 51 4" xfId="9744"/>
    <cellStyle name="20% - Accent6 51 5" xfId="9745"/>
    <cellStyle name="20% - Accent6 52" xfId="9746"/>
    <cellStyle name="20% - Accent6 52 2" xfId="9747"/>
    <cellStyle name="20% - Accent6 52 2 2" xfId="9748"/>
    <cellStyle name="20% - Accent6 52 2 2 2" xfId="9749"/>
    <cellStyle name="20% - Accent6 52 2 2 3" xfId="9750"/>
    <cellStyle name="20% - Accent6 52 2 3" xfId="9751"/>
    <cellStyle name="20% - Accent6 52 2 4" xfId="9752"/>
    <cellStyle name="20% - Accent6 52 3" xfId="9753"/>
    <cellStyle name="20% - Accent6 52 3 2" xfId="9754"/>
    <cellStyle name="20% - Accent6 52 3 3" xfId="9755"/>
    <cellStyle name="20% - Accent6 52 4" xfId="9756"/>
    <cellStyle name="20% - Accent6 52 5" xfId="9757"/>
    <cellStyle name="20% - Accent6 53" xfId="9758"/>
    <cellStyle name="20% - Accent6 53 2" xfId="9759"/>
    <cellStyle name="20% - Accent6 53 2 2" xfId="9760"/>
    <cellStyle name="20% - Accent6 53 2 2 2" xfId="9761"/>
    <cellStyle name="20% - Accent6 53 2 2 3" xfId="9762"/>
    <cellStyle name="20% - Accent6 53 2 3" xfId="9763"/>
    <cellStyle name="20% - Accent6 53 2 4" xfId="9764"/>
    <cellStyle name="20% - Accent6 53 3" xfId="9765"/>
    <cellStyle name="20% - Accent6 53 3 2" xfId="9766"/>
    <cellStyle name="20% - Accent6 53 3 3" xfId="9767"/>
    <cellStyle name="20% - Accent6 53 4" xfId="9768"/>
    <cellStyle name="20% - Accent6 53 5" xfId="9769"/>
    <cellStyle name="20% - Accent6 54" xfId="9770"/>
    <cellStyle name="20% - Accent6 54 2" xfId="9771"/>
    <cellStyle name="20% - Accent6 54 2 2" xfId="9772"/>
    <cellStyle name="20% - Accent6 54 2 2 2" xfId="9773"/>
    <cellStyle name="20% - Accent6 54 2 2 3" xfId="9774"/>
    <cellStyle name="20% - Accent6 54 2 3" xfId="9775"/>
    <cellStyle name="20% - Accent6 54 2 4" xfId="9776"/>
    <cellStyle name="20% - Accent6 54 3" xfId="9777"/>
    <cellStyle name="20% - Accent6 54 3 2" xfId="9778"/>
    <cellStyle name="20% - Accent6 54 3 3" xfId="9779"/>
    <cellStyle name="20% - Accent6 54 4" xfId="9780"/>
    <cellStyle name="20% - Accent6 54 5" xfId="9781"/>
    <cellStyle name="20% - Accent6 55" xfId="9782"/>
    <cellStyle name="20% - Accent6 55 2" xfId="9783"/>
    <cellStyle name="20% - Accent6 55 2 2" xfId="9784"/>
    <cellStyle name="20% - Accent6 55 2 2 2" xfId="9785"/>
    <cellStyle name="20% - Accent6 55 2 2 3" xfId="9786"/>
    <cellStyle name="20% - Accent6 55 2 3" xfId="9787"/>
    <cellStyle name="20% - Accent6 55 2 4" xfId="9788"/>
    <cellStyle name="20% - Accent6 55 3" xfId="9789"/>
    <cellStyle name="20% - Accent6 55 3 2" xfId="9790"/>
    <cellStyle name="20% - Accent6 55 3 3" xfId="9791"/>
    <cellStyle name="20% - Accent6 55 4" xfId="9792"/>
    <cellStyle name="20% - Accent6 55 5" xfId="9793"/>
    <cellStyle name="20% - Accent6 56" xfId="9794"/>
    <cellStyle name="20% - Accent6 56 2" xfId="9795"/>
    <cellStyle name="20% - Accent6 56 2 2" xfId="9796"/>
    <cellStyle name="20% - Accent6 56 2 2 2" xfId="9797"/>
    <cellStyle name="20% - Accent6 56 2 2 3" xfId="9798"/>
    <cellStyle name="20% - Accent6 56 2 3" xfId="9799"/>
    <cellStyle name="20% - Accent6 56 2 4" xfId="9800"/>
    <cellStyle name="20% - Accent6 56 3" xfId="9801"/>
    <cellStyle name="20% - Accent6 56 3 2" xfId="9802"/>
    <cellStyle name="20% - Accent6 56 3 3" xfId="9803"/>
    <cellStyle name="20% - Accent6 56 4" xfId="9804"/>
    <cellStyle name="20% - Accent6 56 5" xfId="9805"/>
    <cellStyle name="20% - Accent6 57" xfId="9806"/>
    <cellStyle name="20% - Accent6 57 2" xfId="9807"/>
    <cellStyle name="20% - Accent6 57 2 2" xfId="9808"/>
    <cellStyle name="20% - Accent6 57 2 2 2" xfId="9809"/>
    <cellStyle name="20% - Accent6 57 2 2 3" xfId="9810"/>
    <cellStyle name="20% - Accent6 57 2 3" xfId="9811"/>
    <cellStyle name="20% - Accent6 57 2 4" xfId="9812"/>
    <cellStyle name="20% - Accent6 57 3" xfId="9813"/>
    <cellStyle name="20% - Accent6 57 3 2" xfId="9814"/>
    <cellStyle name="20% - Accent6 57 3 3" xfId="9815"/>
    <cellStyle name="20% - Accent6 57 4" xfId="9816"/>
    <cellStyle name="20% - Accent6 57 5" xfId="9817"/>
    <cellStyle name="20% - Accent6 58" xfId="9818"/>
    <cellStyle name="20% - Accent6 58 2" xfId="9819"/>
    <cellStyle name="20% - Accent6 58 2 2" xfId="9820"/>
    <cellStyle name="20% - Accent6 58 2 2 2" xfId="9821"/>
    <cellStyle name="20% - Accent6 58 2 2 3" xfId="9822"/>
    <cellStyle name="20% - Accent6 58 2 3" xfId="9823"/>
    <cellStyle name="20% - Accent6 58 2 4" xfId="9824"/>
    <cellStyle name="20% - Accent6 58 3" xfId="9825"/>
    <cellStyle name="20% - Accent6 58 3 2" xfId="9826"/>
    <cellStyle name="20% - Accent6 58 3 3" xfId="9827"/>
    <cellStyle name="20% - Accent6 58 4" xfId="9828"/>
    <cellStyle name="20% - Accent6 58 5" xfId="9829"/>
    <cellStyle name="20% - Accent6 59" xfId="9830"/>
    <cellStyle name="20% - Accent6 59 2" xfId="9831"/>
    <cellStyle name="20% - Accent6 59 2 2" xfId="9832"/>
    <cellStyle name="20% - Accent6 59 2 2 2" xfId="9833"/>
    <cellStyle name="20% - Accent6 59 2 2 3" xfId="9834"/>
    <cellStyle name="20% - Accent6 59 2 3" xfId="9835"/>
    <cellStyle name="20% - Accent6 59 2 4" xfId="9836"/>
    <cellStyle name="20% - Accent6 59 3" xfId="9837"/>
    <cellStyle name="20% - Accent6 59 3 2" xfId="9838"/>
    <cellStyle name="20% - Accent6 59 3 3" xfId="9839"/>
    <cellStyle name="20% - Accent6 59 4" xfId="9840"/>
    <cellStyle name="20% - Accent6 59 5" xfId="9841"/>
    <cellStyle name="20% - Accent6 6" xfId="9842"/>
    <cellStyle name="20% - Accent6 6 2" xfId="9843"/>
    <cellStyle name="20% - Accent6 6 2 2" xfId="9844"/>
    <cellStyle name="20% - Accent6 6 2 2 2" xfId="9845"/>
    <cellStyle name="20% - Accent6 6 2 2 2 2" xfId="9846"/>
    <cellStyle name="20% - Accent6 6 2 2 2 3" xfId="9847"/>
    <cellStyle name="20% - Accent6 6 2 2 2 4" xfId="9848"/>
    <cellStyle name="20% - Accent6 6 2 2 3" xfId="9849"/>
    <cellStyle name="20% - Accent6 6 2 2 4" xfId="9850"/>
    <cellStyle name="20% - Accent6 6 2 2 5" xfId="9851"/>
    <cellStyle name="20% - Accent6 6 2 3" xfId="9852"/>
    <cellStyle name="20% - Accent6 6 2 3 2" xfId="9853"/>
    <cellStyle name="20% - Accent6 6 2 3 3" xfId="9854"/>
    <cellStyle name="20% - Accent6 6 2 3 4" xfId="9855"/>
    <cellStyle name="20% - Accent6 6 2 4" xfId="9856"/>
    <cellStyle name="20% - Accent6 6 2 5" xfId="9857"/>
    <cellStyle name="20% - Accent6 6 2 6" xfId="9858"/>
    <cellStyle name="20% - Accent6 6 3" xfId="9859"/>
    <cellStyle name="20% - Accent6 6 3 2" xfId="9860"/>
    <cellStyle name="20% - Accent6 6 3 2 2" xfId="9861"/>
    <cellStyle name="20% - Accent6 6 3 2 2 2" xfId="9862"/>
    <cellStyle name="20% - Accent6 6 3 2 2 3" xfId="9863"/>
    <cellStyle name="20% - Accent6 6 3 2 3" xfId="9864"/>
    <cellStyle name="20% - Accent6 6 3 2 4" xfId="9865"/>
    <cellStyle name="20% - Accent6 6 3 2 5" xfId="9866"/>
    <cellStyle name="20% - Accent6 6 3 3" xfId="9867"/>
    <cellStyle name="20% - Accent6 6 3 3 2" xfId="9868"/>
    <cellStyle name="20% - Accent6 6 3 3 3" xfId="9869"/>
    <cellStyle name="20% - Accent6 6 3 4" xfId="9870"/>
    <cellStyle name="20% - Accent6 6 3 5" xfId="9871"/>
    <cellStyle name="20% - Accent6 6 3 6" xfId="9872"/>
    <cellStyle name="20% - Accent6 6 4" xfId="9873"/>
    <cellStyle name="20% - Accent6 6 4 2" xfId="9874"/>
    <cellStyle name="20% - Accent6 6 4 2 2" xfId="9875"/>
    <cellStyle name="20% - Accent6 6 4 2 2 2" xfId="9876"/>
    <cellStyle name="20% - Accent6 6 4 2 2 3" xfId="9877"/>
    <cellStyle name="20% - Accent6 6 4 2 3" xfId="9878"/>
    <cellStyle name="20% - Accent6 6 4 2 4" xfId="9879"/>
    <cellStyle name="20% - Accent6 6 4 3" xfId="9880"/>
    <cellStyle name="20% - Accent6 6 4 3 2" xfId="9881"/>
    <cellStyle name="20% - Accent6 6 4 3 3" xfId="9882"/>
    <cellStyle name="20% - Accent6 6 4 4" xfId="9883"/>
    <cellStyle name="20% - Accent6 6 4 5" xfId="9884"/>
    <cellStyle name="20% - Accent6 6 4 6" xfId="9885"/>
    <cellStyle name="20% - Accent6 6 5" xfId="9886"/>
    <cellStyle name="20% - Accent6 6 5 2" xfId="9887"/>
    <cellStyle name="20% - Accent6 6 5 2 2" xfId="9888"/>
    <cellStyle name="20% - Accent6 6 5 2 3" xfId="9889"/>
    <cellStyle name="20% - Accent6 6 5 3" xfId="9890"/>
    <cellStyle name="20% - Accent6 6 5 4" xfId="9891"/>
    <cellStyle name="20% - Accent6 6 6" xfId="9892"/>
    <cellStyle name="20% - Accent6 6 6 2" xfId="9893"/>
    <cellStyle name="20% - Accent6 6 6 3" xfId="9894"/>
    <cellStyle name="20% - Accent6 6 7" xfId="9895"/>
    <cellStyle name="20% - Accent6 6 8" xfId="9896"/>
    <cellStyle name="20% - Accent6 6 9" xfId="9897"/>
    <cellStyle name="20% - Accent6 60" xfId="9898"/>
    <cellStyle name="20% - Accent6 60 2" xfId="9899"/>
    <cellStyle name="20% - Accent6 60 2 2" xfId="9900"/>
    <cellStyle name="20% - Accent6 60 2 2 2" xfId="9901"/>
    <cellStyle name="20% - Accent6 60 2 2 3" xfId="9902"/>
    <cellStyle name="20% - Accent6 60 2 3" xfId="9903"/>
    <cellStyle name="20% - Accent6 60 2 4" xfId="9904"/>
    <cellStyle name="20% - Accent6 60 3" xfId="9905"/>
    <cellStyle name="20% - Accent6 60 3 2" xfId="9906"/>
    <cellStyle name="20% - Accent6 60 3 3" xfId="9907"/>
    <cellStyle name="20% - Accent6 60 4" xfId="9908"/>
    <cellStyle name="20% - Accent6 60 5" xfId="9909"/>
    <cellStyle name="20% - Accent6 61" xfId="9910"/>
    <cellStyle name="20% - Accent6 61 2" xfId="9911"/>
    <cellStyle name="20% - Accent6 61 2 2" xfId="9912"/>
    <cellStyle name="20% - Accent6 61 2 2 2" xfId="9913"/>
    <cellStyle name="20% - Accent6 61 2 2 3" xfId="9914"/>
    <cellStyle name="20% - Accent6 61 2 3" xfId="9915"/>
    <cellStyle name="20% - Accent6 61 2 4" xfId="9916"/>
    <cellStyle name="20% - Accent6 61 3" xfId="9917"/>
    <cellStyle name="20% - Accent6 61 3 2" xfId="9918"/>
    <cellStyle name="20% - Accent6 61 3 3" xfId="9919"/>
    <cellStyle name="20% - Accent6 61 4" xfId="9920"/>
    <cellStyle name="20% - Accent6 61 5" xfId="9921"/>
    <cellStyle name="20% - Accent6 62" xfId="9922"/>
    <cellStyle name="20% - Accent6 62 2" xfId="9923"/>
    <cellStyle name="20% - Accent6 62 2 2" xfId="9924"/>
    <cellStyle name="20% - Accent6 62 2 2 2" xfId="9925"/>
    <cellStyle name="20% - Accent6 62 2 2 3" xfId="9926"/>
    <cellStyle name="20% - Accent6 62 2 3" xfId="9927"/>
    <cellStyle name="20% - Accent6 62 2 4" xfId="9928"/>
    <cellStyle name="20% - Accent6 62 3" xfId="9929"/>
    <cellStyle name="20% - Accent6 62 3 2" xfId="9930"/>
    <cellStyle name="20% - Accent6 62 3 3" xfId="9931"/>
    <cellStyle name="20% - Accent6 62 4" xfId="9932"/>
    <cellStyle name="20% - Accent6 62 5" xfId="9933"/>
    <cellStyle name="20% - Accent6 63" xfId="9934"/>
    <cellStyle name="20% - Accent6 63 2" xfId="9935"/>
    <cellStyle name="20% - Accent6 63 2 2" xfId="9936"/>
    <cellStyle name="20% - Accent6 63 2 2 2" xfId="9937"/>
    <cellStyle name="20% - Accent6 63 2 2 3" xfId="9938"/>
    <cellStyle name="20% - Accent6 63 2 3" xfId="9939"/>
    <cellStyle name="20% - Accent6 63 2 4" xfId="9940"/>
    <cellStyle name="20% - Accent6 63 3" xfId="9941"/>
    <cellStyle name="20% - Accent6 63 3 2" xfId="9942"/>
    <cellStyle name="20% - Accent6 63 3 3" xfId="9943"/>
    <cellStyle name="20% - Accent6 63 4" xfId="9944"/>
    <cellStyle name="20% - Accent6 63 5" xfId="9945"/>
    <cellStyle name="20% - Accent6 64" xfId="9946"/>
    <cellStyle name="20% - Accent6 64 2" xfId="9947"/>
    <cellStyle name="20% - Accent6 64 2 2" xfId="9948"/>
    <cellStyle name="20% - Accent6 64 2 2 2" xfId="9949"/>
    <cellStyle name="20% - Accent6 64 2 2 3" xfId="9950"/>
    <cellStyle name="20% - Accent6 64 2 3" xfId="9951"/>
    <cellStyle name="20% - Accent6 64 2 4" xfId="9952"/>
    <cellStyle name="20% - Accent6 64 3" xfId="9953"/>
    <cellStyle name="20% - Accent6 64 3 2" xfId="9954"/>
    <cellStyle name="20% - Accent6 64 3 3" xfId="9955"/>
    <cellStyle name="20% - Accent6 64 4" xfId="9956"/>
    <cellStyle name="20% - Accent6 64 5" xfId="9957"/>
    <cellStyle name="20% - Accent6 65" xfId="9958"/>
    <cellStyle name="20% - Accent6 65 2" xfId="9959"/>
    <cellStyle name="20% - Accent6 65 2 2" xfId="9960"/>
    <cellStyle name="20% - Accent6 65 2 2 2" xfId="9961"/>
    <cellStyle name="20% - Accent6 65 2 2 3" xfId="9962"/>
    <cellStyle name="20% - Accent6 65 2 3" xfId="9963"/>
    <cellStyle name="20% - Accent6 65 2 4" xfId="9964"/>
    <cellStyle name="20% - Accent6 65 3" xfId="9965"/>
    <cellStyle name="20% - Accent6 65 3 2" xfId="9966"/>
    <cellStyle name="20% - Accent6 65 3 3" xfId="9967"/>
    <cellStyle name="20% - Accent6 65 4" xfId="9968"/>
    <cellStyle name="20% - Accent6 65 5" xfId="9969"/>
    <cellStyle name="20% - Accent6 66" xfId="9970"/>
    <cellStyle name="20% - Accent6 66 2" xfId="9971"/>
    <cellStyle name="20% - Accent6 66 2 2" xfId="9972"/>
    <cellStyle name="20% - Accent6 66 2 2 2" xfId="9973"/>
    <cellStyle name="20% - Accent6 66 2 2 3" xfId="9974"/>
    <cellStyle name="20% - Accent6 66 2 3" xfId="9975"/>
    <cellStyle name="20% - Accent6 66 2 4" xfId="9976"/>
    <cellStyle name="20% - Accent6 66 3" xfId="9977"/>
    <cellStyle name="20% - Accent6 66 3 2" xfId="9978"/>
    <cellStyle name="20% - Accent6 66 3 3" xfId="9979"/>
    <cellStyle name="20% - Accent6 66 4" xfId="9980"/>
    <cellStyle name="20% - Accent6 66 5" xfId="9981"/>
    <cellStyle name="20% - Accent6 67" xfId="9982"/>
    <cellStyle name="20% - Accent6 67 2" xfId="9983"/>
    <cellStyle name="20% - Accent6 67 2 2" xfId="9984"/>
    <cellStyle name="20% - Accent6 67 2 2 2" xfId="9985"/>
    <cellStyle name="20% - Accent6 67 2 2 3" xfId="9986"/>
    <cellStyle name="20% - Accent6 67 2 3" xfId="9987"/>
    <cellStyle name="20% - Accent6 67 2 4" xfId="9988"/>
    <cellStyle name="20% - Accent6 67 3" xfId="9989"/>
    <cellStyle name="20% - Accent6 67 3 2" xfId="9990"/>
    <cellStyle name="20% - Accent6 67 3 3" xfId="9991"/>
    <cellStyle name="20% - Accent6 67 4" xfId="9992"/>
    <cellStyle name="20% - Accent6 67 5" xfId="9993"/>
    <cellStyle name="20% - Accent6 68" xfId="9994"/>
    <cellStyle name="20% - Accent6 68 2" xfId="9995"/>
    <cellStyle name="20% - Accent6 68 2 2" xfId="9996"/>
    <cellStyle name="20% - Accent6 68 2 2 2" xfId="9997"/>
    <cellStyle name="20% - Accent6 68 2 2 3" xfId="9998"/>
    <cellStyle name="20% - Accent6 68 2 3" xfId="9999"/>
    <cellStyle name="20% - Accent6 68 2 4" xfId="10000"/>
    <cellStyle name="20% - Accent6 68 3" xfId="10001"/>
    <cellStyle name="20% - Accent6 68 3 2" xfId="10002"/>
    <cellStyle name="20% - Accent6 68 3 3" xfId="10003"/>
    <cellStyle name="20% - Accent6 68 4" xfId="10004"/>
    <cellStyle name="20% - Accent6 68 5" xfId="10005"/>
    <cellStyle name="20% - Accent6 69" xfId="10006"/>
    <cellStyle name="20% - Accent6 69 2" xfId="10007"/>
    <cellStyle name="20% - Accent6 69 2 2" xfId="10008"/>
    <cellStyle name="20% - Accent6 69 2 2 2" xfId="10009"/>
    <cellStyle name="20% - Accent6 69 2 2 3" xfId="10010"/>
    <cellStyle name="20% - Accent6 69 2 3" xfId="10011"/>
    <cellStyle name="20% - Accent6 69 2 4" xfId="10012"/>
    <cellStyle name="20% - Accent6 69 3" xfId="10013"/>
    <cellStyle name="20% - Accent6 69 3 2" xfId="10014"/>
    <cellStyle name="20% - Accent6 69 3 3" xfId="10015"/>
    <cellStyle name="20% - Accent6 69 4" xfId="10016"/>
    <cellStyle name="20% - Accent6 69 5" xfId="10017"/>
    <cellStyle name="20% - Accent6 7" xfId="10018"/>
    <cellStyle name="20% - Accent6 7 2" xfId="10019"/>
    <cellStyle name="20% - Accent6 7 2 2" xfId="10020"/>
    <cellStyle name="20% - Accent6 7 2 2 2" xfId="10021"/>
    <cellStyle name="20% - Accent6 7 2 2 2 2" xfId="10022"/>
    <cellStyle name="20% - Accent6 7 2 2 2 3" xfId="10023"/>
    <cellStyle name="20% - Accent6 7 2 2 2 4" xfId="10024"/>
    <cellStyle name="20% - Accent6 7 2 2 3" xfId="10025"/>
    <cellStyle name="20% - Accent6 7 2 2 4" xfId="10026"/>
    <cellStyle name="20% - Accent6 7 2 2 5" xfId="10027"/>
    <cellStyle name="20% - Accent6 7 2 3" xfId="10028"/>
    <cellStyle name="20% - Accent6 7 2 3 2" xfId="10029"/>
    <cellStyle name="20% - Accent6 7 2 3 3" xfId="10030"/>
    <cellStyle name="20% - Accent6 7 2 3 4" xfId="10031"/>
    <cellStyle name="20% - Accent6 7 2 4" xfId="10032"/>
    <cellStyle name="20% - Accent6 7 2 5" xfId="10033"/>
    <cellStyle name="20% - Accent6 7 2 6" xfId="10034"/>
    <cellStyle name="20% - Accent6 7 3" xfId="10035"/>
    <cellStyle name="20% - Accent6 7 3 2" xfId="10036"/>
    <cellStyle name="20% - Accent6 7 3 2 2" xfId="10037"/>
    <cellStyle name="20% - Accent6 7 3 2 2 2" xfId="10038"/>
    <cellStyle name="20% - Accent6 7 3 2 2 3" xfId="10039"/>
    <cellStyle name="20% - Accent6 7 3 2 3" xfId="10040"/>
    <cellStyle name="20% - Accent6 7 3 2 4" xfId="10041"/>
    <cellStyle name="20% - Accent6 7 3 2 5" xfId="10042"/>
    <cellStyle name="20% - Accent6 7 3 3" xfId="10043"/>
    <cellStyle name="20% - Accent6 7 3 3 2" xfId="10044"/>
    <cellStyle name="20% - Accent6 7 3 3 3" xfId="10045"/>
    <cellStyle name="20% - Accent6 7 3 4" xfId="10046"/>
    <cellStyle name="20% - Accent6 7 3 5" xfId="10047"/>
    <cellStyle name="20% - Accent6 7 3 6" xfId="10048"/>
    <cellStyle name="20% - Accent6 7 4" xfId="10049"/>
    <cellStyle name="20% - Accent6 7 4 2" xfId="10050"/>
    <cellStyle name="20% - Accent6 7 4 2 2" xfId="10051"/>
    <cellStyle name="20% - Accent6 7 4 2 2 2" xfId="10052"/>
    <cellStyle name="20% - Accent6 7 4 2 2 3" xfId="10053"/>
    <cellStyle name="20% - Accent6 7 4 2 3" xfId="10054"/>
    <cellStyle name="20% - Accent6 7 4 2 4" xfId="10055"/>
    <cellStyle name="20% - Accent6 7 4 3" xfId="10056"/>
    <cellStyle name="20% - Accent6 7 4 3 2" xfId="10057"/>
    <cellStyle name="20% - Accent6 7 4 3 3" xfId="10058"/>
    <cellStyle name="20% - Accent6 7 4 4" xfId="10059"/>
    <cellStyle name="20% - Accent6 7 4 5" xfId="10060"/>
    <cellStyle name="20% - Accent6 7 4 6" xfId="10061"/>
    <cellStyle name="20% - Accent6 7 5" xfId="10062"/>
    <cellStyle name="20% - Accent6 7 5 2" xfId="10063"/>
    <cellStyle name="20% - Accent6 7 5 2 2" xfId="10064"/>
    <cellStyle name="20% - Accent6 7 5 2 3" xfId="10065"/>
    <cellStyle name="20% - Accent6 7 5 3" xfId="10066"/>
    <cellStyle name="20% - Accent6 7 5 4" xfId="10067"/>
    <cellStyle name="20% - Accent6 7 6" xfId="10068"/>
    <cellStyle name="20% - Accent6 7 6 2" xfId="10069"/>
    <cellStyle name="20% - Accent6 7 6 3" xfId="10070"/>
    <cellStyle name="20% - Accent6 7 7" xfId="10071"/>
    <cellStyle name="20% - Accent6 7 8" xfId="10072"/>
    <cellStyle name="20% - Accent6 7 9" xfId="10073"/>
    <cellStyle name="20% - Accent6 70" xfId="10074"/>
    <cellStyle name="20% - Accent6 70 2" xfId="10075"/>
    <cellStyle name="20% - Accent6 70 2 2" xfId="10076"/>
    <cellStyle name="20% - Accent6 70 2 3" xfId="10077"/>
    <cellStyle name="20% - Accent6 70 3" xfId="10078"/>
    <cellStyle name="20% - Accent6 70 4" xfId="10079"/>
    <cellStyle name="20% - Accent6 71" xfId="10080"/>
    <cellStyle name="20% - Accent6 71 2" xfId="10081"/>
    <cellStyle name="20% - Accent6 71 2 2" xfId="10082"/>
    <cellStyle name="20% - Accent6 71 2 3" xfId="10083"/>
    <cellStyle name="20% - Accent6 71 3" xfId="10084"/>
    <cellStyle name="20% - Accent6 71 4" xfId="10085"/>
    <cellStyle name="20% - Accent6 72" xfId="10086"/>
    <cellStyle name="20% - Accent6 72 2" xfId="10087"/>
    <cellStyle name="20% - Accent6 72 2 2" xfId="10088"/>
    <cellStyle name="20% - Accent6 72 2 3" xfId="10089"/>
    <cellStyle name="20% - Accent6 72 3" xfId="10090"/>
    <cellStyle name="20% - Accent6 72 4" xfId="10091"/>
    <cellStyle name="20% - Accent6 73" xfId="10092"/>
    <cellStyle name="20% - Accent6 73 2" xfId="10093"/>
    <cellStyle name="20% - Accent6 73 3" xfId="10094"/>
    <cellStyle name="20% - Accent6 74" xfId="10095"/>
    <cellStyle name="20% - Accent6 74 2" xfId="10096"/>
    <cellStyle name="20% - Accent6 74 3" xfId="10097"/>
    <cellStyle name="20% - Accent6 75" xfId="10098"/>
    <cellStyle name="20% - Accent6 75 2" xfId="10099"/>
    <cellStyle name="20% - Accent6 75 3" xfId="10100"/>
    <cellStyle name="20% - Accent6 76" xfId="10101"/>
    <cellStyle name="20% - Accent6 76 2" xfId="10102"/>
    <cellStyle name="20% - Accent6 76 3" xfId="10103"/>
    <cellStyle name="20% - Accent6 77" xfId="10104"/>
    <cellStyle name="20% - Accent6 77 2" xfId="10105"/>
    <cellStyle name="20% - Accent6 77 3" xfId="10106"/>
    <cellStyle name="20% - Accent6 78" xfId="10107"/>
    <cellStyle name="20% - Accent6 78 2" xfId="10108"/>
    <cellStyle name="20% - Accent6 78 3" xfId="10109"/>
    <cellStyle name="20% - Accent6 79" xfId="10110"/>
    <cellStyle name="20% - Accent6 79 2" xfId="10111"/>
    <cellStyle name="20% - Accent6 79 3" xfId="10112"/>
    <cellStyle name="20% - Accent6 8" xfId="10113"/>
    <cellStyle name="20% - Accent6 8 2" xfId="10114"/>
    <cellStyle name="20% - Accent6 8 2 2" xfId="10115"/>
    <cellStyle name="20% - Accent6 8 2 2 2" xfId="10116"/>
    <cellStyle name="20% - Accent6 8 2 2 2 2" xfId="10117"/>
    <cellStyle name="20% - Accent6 8 2 2 2 3" xfId="10118"/>
    <cellStyle name="20% - Accent6 8 2 2 2 4" xfId="10119"/>
    <cellStyle name="20% - Accent6 8 2 2 3" xfId="10120"/>
    <cellStyle name="20% - Accent6 8 2 2 4" xfId="10121"/>
    <cellStyle name="20% - Accent6 8 2 2 5" xfId="10122"/>
    <cellStyle name="20% - Accent6 8 2 3" xfId="10123"/>
    <cellStyle name="20% - Accent6 8 2 3 2" xfId="10124"/>
    <cellStyle name="20% - Accent6 8 2 3 3" xfId="10125"/>
    <cellStyle name="20% - Accent6 8 2 3 4" xfId="10126"/>
    <cellStyle name="20% - Accent6 8 2 4" xfId="10127"/>
    <cellStyle name="20% - Accent6 8 2 5" xfId="10128"/>
    <cellStyle name="20% - Accent6 8 2 6" xfId="10129"/>
    <cellStyle name="20% - Accent6 8 3" xfId="10130"/>
    <cellStyle name="20% - Accent6 8 3 2" xfId="10131"/>
    <cellStyle name="20% - Accent6 8 3 2 2" xfId="10132"/>
    <cellStyle name="20% - Accent6 8 3 2 2 2" xfId="10133"/>
    <cellStyle name="20% - Accent6 8 3 2 2 3" xfId="10134"/>
    <cellStyle name="20% - Accent6 8 3 2 3" xfId="10135"/>
    <cellStyle name="20% - Accent6 8 3 2 4" xfId="10136"/>
    <cellStyle name="20% - Accent6 8 3 2 5" xfId="10137"/>
    <cellStyle name="20% - Accent6 8 3 3" xfId="10138"/>
    <cellStyle name="20% - Accent6 8 3 3 2" xfId="10139"/>
    <cellStyle name="20% - Accent6 8 3 3 3" xfId="10140"/>
    <cellStyle name="20% - Accent6 8 3 4" xfId="10141"/>
    <cellStyle name="20% - Accent6 8 3 5" xfId="10142"/>
    <cellStyle name="20% - Accent6 8 3 6" xfId="10143"/>
    <cellStyle name="20% - Accent6 8 4" xfId="10144"/>
    <cellStyle name="20% - Accent6 8 4 2" xfId="10145"/>
    <cellStyle name="20% - Accent6 8 4 2 2" xfId="10146"/>
    <cellStyle name="20% - Accent6 8 4 2 2 2" xfId="10147"/>
    <cellStyle name="20% - Accent6 8 4 2 2 3" xfId="10148"/>
    <cellStyle name="20% - Accent6 8 4 2 3" xfId="10149"/>
    <cellStyle name="20% - Accent6 8 4 2 4" xfId="10150"/>
    <cellStyle name="20% - Accent6 8 4 3" xfId="10151"/>
    <cellStyle name="20% - Accent6 8 4 3 2" xfId="10152"/>
    <cellStyle name="20% - Accent6 8 4 3 3" xfId="10153"/>
    <cellStyle name="20% - Accent6 8 4 4" xfId="10154"/>
    <cellStyle name="20% - Accent6 8 4 5" xfId="10155"/>
    <cellStyle name="20% - Accent6 8 4 6" xfId="10156"/>
    <cellStyle name="20% - Accent6 8 5" xfId="10157"/>
    <cellStyle name="20% - Accent6 8 5 2" xfId="10158"/>
    <cellStyle name="20% - Accent6 8 5 2 2" xfId="10159"/>
    <cellStyle name="20% - Accent6 8 5 2 3" xfId="10160"/>
    <cellStyle name="20% - Accent6 8 5 3" xfId="10161"/>
    <cellStyle name="20% - Accent6 8 5 4" xfId="10162"/>
    <cellStyle name="20% - Accent6 8 6" xfId="10163"/>
    <cellStyle name="20% - Accent6 8 6 2" xfId="10164"/>
    <cellStyle name="20% - Accent6 8 6 3" xfId="10165"/>
    <cellStyle name="20% - Accent6 8 7" xfId="10166"/>
    <cellStyle name="20% - Accent6 8 8" xfId="10167"/>
    <cellStyle name="20% - Accent6 8 9" xfId="10168"/>
    <cellStyle name="20% - Accent6 80" xfId="10169"/>
    <cellStyle name="20% - Accent6 80 2" xfId="10170"/>
    <cellStyle name="20% - Accent6 81" xfId="10171"/>
    <cellStyle name="20% - Accent6 82" xfId="10172"/>
    <cellStyle name="20% - Accent6 83" xfId="10173"/>
    <cellStyle name="20% - Accent6 84" xfId="10174"/>
    <cellStyle name="20% - Accent6 85" xfId="10175"/>
    <cellStyle name="20% - Accent6 86" xfId="10176"/>
    <cellStyle name="20% - Accent6 87" xfId="10177"/>
    <cellStyle name="20% - Accent6 88" xfId="10178"/>
    <cellStyle name="20% - Accent6 89" xfId="10179"/>
    <cellStyle name="20% - Accent6 9" xfId="10180"/>
    <cellStyle name="20% - Accent6 9 2" xfId="10181"/>
    <cellStyle name="20% - Accent6 9 2 2" xfId="10182"/>
    <cellStyle name="20% - Accent6 9 2 2 2" xfId="10183"/>
    <cellStyle name="20% - Accent6 9 2 2 2 2" xfId="10184"/>
    <cellStyle name="20% - Accent6 9 2 2 2 3" xfId="10185"/>
    <cellStyle name="20% - Accent6 9 2 2 2 4" xfId="10186"/>
    <cellStyle name="20% - Accent6 9 2 2 3" xfId="10187"/>
    <cellStyle name="20% - Accent6 9 2 2 4" xfId="10188"/>
    <cellStyle name="20% - Accent6 9 2 2 5" xfId="10189"/>
    <cellStyle name="20% - Accent6 9 2 3" xfId="10190"/>
    <cellStyle name="20% - Accent6 9 2 3 2" xfId="10191"/>
    <cellStyle name="20% - Accent6 9 2 3 3" xfId="10192"/>
    <cellStyle name="20% - Accent6 9 2 3 4" xfId="10193"/>
    <cellStyle name="20% - Accent6 9 2 4" xfId="10194"/>
    <cellStyle name="20% - Accent6 9 2 5" xfId="10195"/>
    <cellStyle name="20% - Accent6 9 2 6" xfId="10196"/>
    <cellStyle name="20% - Accent6 9 3" xfId="10197"/>
    <cellStyle name="20% - Accent6 9 3 2" xfId="10198"/>
    <cellStyle name="20% - Accent6 9 3 2 2" xfId="10199"/>
    <cellStyle name="20% - Accent6 9 3 2 3" xfId="10200"/>
    <cellStyle name="20% - Accent6 9 3 2 4" xfId="10201"/>
    <cellStyle name="20% - Accent6 9 3 3" xfId="10202"/>
    <cellStyle name="20% - Accent6 9 3 4" xfId="10203"/>
    <cellStyle name="20% - Accent6 9 3 5" xfId="10204"/>
    <cellStyle name="20% - Accent6 9 4" xfId="10205"/>
    <cellStyle name="20% - Accent6 9 4 2" xfId="10206"/>
    <cellStyle name="20% - Accent6 9 4 3" xfId="10207"/>
    <cellStyle name="20% - Accent6 9 4 4" xfId="10208"/>
    <cellStyle name="20% - Accent6 9 5" xfId="10209"/>
    <cellStyle name="20% - Accent6 9 6" xfId="10210"/>
    <cellStyle name="20% - Accent6 9 7" xfId="10211"/>
    <cellStyle name="20% - Accent6 90" xfId="10212"/>
    <cellStyle name="20% - Accent6 91" xfId="10213"/>
    <cellStyle name="20% - Accent6 92" xfId="10214"/>
    <cellStyle name="20% - Accent6 93" xfId="10215"/>
    <cellStyle name="20% - Accent6 94" xfId="10216"/>
    <cellStyle name="20% - Accent6 95" xfId="10217"/>
    <cellStyle name="20% - Accent6 96" xfId="10218"/>
    <cellStyle name="40% - Accent1 10" xfId="10219"/>
    <cellStyle name="40% - Accent1 10 2" xfId="10220"/>
    <cellStyle name="40% - Accent1 10 2 2" xfId="10221"/>
    <cellStyle name="40% - Accent1 10 2 2 2" xfId="10222"/>
    <cellStyle name="40% - Accent1 10 2 2 2 2" xfId="10223"/>
    <cellStyle name="40% - Accent1 10 2 2 2 3" xfId="10224"/>
    <cellStyle name="40% - Accent1 10 2 2 2 4" xfId="10225"/>
    <cellStyle name="40% - Accent1 10 2 2 3" xfId="10226"/>
    <cellStyle name="40% - Accent1 10 2 2 4" xfId="10227"/>
    <cellStyle name="40% - Accent1 10 2 2 5" xfId="10228"/>
    <cellStyle name="40% - Accent1 10 2 3" xfId="10229"/>
    <cellStyle name="40% - Accent1 10 2 3 2" xfId="10230"/>
    <cellStyle name="40% - Accent1 10 2 3 3" xfId="10231"/>
    <cellStyle name="40% - Accent1 10 2 3 4" xfId="10232"/>
    <cellStyle name="40% - Accent1 10 2 4" xfId="10233"/>
    <cellStyle name="40% - Accent1 10 2 5" xfId="10234"/>
    <cellStyle name="40% - Accent1 10 2 6" xfId="10235"/>
    <cellStyle name="40% - Accent1 10 3" xfId="10236"/>
    <cellStyle name="40% - Accent1 10 3 2" xfId="10237"/>
    <cellStyle name="40% - Accent1 10 3 2 2" xfId="10238"/>
    <cellStyle name="40% - Accent1 10 3 2 3" xfId="10239"/>
    <cellStyle name="40% - Accent1 10 3 2 4" xfId="10240"/>
    <cellStyle name="40% - Accent1 10 3 3" xfId="10241"/>
    <cellStyle name="40% - Accent1 10 3 4" xfId="10242"/>
    <cellStyle name="40% - Accent1 10 3 5" xfId="10243"/>
    <cellStyle name="40% - Accent1 10 4" xfId="10244"/>
    <cellStyle name="40% - Accent1 10 4 2" xfId="10245"/>
    <cellStyle name="40% - Accent1 10 4 3" xfId="10246"/>
    <cellStyle name="40% - Accent1 10 4 4" xfId="10247"/>
    <cellStyle name="40% - Accent1 10 5" xfId="10248"/>
    <cellStyle name="40% - Accent1 10 6" xfId="10249"/>
    <cellStyle name="40% - Accent1 10 7" xfId="10250"/>
    <cellStyle name="40% - Accent1 11" xfId="10251"/>
    <cellStyle name="40% - Accent1 11 2" xfId="10252"/>
    <cellStyle name="40% - Accent1 11 2 2" xfId="10253"/>
    <cellStyle name="40% - Accent1 11 2 2 2" xfId="10254"/>
    <cellStyle name="40% - Accent1 11 2 2 2 2" xfId="10255"/>
    <cellStyle name="40% - Accent1 11 2 2 2 3" xfId="10256"/>
    <cellStyle name="40% - Accent1 11 2 2 2 4" xfId="10257"/>
    <cellStyle name="40% - Accent1 11 2 2 3" xfId="10258"/>
    <cellStyle name="40% - Accent1 11 2 2 4" xfId="10259"/>
    <cellStyle name="40% - Accent1 11 2 2 5" xfId="10260"/>
    <cellStyle name="40% - Accent1 11 2 3" xfId="10261"/>
    <cellStyle name="40% - Accent1 11 2 3 2" xfId="10262"/>
    <cellStyle name="40% - Accent1 11 2 3 3" xfId="10263"/>
    <cellStyle name="40% - Accent1 11 2 3 4" xfId="10264"/>
    <cellStyle name="40% - Accent1 11 2 4" xfId="10265"/>
    <cellStyle name="40% - Accent1 11 2 5" xfId="10266"/>
    <cellStyle name="40% - Accent1 11 2 6" xfId="10267"/>
    <cellStyle name="40% - Accent1 11 3" xfId="10268"/>
    <cellStyle name="40% - Accent1 11 3 2" xfId="10269"/>
    <cellStyle name="40% - Accent1 11 3 2 2" xfId="10270"/>
    <cellStyle name="40% - Accent1 11 3 2 3" xfId="10271"/>
    <cellStyle name="40% - Accent1 11 3 2 4" xfId="10272"/>
    <cellStyle name="40% - Accent1 11 3 3" xfId="10273"/>
    <cellStyle name="40% - Accent1 11 3 4" xfId="10274"/>
    <cellStyle name="40% - Accent1 11 3 5" xfId="10275"/>
    <cellStyle name="40% - Accent1 11 4" xfId="10276"/>
    <cellStyle name="40% - Accent1 11 4 2" xfId="10277"/>
    <cellStyle name="40% - Accent1 11 4 3" xfId="10278"/>
    <cellStyle name="40% - Accent1 11 4 4" xfId="10279"/>
    <cellStyle name="40% - Accent1 11 5" xfId="10280"/>
    <cellStyle name="40% - Accent1 11 6" xfId="10281"/>
    <cellStyle name="40% - Accent1 11 7" xfId="10282"/>
    <cellStyle name="40% - Accent1 12" xfId="10283"/>
    <cellStyle name="40% - Accent1 12 2" xfId="10284"/>
    <cellStyle name="40% - Accent1 12 2 2" xfId="10285"/>
    <cellStyle name="40% - Accent1 12 2 2 2" xfId="10286"/>
    <cellStyle name="40% - Accent1 12 2 2 2 2" xfId="10287"/>
    <cellStyle name="40% - Accent1 12 2 2 2 3" xfId="10288"/>
    <cellStyle name="40% - Accent1 12 2 2 2 4" xfId="10289"/>
    <cellStyle name="40% - Accent1 12 2 2 3" xfId="10290"/>
    <cellStyle name="40% - Accent1 12 2 2 4" xfId="10291"/>
    <cellStyle name="40% - Accent1 12 2 2 5" xfId="10292"/>
    <cellStyle name="40% - Accent1 12 2 3" xfId="10293"/>
    <cellStyle name="40% - Accent1 12 2 3 2" xfId="10294"/>
    <cellStyle name="40% - Accent1 12 2 3 3" xfId="10295"/>
    <cellStyle name="40% - Accent1 12 2 3 4" xfId="10296"/>
    <cellStyle name="40% - Accent1 12 2 4" xfId="10297"/>
    <cellStyle name="40% - Accent1 12 2 5" xfId="10298"/>
    <cellStyle name="40% - Accent1 12 2 6" xfId="10299"/>
    <cellStyle name="40% - Accent1 12 3" xfId="10300"/>
    <cellStyle name="40% - Accent1 12 3 2" xfId="10301"/>
    <cellStyle name="40% - Accent1 12 3 2 2" xfId="10302"/>
    <cellStyle name="40% - Accent1 12 3 2 3" xfId="10303"/>
    <cellStyle name="40% - Accent1 12 3 2 4" xfId="10304"/>
    <cellStyle name="40% - Accent1 12 3 3" xfId="10305"/>
    <cellStyle name="40% - Accent1 12 3 4" xfId="10306"/>
    <cellStyle name="40% - Accent1 12 3 5" xfId="10307"/>
    <cellStyle name="40% - Accent1 12 4" xfId="10308"/>
    <cellStyle name="40% - Accent1 12 4 2" xfId="10309"/>
    <cellStyle name="40% - Accent1 12 4 3" xfId="10310"/>
    <cellStyle name="40% - Accent1 12 4 4" xfId="10311"/>
    <cellStyle name="40% - Accent1 12 5" xfId="10312"/>
    <cellStyle name="40% - Accent1 12 6" xfId="10313"/>
    <cellStyle name="40% - Accent1 12 7" xfId="10314"/>
    <cellStyle name="40% - Accent1 13" xfId="10315"/>
    <cellStyle name="40% - Accent1 13 2" xfId="10316"/>
    <cellStyle name="40% - Accent1 13 2 2" xfId="10317"/>
    <cellStyle name="40% - Accent1 13 2 2 2" xfId="10318"/>
    <cellStyle name="40% - Accent1 13 2 2 2 2" xfId="10319"/>
    <cellStyle name="40% - Accent1 13 2 2 2 3" xfId="10320"/>
    <cellStyle name="40% - Accent1 13 2 2 2 4" xfId="10321"/>
    <cellStyle name="40% - Accent1 13 2 2 3" xfId="10322"/>
    <cellStyle name="40% - Accent1 13 2 2 4" xfId="10323"/>
    <cellStyle name="40% - Accent1 13 2 2 5" xfId="10324"/>
    <cellStyle name="40% - Accent1 13 2 3" xfId="10325"/>
    <cellStyle name="40% - Accent1 13 2 3 2" xfId="10326"/>
    <cellStyle name="40% - Accent1 13 2 3 3" xfId="10327"/>
    <cellStyle name="40% - Accent1 13 2 3 4" xfId="10328"/>
    <cellStyle name="40% - Accent1 13 2 4" xfId="10329"/>
    <cellStyle name="40% - Accent1 13 2 5" xfId="10330"/>
    <cellStyle name="40% - Accent1 13 2 6" xfId="10331"/>
    <cellStyle name="40% - Accent1 13 3" xfId="10332"/>
    <cellStyle name="40% - Accent1 13 3 2" xfId="10333"/>
    <cellStyle name="40% - Accent1 13 3 2 2" xfId="10334"/>
    <cellStyle name="40% - Accent1 13 3 2 3" xfId="10335"/>
    <cellStyle name="40% - Accent1 13 3 2 4" xfId="10336"/>
    <cellStyle name="40% - Accent1 13 3 3" xfId="10337"/>
    <cellStyle name="40% - Accent1 13 3 4" xfId="10338"/>
    <cellStyle name="40% - Accent1 13 3 5" xfId="10339"/>
    <cellStyle name="40% - Accent1 13 4" xfId="10340"/>
    <cellStyle name="40% - Accent1 13 4 2" xfId="10341"/>
    <cellStyle name="40% - Accent1 13 4 3" xfId="10342"/>
    <cellStyle name="40% - Accent1 13 4 4" xfId="10343"/>
    <cellStyle name="40% - Accent1 13 5" xfId="10344"/>
    <cellStyle name="40% - Accent1 13 6" xfId="10345"/>
    <cellStyle name="40% - Accent1 13 7" xfId="10346"/>
    <cellStyle name="40% - Accent1 14" xfId="10347"/>
    <cellStyle name="40% - Accent1 14 2" xfId="10348"/>
    <cellStyle name="40% - Accent1 14 2 2" xfId="10349"/>
    <cellStyle name="40% - Accent1 14 2 2 2" xfId="10350"/>
    <cellStyle name="40% - Accent1 14 2 2 2 2" xfId="10351"/>
    <cellStyle name="40% - Accent1 14 2 2 2 3" xfId="10352"/>
    <cellStyle name="40% - Accent1 14 2 2 2 4" xfId="10353"/>
    <cellStyle name="40% - Accent1 14 2 2 3" xfId="10354"/>
    <cellStyle name="40% - Accent1 14 2 2 4" xfId="10355"/>
    <cellStyle name="40% - Accent1 14 2 2 5" xfId="10356"/>
    <cellStyle name="40% - Accent1 14 2 3" xfId="10357"/>
    <cellStyle name="40% - Accent1 14 2 3 2" xfId="10358"/>
    <cellStyle name="40% - Accent1 14 2 3 3" xfId="10359"/>
    <cellStyle name="40% - Accent1 14 2 3 4" xfId="10360"/>
    <cellStyle name="40% - Accent1 14 2 4" xfId="10361"/>
    <cellStyle name="40% - Accent1 14 2 5" xfId="10362"/>
    <cellStyle name="40% - Accent1 14 2 6" xfId="10363"/>
    <cellStyle name="40% - Accent1 14 3" xfId="10364"/>
    <cellStyle name="40% - Accent1 14 3 2" xfId="10365"/>
    <cellStyle name="40% - Accent1 14 3 2 2" xfId="10366"/>
    <cellStyle name="40% - Accent1 14 3 2 3" xfId="10367"/>
    <cellStyle name="40% - Accent1 14 3 2 4" xfId="10368"/>
    <cellStyle name="40% - Accent1 14 3 3" xfId="10369"/>
    <cellStyle name="40% - Accent1 14 3 4" xfId="10370"/>
    <cellStyle name="40% - Accent1 14 3 5" xfId="10371"/>
    <cellStyle name="40% - Accent1 14 4" xfId="10372"/>
    <cellStyle name="40% - Accent1 14 4 2" xfId="10373"/>
    <cellStyle name="40% - Accent1 14 4 3" xfId="10374"/>
    <cellStyle name="40% - Accent1 14 4 4" xfId="10375"/>
    <cellStyle name="40% - Accent1 14 5" xfId="10376"/>
    <cellStyle name="40% - Accent1 14 6" xfId="10377"/>
    <cellStyle name="40% - Accent1 14 7" xfId="10378"/>
    <cellStyle name="40% - Accent1 15" xfId="10379"/>
    <cellStyle name="40% - Accent1 15 2" xfId="10380"/>
    <cellStyle name="40% - Accent1 15 2 2" xfId="10381"/>
    <cellStyle name="40% - Accent1 15 2 2 2" xfId="10382"/>
    <cellStyle name="40% - Accent1 15 2 2 2 2" xfId="10383"/>
    <cellStyle name="40% - Accent1 15 2 2 2 3" xfId="10384"/>
    <cellStyle name="40% - Accent1 15 2 2 2 4" xfId="10385"/>
    <cellStyle name="40% - Accent1 15 2 2 3" xfId="10386"/>
    <cellStyle name="40% - Accent1 15 2 2 4" xfId="10387"/>
    <cellStyle name="40% - Accent1 15 2 2 5" xfId="10388"/>
    <cellStyle name="40% - Accent1 15 2 3" xfId="10389"/>
    <cellStyle name="40% - Accent1 15 2 3 2" xfId="10390"/>
    <cellStyle name="40% - Accent1 15 2 3 3" xfId="10391"/>
    <cellStyle name="40% - Accent1 15 2 3 4" xfId="10392"/>
    <cellStyle name="40% - Accent1 15 2 4" xfId="10393"/>
    <cellStyle name="40% - Accent1 15 2 5" xfId="10394"/>
    <cellStyle name="40% - Accent1 15 2 6" xfId="10395"/>
    <cellStyle name="40% - Accent1 15 3" xfId="10396"/>
    <cellStyle name="40% - Accent1 15 3 2" xfId="10397"/>
    <cellStyle name="40% - Accent1 15 3 2 2" xfId="10398"/>
    <cellStyle name="40% - Accent1 15 3 2 3" xfId="10399"/>
    <cellStyle name="40% - Accent1 15 3 2 4" xfId="10400"/>
    <cellStyle name="40% - Accent1 15 3 3" xfId="10401"/>
    <cellStyle name="40% - Accent1 15 3 4" xfId="10402"/>
    <cellStyle name="40% - Accent1 15 3 5" xfId="10403"/>
    <cellStyle name="40% - Accent1 15 4" xfId="10404"/>
    <cellStyle name="40% - Accent1 15 4 2" xfId="10405"/>
    <cellStyle name="40% - Accent1 15 4 3" xfId="10406"/>
    <cellStyle name="40% - Accent1 15 4 4" xfId="10407"/>
    <cellStyle name="40% - Accent1 15 5" xfId="10408"/>
    <cellStyle name="40% - Accent1 15 6" xfId="10409"/>
    <cellStyle name="40% - Accent1 15 7" xfId="10410"/>
    <cellStyle name="40% - Accent1 16" xfId="10411"/>
    <cellStyle name="40% - Accent1 16 2" xfId="10412"/>
    <cellStyle name="40% - Accent1 16 2 2" xfId="10413"/>
    <cellStyle name="40% - Accent1 16 2 2 2" xfId="10414"/>
    <cellStyle name="40% - Accent1 16 2 2 2 2" xfId="10415"/>
    <cellStyle name="40% - Accent1 16 2 2 2 3" xfId="10416"/>
    <cellStyle name="40% - Accent1 16 2 2 2 4" xfId="10417"/>
    <cellStyle name="40% - Accent1 16 2 2 3" xfId="10418"/>
    <cellStyle name="40% - Accent1 16 2 2 4" xfId="10419"/>
    <cellStyle name="40% - Accent1 16 2 2 5" xfId="10420"/>
    <cellStyle name="40% - Accent1 16 2 3" xfId="10421"/>
    <cellStyle name="40% - Accent1 16 2 3 2" xfId="10422"/>
    <cellStyle name="40% - Accent1 16 2 3 3" xfId="10423"/>
    <cellStyle name="40% - Accent1 16 2 3 4" xfId="10424"/>
    <cellStyle name="40% - Accent1 16 2 4" xfId="10425"/>
    <cellStyle name="40% - Accent1 16 2 5" xfId="10426"/>
    <cellStyle name="40% - Accent1 16 2 6" xfId="10427"/>
    <cellStyle name="40% - Accent1 16 3" xfId="10428"/>
    <cellStyle name="40% - Accent1 16 3 2" xfId="10429"/>
    <cellStyle name="40% - Accent1 16 3 2 2" xfId="10430"/>
    <cellStyle name="40% - Accent1 16 3 2 3" xfId="10431"/>
    <cellStyle name="40% - Accent1 16 3 2 4" xfId="10432"/>
    <cellStyle name="40% - Accent1 16 3 3" xfId="10433"/>
    <cellStyle name="40% - Accent1 16 3 4" xfId="10434"/>
    <cellStyle name="40% - Accent1 16 3 5" xfId="10435"/>
    <cellStyle name="40% - Accent1 16 4" xfId="10436"/>
    <cellStyle name="40% - Accent1 16 4 2" xfId="10437"/>
    <cellStyle name="40% - Accent1 16 4 3" xfId="10438"/>
    <cellStyle name="40% - Accent1 16 4 4" xfId="10439"/>
    <cellStyle name="40% - Accent1 16 5" xfId="10440"/>
    <cellStyle name="40% - Accent1 16 6" xfId="10441"/>
    <cellStyle name="40% - Accent1 16 7" xfId="10442"/>
    <cellStyle name="40% - Accent1 17" xfId="10443"/>
    <cellStyle name="40% - Accent1 17 2" xfId="10444"/>
    <cellStyle name="40% - Accent1 17 2 2" xfId="10445"/>
    <cellStyle name="40% - Accent1 17 2 2 2" xfId="10446"/>
    <cellStyle name="40% - Accent1 17 2 2 2 2" xfId="10447"/>
    <cellStyle name="40% - Accent1 17 2 2 2 3" xfId="10448"/>
    <cellStyle name="40% - Accent1 17 2 2 3" xfId="10449"/>
    <cellStyle name="40% - Accent1 17 2 2 4" xfId="10450"/>
    <cellStyle name="40% - Accent1 17 2 2 5" xfId="10451"/>
    <cellStyle name="40% - Accent1 17 2 3" xfId="10452"/>
    <cellStyle name="40% - Accent1 17 2 3 2" xfId="10453"/>
    <cellStyle name="40% - Accent1 17 2 3 3" xfId="10454"/>
    <cellStyle name="40% - Accent1 17 2 4" xfId="10455"/>
    <cellStyle name="40% - Accent1 17 2 5" xfId="10456"/>
    <cellStyle name="40% - Accent1 17 2 6" xfId="10457"/>
    <cellStyle name="40% - Accent1 17 3" xfId="10458"/>
    <cellStyle name="40% - Accent1 17 3 2" xfId="10459"/>
    <cellStyle name="40% - Accent1 17 3 2 2" xfId="10460"/>
    <cellStyle name="40% - Accent1 17 3 2 3" xfId="10461"/>
    <cellStyle name="40% - Accent1 17 3 3" xfId="10462"/>
    <cellStyle name="40% - Accent1 17 3 4" xfId="10463"/>
    <cellStyle name="40% - Accent1 17 3 5" xfId="10464"/>
    <cellStyle name="40% - Accent1 17 4" xfId="10465"/>
    <cellStyle name="40% - Accent1 17 4 2" xfId="10466"/>
    <cellStyle name="40% - Accent1 17 4 3" xfId="10467"/>
    <cellStyle name="40% - Accent1 17 5" xfId="10468"/>
    <cellStyle name="40% - Accent1 17 6" xfId="10469"/>
    <cellStyle name="40% - Accent1 17 7" xfId="10470"/>
    <cellStyle name="40% - Accent1 18" xfId="10471"/>
    <cellStyle name="40% - Accent1 18 2" xfId="10472"/>
    <cellStyle name="40% - Accent1 18 2 2" xfId="10473"/>
    <cellStyle name="40% - Accent1 18 2 2 2" xfId="10474"/>
    <cellStyle name="40% - Accent1 18 2 2 2 2" xfId="10475"/>
    <cellStyle name="40% - Accent1 18 2 2 2 3" xfId="10476"/>
    <cellStyle name="40% - Accent1 18 2 2 3" xfId="10477"/>
    <cellStyle name="40% - Accent1 18 2 2 4" xfId="10478"/>
    <cellStyle name="40% - Accent1 18 2 2 5" xfId="10479"/>
    <cellStyle name="40% - Accent1 18 2 3" xfId="10480"/>
    <cellStyle name="40% - Accent1 18 2 3 2" xfId="10481"/>
    <cellStyle name="40% - Accent1 18 2 3 3" xfId="10482"/>
    <cellStyle name="40% - Accent1 18 2 4" xfId="10483"/>
    <cellStyle name="40% - Accent1 18 2 5" xfId="10484"/>
    <cellStyle name="40% - Accent1 18 2 6" xfId="10485"/>
    <cellStyle name="40% - Accent1 18 3" xfId="10486"/>
    <cellStyle name="40% - Accent1 18 3 2" xfId="10487"/>
    <cellStyle name="40% - Accent1 18 3 2 2" xfId="10488"/>
    <cellStyle name="40% - Accent1 18 3 2 3" xfId="10489"/>
    <cellStyle name="40% - Accent1 18 3 3" xfId="10490"/>
    <cellStyle name="40% - Accent1 18 3 4" xfId="10491"/>
    <cellStyle name="40% - Accent1 18 3 5" xfId="10492"/>
    <cellStyle name="40% - Accent1 18 4" xfId="10493"/>
    <cellStyle name="40% - Accent1 18 4 2" xfId="10494"/>
    <cellStyle name="40% - Accent1 18 4 3" xfId="10495"/>
    <cellStyle name="40% - Accent1 18 5" xfId="10496"/>
    <cellStyle name="40% - Accent1 18 6" xfId="10497"/>
    <cellStyle name="40% - Accent1 18 7" xfId="10498"/>
    <cellStyle name="40% - Accent1 19" xfId="10499"/>
    <cellStyle name="40% - Accent1 19 2" xfId="10500"/>
    <cellStyle name="40% - Accent1 19 2 2" xfId="10501"/>
    <cellStyle name="40% - Accent1 19 2 2 2" xfId="10502"/>
    <cellStyle name="40% - Accent1 19 2 2 2 2" xfId="10503"/>
    <cellStyle name="40% - Accent1 19 2 2 2 3" xfId="10504"/>
    <cellStyle name="40% - Accent1 19 2 2 3" xfId="10505"/>
    <cellStyle name="40% - Accent1 19 2 2 4" xfId="10506"/>
    <cellStyle name="40% - Accent1 19 2 3" xfId="10507"/>
    <cellStyle name="40% - Accent1 19 2 3 2" xfId="10508"/>
    <cellStyle name="40% - Accent1 19 2 3 3" xfId="10509"/>
    <cellStyle name="40% - Accent1 19 2 4" xfId="10510"/>
    <cellStyle name="40% - Accent1 19 2 5" xfId="10511"/>
    <cellStyle name="40% - Accent1 19 2 6" xfId="10512"/>
    <cellStyle name="40% - Accent1 19 3" xfId="10513"/>
    <cellStyle name="40% - Accent1 19 3 2" xfId="10514"/>
    <cellStyle name="40% - Accent1 19 3 2 2" xfId="10515"/>
    <cellStyle name="40% - Accent1 19 3 2 3" xfId="10516"/>
    <cellStyle name="40% - Accent1 19 3 3" xfId="10517"/>
    <cellStyle name="40% - Accent1 19 3 4" xfId="10518"/>
    <cellStyle name="40% - Accent1 19 4" xfId="10519"/>
    <cellStyle name="40% - Accent1 19 4 2" xfId="10520"/>
    <cellStyle name="40% - Accent1 19 4 3" xfId="10521"/>
    <cellStyle name="40% - Accent1 19 5" xfId="10522"/>
    <cellStyle name="40% - Accent1 19 6" xfId="10523"/>
    <cellStyle name="40% - Accent1 19 7" xfId="10524"/>
    <cellStyle name="40% - Accent1 2" xfId="10525"/>
    <cellStyle name="40% - Accent1 2 2" xfId="10526"/>
    <cellStyle name="40% - Accent1 2 2 10" xfId="10527"/>
    <cellStyle name="40% - Accent1 2 2 11" xfId="10528"/>
    <cellStyle name="40% - Accent1 2 2 12" xfId="10529"/>
    <cellStyle name="40% - Accent1 2 2 13" xfId="10530"/>
    <cellStyle name="40% - Accent1 2 2 2" xfId="10531"/>
    <cellStyle name="40% - Accent1 2 2 2 2" xfId="10532"/>
    <cellStyle name="40% - Accent1 2 2 2 2 2" xfId="10533"/>
    <cellStyle name="40% - Accent1 2 2 2 2 2 2" xfId="10534"/>
    <cellStyle name="40% - Accent1 2 2 2 2 2 3" xfId="10535"/>
    <cellStyle name="40% - Accent1 2 2 2 2 2 4" xfId="10536"/>
    <cellStyle name="40% - Accent1 2 2 2 2 2 5" xfId="10537"/>
    <cellStyle name="40% - Accent1 2 2 2 2 3" xfId="10538"/>
    <cellStyle name="40% - Accent1 2 2 2 2 4" xfId="10539"/>
    <cellStyle name="40% - Accent1 2 2 2 2 5" xfId="10540"/>
    <cellStyle name="40% - Accent1 2 2 2 2 6" xfId="10541"/>
    <cellStyle name="40% - Accent1 2 2 2 3" xfId="10542"/>
    <cellStyle name="40% - Accent1 2 2 2 3 2" xfId="10543"/>
    <cellStyle name="40% - Accent1 2 2 2 3 3" xfId="10544"/>
    <cellStyle name="40% - Accent1 2 2 2 3 4" xfId="10545"/>
    <cellStyle name="40% - Accent1 2 2 2 3 5" xfId="10546"/>
    <cellStyle name="40% - Accent1 2 2 2 4" xfId="10547"/>
    <cellStyle name="40% - Accent1 2 2 2 5" xfId="10548"/>
    <cellStyle name="40% - Accent1 2 2 2 6" xfId="10549"/>
    <cellStyle name="40% - Accent1 2 2 2 7" xfId="10550"/>
    <cellStyle name="40% - Accent1 2 2 3" xfId="10551"/>
    <cellStyle name="40% - Accent1 2 2 3 2" xfId="10552"/>
    <cellStyle name="40% - Accent1 2 2 3 2 2" xfId="10553"/>
    <cellStyle name="40% - Accent1 2 2 3 2 2 2" xfId="10554"/>
    <cellStyle name="40% - Accent1 2 2 3 2 2 3" xfId="10555"/>
    <cellStyle name="40% - Accent1 2 2 3 2 2 4" xfId="10556"/>
    <cellStyle name="40% - Accent1 2 2 3 2 2 5" xfId="10557"/>
    <cellStyle name="40% - Accent1 2 2 3 2 3" xfId="10558"/>
    <cellStyle name="40% - Accent1 2 2 3 2 4" xfId="10559"/>
    <cellStyle name="40% - Accent1 2 2 3 2 5" xfId="10560"/>
    <cellStyle name="40% - Accent1 2 2 3 2 6" xfId="10561"/>
    <cellStyle name="40% - Accent1 2 2 3 3" xfId="10562"/>
    <cellStyle name="40% - Accent1 2 2 3 3 2" xfId="10563"/>
    <cellStyle name="40% - Accent1 2 2 3 3 3" xfId="10564"/>
    <cellStyle name="40% - Accent1 2 2 3 3 4" xfId="10565"/>
    <cellStyle name="40% - Accent1 2 2 3 3 5" xfId="10566"/>
    <cellStyle name="40% - Accent1 2 2 3 4" xfId="10567"/>
    <cellStyle name="40% - Accent1 2 2 3 5" xfId="10568"/>
    <cellStyle name="40% - Accent1 2 2 3 6" xfId="10569"/>
    <cellStyle name="40% - Accent1 2 2 3 7" xfId="10570"/>
    <cellStyle name="40% - Accent1 2 2 4" xfId="10571"/>
    <cellStyle name="40% - Accent1 2 2 4 2" xfId="10572"/>
    <cellStyle name="40% - Accent1 2 2 4 2 2" xfId="10573"/>
    <cellStyle name="40% - Accent1 2 2 4 2 2 2" xfId="10574"/>
    <cellStyle name="40% - Accent1 2 2 4 2 3" xfId="10575"/>
    <cellStyle name="40% - Accent1 2 2 4 2 4" xfId="10576"/>
    <cellStyle name="40% - Accent1 2 2 4 2 5" xfId="10577"/>
    <cellStyle name="40% - Accent1 2 2 4 2 6" xfId="10578"/>
    <cellStyle name="40% - Accent1 2 2 4 3" xfId="10579"/>
    <cellStyle name="40% - Accent1 2 2 4 3 2" xfId="10580"/>
    <cellStyle name="40% - Accent1 2 2 4 4" xfId="10581"/>
    <cellStyle name="40% - Accent1 2 2 4 5" xfId="10582"/>
    <cellStyle name="40% - Accent1 2 2 4 6" xfId="10583"/>
    <cellStyle name="40% - Accent1 2 2 4 7" xfId="10584"/>
    <cellStyle name="40% - Accent1 2 2 5" xfId="10585"/>
    <cellStyle name="40% - Accent1 2 2 5 2" xfId="10586"/>
    <cellStyle name="40% - Accent1 2 2 5 2 2" xfId="10587"/>
    <cellStyle name="40% - Accent1 2 2 5 2 2 2" xfId="10588"/>
    <cellStyle name="40% - Accent1 2 2 5 2 3" xfId="10589"/>
    <cellStyle name="40% - Accent1 2 2 5 3" xfId="10590"/>
    <cellStyle name="40% - Accent1 2 2 5 3 2" xfId="10591"/>
    <cellStyle name="40% - Accent1 2 2 5 4" xfId="10592"/>
    <cellStyle name="40% - Accent1 2 2 5 5" xfId="10593"/>
    <cellStyle name="40% - Accent1 2 2 5 6" xfId="10594"/>
    <cellStyle name="40% - Accent1 2 2 5 7" xfId="10595"/>
    <cellStyle name="40% - Accent1 2 2 6" xfId="10596"/>
    <cellStyle name="40% - Accent1 2 2 6 2" xfId="10597"/>
    <cellStyle name="40% - Accent1 2 2 6 2 2" xfId="10598"/>
    <cellStyle name="40% - Accent1 2 2 6 2 2 2" xfId="10599"/>
    <cellStyle name="40% - Accent1 2 2 6 2 3" xfId="10600"/>
    <cellStyle name="40% - Accent1 2 2 6 3" xfId="10601"/>
    <cellStyle name="40% - Accent1 2 2 6 3 2" xfId="10602"/>
    <cellStyle name="40% - Accent1 2 2 6 4" xfId="10603"/>
    <cellStyle name="40% - Accent1 2 2 7" xfId="10604"/>
    <cellStyle name="40% - Accent1 2 2 7 2" xfId="10605"/>
    <cellStyle name="40% - Accent1 2 2 7 2 2" xfId="10606"/>
    <cellStyle name="40% - Accent1 2 2 7 3" xfId="10607"/>
    <cellStyle name="40% - Accent1 2 2 8" xfId="10608"/>
    <cellStyle name="40% - Accent1 2 2 8 2" xfId="10609"/>
    <cellStyle name="40% - Accent1 2 2 9" xfId="10610"/>
    <cellStyle name="40% - Accent1 2 2 9 2" xfId="10611"/>
    <cellStyle name="40% - Accent1 2 3" xfId="10612"/>
    <cellStyle name="40% - Accent1 2 3 2" xfId="10613"/>
    <cellStyle name="40% - Accent1 2 3 2 2" xfId="10614"/>
    <cellStyle name="40% - Accent1 2 3 2 2 2" xfId="10615"/>
    <cellStyle name="40% - Accent1 2 3 2 2 3" xfId="10616"/>
    <cellStyle name="40% - Accent1 2 3 2 3" xfId="10617"/>
    <cellStyle name="40% - Accent1 2 3 2 4" xfId="10618"/>
    <cellStyle name="40% - Accent1 2 3 3" xfId="10619"/>
    <cellStyle name="40% - Accent1 2 3 3 2" xfId="10620"/>
    <cellStyle name="40% - Accent1 2 3 3 3" xfId="10621"/>
    <cellStyle name="40% - Accent1 2 3 4" xfId="10622"/>
    <cellStyle name="40% - Accent1 2 3 5" xfId="10623"/>
    <cellStyle name="40% - Accent1 2 3 6" xfId="10624"/>
    <cellStyle name="40% - Accent1 2 4" xfId="10625"/>
    <cellStyle name="40% - Accent1 2 4 2" xfId="10626"/>
    <cellStyle name="40% - Accent1 2 4 2 2" xfId="10627"/>
    <cellStyle name="40% - Accent1 2 4 2 2 2" xfId="10628"/>
    <cellStyle name="40% - Accent1 2 4 2 2 3" xfId="10629"/>
    <cellStyle name="40% - Accent1 2 4 2 3" xfId="10630"/>
    <cellStyle name="40% - Accent1 2 4 2 4" xfId="10631"/>
    <cellStyle name="40% - Accent1 2 4 3" xfId="10632"/>
    <cellStyle name="40% - Accent1 2 4 3 2" xfId="10633"/>
    <cellStyle name="40% - Accent1 2 4 3 3" xfId="10634"/>
    <cellStyle name="40% - Accent1 2 4 4" xfId="10635"/>
    <cellStyle name="40% - Accent1 2 4 5" xfId="10636"/>
    <cellStyle name="40% - Accent1 2 4 6" xfId="10637"/>
    <cellStyle name="40% - Accent1 2 5" xfId="10638"/>
    <cellStyle name="40% - Accent1 2 5 2" xfId="10639"/>
    <cellStyle name="40% - Accent1 2 5 2 2" xfId="10640"/>
    <cellStyle name="40% - Accent1 2 5 2 3" xfId="10641"/>
    <cellStyle name="40% - Accent1 2 5 3" xfId="10642"/>
    <cellStyle name="40% - Accent1 2 5 4" xfId="10643"/>
    <cellStyle name="40% - Accent1 2 5 5" xfId="10644"/>
    <cellStyle name="40% - Accent1 2 6" xfId="10645"/>
    <cellStyle name="40% - Accent1 2 6 2" xfId="10646"/>
    <cellStyle name="40% - Accent1 2 6 3" xfId="10647"/>
    <cellStyle name="40% - Accent1 2 7" xfId="10648"/>
    <cellStyle name="40% - Accent1 2 8" xfId="10649"/>
    <cellStyle name="40% - Accent1 2 9" xfId="10650"/>
    <cellStyle name="40% - Accent1 20" xfId="10651"/>
    <cellStyle name="40% - Accent1 20 2" xfId="10652"/>
    <cellStyle name="40% - Accent1 20 2 2" xfId="10653"/>
    <cellStyle name="40% - Accent1 20 2 2 2" xfId="10654"/>
    <cellStyle name="40% - Accent1 20 2 2 2 2" xfId="10655"/>
    <cellStyle name="40% - Accent1 20 2 2 2 3" xfId="10656"/>
    <cellStyle name="40% - Accent1 20 2 2 3" xfId="10657"/>
    <cellStyle name="40% - Accent1 20 2 2 4" xfId="10658"/>
    <cellStyle name="40% - Accent1 20 2 3" xfId="10659"/>
    <cellStyle name="40% - Accent1 20 2 3 2" xfId="10660"/>
    <cellStyle name="40% - Accent1 20 2 3 3" xfId="10661"/>
    <cellStyle name="40% - Accent1 20 2 4" xfId="10662"/>
    <cellStyle name="40% - Accent1 20 2 5" xfId="10663"/>
    <cellStyle name="40% - Accent1 20 2 6" xfId="10664"/>
    <cellStyle name="40% - Accent1 20 3" xfId="10665"/>
    <cellStyle name="40% - Accent1 20 3 2" xfId="10666"/>
    <cellStyle name="40% - Accent1 20 3 2 2" xfId="10667"/>
    <cellStyle name="40% - Accent1 20 3 2 3" xfId="10668"/>
    <cellStyle name="40% - Accent1 20 3 3" xfId="10669"/>
    <cellStyle name="40% - Accent1 20 3 4" xfId="10670"/>
    <cellStyle name="40% - Accent1 20 4" xfId="10671"/>
    <cellStyle name="40% - Accent1 20 4 2" xfId="10672"/>
    <cellStyle name="40% - Accent1 20 4 3" xfId="10673"/>
    <cellStyle name="40% - Accent1 20 5" xfId="10674"/>
    <cellStyle name="40% - Accent1 20 6" xfId="10675"/>
    <cellStyle name="40% - Accent1 20 7" xfId="10676"/>
    <cellStyle name="40% - Accent1 21" xfId="10677"/>
    <cellStyle name="40% - Accent1 21 2" xfId="10678"/>
    <cellStyle name="40% - Accent1 21 2 2" xfId="10679"/>
    <cellStyle name="40% - Accent1 21 2 2 2" xfId="10680"/>
    <cellStyle name="40% - Accent1 21 2 2 3" xfId="10681"/>
    <cellStyle name="40% - Accent1 21 2 3" xfId="10682"/>
    <cellStyle name="40% - Accent1 21 2 4" xfId="10683"/>
    <cellStyle name="40% - Accent1 21 2 5" xfId="10684"/>
    <cellStyle name="40% - Accent1 21 3" xfId="10685"/>
    <cellStyle name="40% - Accent1 21 3 2" xfId="10686"/>
    <cellStyle name="40% - Accent1 21 3 3" xfId="10687"/>
    <cellStyle name="40% - Accent1 21 4" xfId="10688"/>
    <cellStyle name="40% - Accent1 21 5" xfId="10689"/>
    <cellStyle name="40% - Accent1 21 6" xfId="10690"/>
    <cellStyle name="40% - Accent1 22" xfId="10691"/>
    <cellStyle name="40% - Accent1 22 2" xfId="10692"/>
    <cellStyle name="40% - Accent1 22 2 2" xfId="10693"/>
    <cellStyle name="40% - Accent1 22 2 2 2" xfId="10694"/>
    <cellStyle name="40% - Accent1 22 2 2 3" xfId="10695"/>
    <cellStyle name="40% - Accent1 22 2 3" xfId="10696"/>
    <cellStyle name="40% - Accent1 22 2 4" xfId="10697"/>
    <cellStyle name="40% - Accent1 22 2 5" xfId="10698"/>
    <cellStyle name="40% - Accent1 22 3" xfId="10699"/>
    <cellStyle name="40% - Accent1 22 3 2" xfId="10700"/>
    <cellStyle name="40% - Accent1 22 3 3" xfId="10701"/>
    <cellStyle name="40% - Accent1 22 4" xfId="10702"/>
    <cellStyle name="40% - Accent1 22 5" xfId="10703"/>
    <cellStyle name="40% - Accent1 22 6" xfId="10704"/>
    <cellStyle name="40% - Accent1 23" xfId="10705"/>
    <cellStyle name="40% - Accent1 23 2" xfId="10706"/>
    <cellStyle name="40% - Accent1 23 2 2" xfId="10707"/>
    <cellStyle name="40% - Accent1 23 2 2 2" xfId="10708"/>
    <cellStyle name="40% - Accent1 23 2 2 3" xfId="10709"/>
    <cellStyle name="40% - Accent1 23 2 3" xfId="10710"/>
    <cellStyle name="40% - Accent1 23 2 4" xfId="10711"/>
    <cellStyle name="40% - Accent1 23 2 5" xfId="10712"/>
    <cellStyle name="40% - Accent1 23 3" xfId="10713"/>
    <cellStyle name="40% - Accent1 23 3 2" xfId="10714"/>
    <cellStyle name="40% - Accent1 23 3 3" xfId="10715"/>
    <cellStyle name="40% - Accent1 23 4" xfId="10716"/>
    <cellStyle name="40% - Accent1 23 5" xfId="10717"/>
    <cellStyle name="40% - Accent1 23 6" xfId="10718"/>
    <cellStyle name="40% - Accent1 24" xfId="10719"/>
    <cellStyle name="40% - Accent1 24 2" xfId="10720"/>
    <cellStyle name="40% - Accent1 24 2 2" xfId="10721"/>
    <cellStyle name="40% - Accent1 24 2 2 2" xfId="10722"/>
    <cellStyle name="40% - Accent1 24 2 2 3" xfId="10723"/>
    <cellStyle name="40% - Accent1 24 2 3" xfId="10724"/>
    <cellStyle name="40% - Accent1 24 2 4" xfId="10725"/>
    <cellStyle name="40% - Accent1 24 2 5" xfId="10726"/>
    <cellStyle name="40% - Accent1 24 3" xfId="10727"/>
    <cellStyle name="40% - Accent1 24 3 2" xfId="10728"/>
    <cellStyle name="40% - Accent1 24 3 3" xfId="10729"/>
    <cellStyle name="40% - Accent1 24 4" xfId="10730"/>
    <cellStyle name="40% - Accent1 24 5" xfId="10731"/>
    <cellStyle name="40% - Accent1 24 6" xfId="10732"/>
    <cellStyle name="40% - Accent1 25" xfId="10733"/>
    <cellStyle name="40% - Accent1 25 2" xfId="10734"/>
    <cellStyle name="40% - Accent1 25 2 2" xfId="10735"/>
    <cellStyle name="40% - Accent1 25 2 2 2" xfId="10736"/>
    <cellStyle name="40% - Accent1 25 2 2 3" xfId="10737"/>
    <cellStyle name="40% - Accent1 25 2 3" xfId="10738"/>
    <cellStyle name="40% - Accent1 25 2 4" xfId="10739"/>
    <cellStyle name="40% - Accent1 25 2 5" xfId="10740"/>
    <cellStyle name="40% - Accent1 25 3" xfId="10741"/>
    <cellStyle name="40% - Accent1 25 3 2" xfId="10742"/>
    <cellStyle name="40% - Accent1 25 3 3" xfId="10743"/>
    <cellStyle name="40% - Accent1 25 4" xfId="10744"/>
    <cellStyle name="40% - Accent1 25 5" xfId="10745"/>
    <cellStyle name="40% - Accent1 25 6" xfId="10746"/>
    <cellStyle name="40% - Accent1 26" xfId="10747"/>
    <cellStyle name="40% - Accent1 26 2" xfId="10748"/>
    <cellStyle name="40% - Accent1 26 2 2" xfId="10749"/>
    <cellStyle name="40% - Accent1 26 2 2 2" xfId="10750"/>
    <cellStyle name="40% - Accent1 26 2 2 3" xfId="10751"/>
    <cellStyle name="40% - Accent1 26 2 3" xfId="10752"/>
    <cellStyle name="40% - Accent1 26 2 4" xfId="10753"/>
    <cellStyle name="40% - Accent1 26 3" xfId="10754"/>
    <cellStyle name="40% - Accent1 26 3 2" xfId="10755"/>
    <cellStyle name="40% - Accent1 26 3 3" xfId="10756"/>
    <cellStyle name="40% - Accent1 26 4" xfId="10757"/>
    <cellStyle name="40% - Accent1 26 5" xfId="10758"/>
    <cellStyle name="40% - Accent1 26 6" xfId="10759"/>
    <cellStyle name="40% - Accent1 27" xfId="10760"/>
    <cellStyle name="40% - Accent1 27 2" xfId="10761"/>
    <cellStyle name="40% - Accent1 27 2 2" xfId="10762"/>
    <cellStyle name="40% - Accent1 27 2 2 2" xfId="10763"/>
    <cellStyle name="40% - Accent1 27 2 2 3" xfId="10764"/>
    <cellStyle name="40% - Accent1 27 2 3" xfId="10765"/>
    <cellStyle name="40% - Accent1 27 2 4" xfId="10766"/>
    <cellStyle name="40% - Accent1 27 3" xfId="10767"/>
    <cellStyle name="40% - Accent1 27 3 2" xfId="10768"/>
    <cellStyle name="40% - Accent1 27 3 3" xfId="10769"/>
    <cellStyle name="40% - Accent1 27 4" xfId="10770"/>
    <cellStyle name="40% - Accent1 27 5" xfId="10771"/>
    <cellStyle name="40% - Accent1 27 6" xfId="10772"/>
    <cellStyle name="40% - Accent1 28" xfId="10773"/>
    <cellStyle name="40% - Accent1 28 2" xfId="10774"/>
    <cellStyle name="40% - Accent1 28 2 2" xfId="10775"/>
    <cellStyle name="40% - Accent1 28 2 2 2" xfId="10776"/>
    <cellStyle name="40% - Accent1 28 2 2 3" xfId="10777"/>
    <cellStyle name="40% - Accent1 28 2 3" xfId="10778"/>
    <cellStyle name="40% - Accent1 28 2 4" xfId="10779"/>
    <cellStyle name="40% - Accent1 28 3" xfId="10780"/>
    <cellStyle name="40% - Accent1 28 3 2" xfId="10781"/>
    <cellStyle name="40% - Accent1 28 3 3" xfId="10782"/>
    <cellStyle name="40% - Accent1 28 4" xfId="10783"/>
    <cellStyle name="40% - Accent1 28 5" xfId="10784"/>
    <cellStyle name="40% - Accent1 28 6" xfId="10785"/>
    <cellStyle name="40% - Accent1 29" xfId="10786"/>
    <cellStyle name="40% - Accent1 29 2" xfId="10787"/>
    <cellStyle name="40% - Accent1 29 2 2" xfId="10788"/>
    <cellStyle name="40% - Accent1 29 2 2 2" xfId="10789"/>
    <cellStyle name="40% - Accent1 29 2 2 3" xfId="10790"/>
    <cellStyle name="40% - Accent1 29 2 3" xfId="10791"/>
    <cellStyle name="40% - Accent1 29 2 4" xfId="10792"/>
    <cellStyle name="40% - Accent1 29 3" xfId="10793"/>
    <cellStyle name="40% - Accent1 29 3 2" xfId="10794"/>
    <cellStyle name="40% - Accent1 29 3 3" xfId="10795"/>
    <cellStyle name="40% - Accent1 29 4" xfId="10796"/>
    <cellStyle name="40% - Accent1 29 5" xfId="10797"/>
    <cellStyle name="40% - Accent1 29 6" xfId="10798"/>
    <cellStyle name="40% - Accent1 3" xfId="10799"/>
    <cellStyle name="40% - Accent1 3 10" xfId="10800"/>
    <cellStyle name="40% - Accent1 3 10 2" xfId="10801"/>
    <cellStyle name="40% - Accent1 3 11" xfId="10802"/>
    <cellStyle name="40% - Accent1 3 11 2" xfId="10803"/>
    <cellStyle name="40% - Accent1 3 12" xfId="10804"/>
    <cellStyle name="40% - Accent1 3 13" xfId="10805"/>
    <cellStyle name="40% - Accent1 3 14" xfId="10806"/>
    <cellStyle name="40% - Accent1 3 15" xfId="10807"/>
    <cellStyle name="40% - Accent1 3 2" xfId="10808"/>
    <cellStyle name="40% - Accent1 3 2 2" xfId="10809"/>
    <cellStyle name="40% - Accent1 3 2 2 2" xfId="10810"/>
    <cellStyle name="40% - Accent1 3 2 2 2 2" xfId="10811"/>
    <cellStyle name="40% - Accent1 3 2 2 2 2 2" xfId="10812"/>
    <cellStyle name="40% - Accent1 3 2 2 2 2 3" xfId="10813"/>
    <cellStyle name="40% - Accent1 3 2 2 2 2 4" xfId="10814"/>
    <cellStyle name="40% - Accent1 3 2 2 2 3" xfId="10815"/>
    <cellStyle name="40% - Accent1 3 2 2 2 4" xfId="10816"/>
    <cellStyle name="40% - Accent1 3 2 2 2 5" xfId="10817"/>
    <cellStyle name="40% - Accent1 3 2 2 3" xfId="10818"/>
    <cellStyle name="40% - Accent1 3 2 2 3 2" xfId="10819"/>
    <cellStyle name="40% - Accent1 3 2 2 3 3" xfId="10820"/>
    <cellStyle name="40% - Accent1 3 2 2 3 4" xfId="10821"/>
    <cellStyle name="40% - Accent1 3 2 2 4" xfId="10822"/>
    <cellStyle name="40% - Accent1 3 2 2 5" xfId="10823"/>
    <cellStyle name="40% - Accent1 3 2 2 6" xfId="10824"/>
    <cellStyle name="40% - Accent1 3 2 3" xfId="10825"/>
    <cellStyle name="40% - Accent1 3 2 3 2" xfId="10826"/>
    <cellStyle name="40% - Accent1 3 2 3 2 2" xfId="10827"/>
    <cellStyle name="40% - Accent1 3 2 3 2 2 2" xfId="10828"/>
    <cellStyle name="40% - Accent1 3 2 3 2 2 3" xfId="10829"/>
    <cellStyle name="40% - Accent1 3 2 3 2 3" xfId="10830"/>
    <cellStyle name="40% - Accent1 3 2 3 2 4" xfId="10831"/>
    <cellStyle name="40% - Accent1 3 2 3 2 5" xfId="10832"/>
    <cellStyle name="40% - Accent1 3 2 3 3" xfId="10833"/>
    <cellStyle name="40% - Accent1 3 2 3 3 2" xfId="10834"/>
    <cellStyle name="40% - Accent1 3 2 3 3 3" xfId="10835"/>
    <cellStyle name="40% - Accent1 3 2 3 4" xfId="10836"/>
    <cellStyle name="40% - Accent1 3 2 3 5" xfId="10837"/>
    <cellStyle name="40% - Accent1 3 2 3 6" xfId="10838"/>
    <cellStyle name="40% - Accent1 3 2 4" xfId="10839"/>
    <cellStyle name="40% - Accent1 3 2 4 2" xfId="10840"/>
    <cellStyle name="40% - Accent1 3 2 4 2 2" xfId="10841"/>
    <cellStyle name="40% - Accent1 3 2 4 2 3" xfId="10842"/>
    <cellStyle name="40% - Accent1 3 2 4 3" xfId="10843"/>
    <cellStyle name="40% - Accent1 3 2 4 4" xfId="10844"/>
    <cellStyle name="40% - Accent1 3 2 4 5" xfId="10845"/>
    <cellStyle name="40% - Accent1 3 2 5" xfId="10846"/>
    <cellStyle name="40% - Accent1 3 2 5 2" xfId="10847"/>
    <cellStyle name="40% - Accent1 3 2 5 3" xfId="10848"/>
    <cellStyle name="40% - Accent1 3 2 6" xfId="10849"/>
    <cellStyle name="40% - Accent1 3 2 7" xfId="10850"/>
    <cellStyle name="40% - Accent1 3 2 8" xfId="10851"/>
    <cellStyle name="40% - Accent1 3 3" xfId="10852"/>
    <cellStyle name="40% - Accent1 3 3 2" xfId="10853"/>
    <cellStyle name="40% - Accent1 3 3 2 2" xfId="10854"/>
    <cellStyle name="40% - Accent1 3 3 2 2 2" xfId="10855"/>
    <cellStyle name="40% - Accent1 3 3 2 2 3" xfId="10856"/>
    <cellStyle name="40% - Accent1 3 3 2 2 4" xfId="10857"/>
    <cellStyle name="40% - Accent1 3 3 2 2 5" xfId="10858"/>
    <cellStyle name="40% - Accent1 3 3 2 3" xfId="10859"/>
    <cellStyle name="40% - Accent1 3 3 2 4" xfId="10860"/>
    <cellStyle name="40% - Accent1 3 3 2 5" xfId="10861"/>
    <cellStyle name="40% - Accent1 3 3 2 6" xfId="10862"/>
    <cellStyle name="40% - Accent1 3 3 3" xfId="10863"/>
    <cellStyle name="40% - Accent1 3 3 3 2" xfId="10864"/>
    <cellStyle name="40% - Accent1 3 3 3 3" xfId="10865"/>
    <cellStyle name="40% - Accent1 3 3 3 4" xfId="10866"/>
    <cellStyle name="40% - Accent1 3 3 3 5" xfId="10867"/>
    <cellStyle name="40% - Accent1 3 3 4" xfId="10868"/>
    <cellStyle name="40% - Accent1 3 3 5" xfId="10869"/>
    <cellStyle name="40% - Accent1 3 3 6" xfId="10870"/>
    <cellStyle name="40% - Accent1 3 3 7" xfId="10871"/>
    <cellStyle name="40% - Accent1 3 4" xfId="10872"/>
    <cellStyle name="40% - Accent1 3 4 2" xfId="10873"/>
    <cellStyle name="40% - Accent1 3 4 2 2" xfId="10874"/>
    <cellStyle name="40% - Accent1 3 4 2 2 2" xfId="10875"/>
    <cellStyle name="40% - Accent1 3 4 2 2 3" xfId="10876"/>
    <cellStyle name="40% - Accent1 3 4 2 2 4" xfId="10877"/>
    <cellStyle name="40% - Accent1 3 4 2 2 5" xfId="10878"/>
    <cellStyle name="40% - Accent1 3 4 2 3" xfId="10879"/>
    <cellStyle name="40% - Accent1 3 4 2 4" xfId="10880"/>
    <cellStyle name="40% - Accent1 3 4 2 5" xfId="10881"/>
    <cellStyle name="40% - Accent1 3 4 2 6" xfId="10882"/>
    <cellStyle name="40% - Accent1 3 4 3" xfId="10883"/>
    <cellStyle name="40% - Accent1 3 4 3 2" xfId="10884"/>
    <cellStyle name="40% - Accent1 3 4 3 3" xfId="10885"/>
    <cellStyle name="40% - Accent1 3 4 3 4" xfId="10886"/>
    <cellStyle name="40% - Accent1 3 4 3 5" xfId="10887"/>
    <cellStyle name="40% - Accent1 3 4 4" xfId="10888"/>
    <cellStyle name="40% - Accent1 3 4 5" xfId="10889"/>
    <cellStyle name="40% - Accent1 3 4 6" xfId="10890"/>
    <cellStyle name="40% - Accent1 3 4 7" xfId="10891"/>
    <cellStyle name="40% - Accent1 3 5" xfId="10892"/>
    <cellStyle name="40% - Accent1 3 5 2" xfId="10893"/>
    <cellStyle name="40% - Accent1 3 5 2 2" xfId="10894"/>
    <cellStyle name="40% - Accent1 3 5 2 2 2" xfId="10895"/>
    <cellStyle name="40% - Accent1 3 5 2 3" xfId="10896"/>
    <cellStyle name="40% - Accent1 3 5 2 4" xfId="10897"/>
    <cellStyle name="40% - Accent1 3 5 2 5" xfId="10898"/>
    <cellStyle name="40% - Accent1 3 5 2 6" xfId="10899"/>
    <cellStyle name="40% - Accent1 3 5 3" xfId="10900"/>
    <cellStyle name="40% - Accent1 3 5 3 2" xfId="10901"/>
    <cellStyle name="40% - Accent1 3 5 4" xfId="10902"/>
    <cellStyle name="40% - Accent1 3 5 5" xfId="10903"/>
    <cellStyle name="40% - Accent1 3 5 6" xfId="10904"/>
    <cellStyle name="40% - Accent1 3 5 7" xfId="10905"/>
    <cellStyle name="40% - Accent1 3 6" xfId="10906"/>
    <cellStyle name="40% - Accent1 3 6 2" xfId="10907"/>
    <cellStyle name="40% - Accent1 3 6 2 2" xfId="10908"/>
    <cellStyle name="40% - Accent1 3 6 2 2 2" xfId="10909"/>
    <cellStyle name="40% - Accent1 3 6 2 3" xfId="10910"/>
    <cellStyle name="40% - Accent1 3 6 3" xfId="10911"/>
    <cellStyle name="40% - Accent1 3 6 3 2" xfId="10912"/>
    <cellStyle name="40% - Accent1 3 6 4" xfId="10913"/>
    <cellStyle name="40% - Accent1 3 6 5" xfId="10914"/>
    <cellStyle name="40% - Accent1 3 6 6" xfId="10915"/>
    <cellStyle name="40% - Accent1 3 6 7" xfId="10916"/>
    <cellStyle name="40% - Accent1 3 7" xfId="10917"/>
    <cellStyle name="40% - Accent1 3 7 2" xfId="10918"/>
    <cellStyle name="40% - Accent1 3 7 2 2" xfId="10919"/>
    <cellStyle name="40% - Accent1 3 7 2 2 2" xfId="10920"/>
    <cellStyle name="40% - Accent1 3 7 2 3" xfId="10921"/>
    <cellStyle name="40% - Accent1 3 7 3" xfId="10922"/>
    <cellStyle name="40% - Accent1 3 7 3 2" xfId="10923"/>
    <cellStyle name="40% - Accent1 3 7 4" xfId="10924"/>
    <cellStyle name="40% - Accent1 3 8" xfId="10925"/>
    <cellStyle name="40% - Accent1 3 8 2" xfId="10926"/>
    <cellStyle name="40% - Accent1 3 8 2 2" xfId="10927"/>
    <cellStyle name="40% - Accent1 3 8 2 2 2" xfId="10928"/>
    <cellStyle name="40% - Accent1 3 8 2 3" xfId="10929"/>
    <cellStyle name="40% - Accent1 3 8 3" xfId="10930"/>
    <cellStyle name="40% - Accent1 3 8 3 2" xfId="10931"/>
    <cellStyle name="40% - Accent1 3 8 4" xfId="10932"/>
    <cellStyle name="40% - Accent1 3 9" xfId="10933"/>
    <cellStyle name="40% - Accent1 3 9 2" xfId="10934"/>
    <cellStyle name="40% - Accent1 3 9 2 2" xfId="10935"/>
    <cellStyle name="40% - Accent1 3 9 3" xfId="10936"/>
    <cellStyle name="40% - Accent1 30" xfId="10937"/>
    <cellStyle name="40% - Accent1 30 2" xfId="10938"/>
    <cellStyle name="40% - Accent1 30 2 2" xfId="10939"/>
    <cellStyle name="40% - Accent1 30 2 2 2" xfId="10940"/>
    <cellStyle name="40% - Accent1 30 2 2 3" xfId="10941"/>
    <cellStyle name="40% - Accent1 30 2 3" xfId="10942"/>
    <cellStyle name="40% - Accent1 30 2 4" xfId="10943"/>
    <cellStyle name="40% - Accent1 30 3" xfId="10944"/>
    <cellStyle name="40% - Accent1 30 3 2" xfId="10945"/>
    <cellStyle name="40% - Accent1 30 3 3" xfId="10946"/>
    <cellStyle name="40% - Accent1 30 4" xfId="10947"/>
    <cellStyle name="40% - Accent1 30 5" xfId="10948"/>
    <cellStyle name="40% - Accent1 30 6" xfId="10949"/>
    <cellStyle name="40% - Accent1 31" xfId="10950"/>
    <cellStyle name="40% - Accent1 31 2" xfId="10951"/>
    <cellStyle name="40% - Accent1 31 2 2" xfId="10952"/>
    <cellStyle name="40% - Accent1 31 2 2 2" xfId="10953"/>
    <cellStyle name="40% - Accent1 31 2 2 3" xfId="10954"/>
    <cellStyle name="40% - Accent1 31 2 3" xfId="10955"/>
    <cellStyle name="40% - Accent1 31 2 4" xfId="10956"/>
    <cellStyle name="40% - Accent1 31 3" xfId="10957"/>
    <cellStyle name="40% - Accent1 31 3 2" xfId="10958"/>
    <cellStyle name="40% - Accent1 31 3 3" xfId="10959"/>
    <cellStyle name="40% - Accent1 31 4" xfId="10960"/>
    <cellStyle name="40% - Accent1 31 5" xfId="10961"/>
    <cellStyle name="40% - Accent1 31 6" xfId="10962"/>
    <cellStyle name="40% - Accent1 32" xfId="10963"/>
    <cellStyle name="40% - Accent1 32 2" xfId="10964"/>
    <cellStyle name="40% - Accent1 32 2 2" xfId="10965"/>
    <cellStyle name="40% - Accent1 32 2 2 2" xfId="10966"/>
    <cellStyle name="40% - Accent1 32 2 2 3" xfId="10967"/>
    <cellStyle name="40% - Accent1 32 2 3" xfId="10968"/>
    <cellStyle name="40% - Accent1 32 2 4" xfId="10969"/>
    <cellStyle name="40% - Accent1 32 3" xfId="10970"/>
    <cellStyle name="40% - Accent1 32 3 2" xfId="10971"/>
    <cellStyle name="40% - Accent1 32 3 3" xfId="10972"/>
    <cellStyle name="40% - Accent1 32 4" xfId="10973"/>
    <cellStyle name="40% - Accent1 32 5" xfId="10974"/>
    <cellStyle name="40% - Accent1 33" xfId="10975"/>
    <cellStyle name="40% - Accent1 33 2" xfId="10976"/>
    <cellStyle name="40% - Accent1 33 2 2" xfId="10977"/>
    <cellStyle name="40% - Accent1 33 2 2 2" xfId="10978"/>
    <cellStyle name="40% - Accent1 33 2 2 3" xfId="10979"/>
    <cellStyle name="40% - Accent1 33 2 3" xfId="10980"/>
    <cellStyle name="40% - Accent1 33 2 4" xfId="10981"/>
    <cellStyle name="40% - Accent1 33 3" xfId="10982"/>
    <cellStyle name="40% - Accent1 33 3 2" xfId="10983"/>
    <cellStyle name="40% - Accent1 33 3 3" xfId="10984"/>
    <cellStyle name="40% - Accent1 33 4" xfId="10985"/>
    <cellStyle name="40% - Accent1 33 5" xfId="10986"/>
    <cellStyle name="40% - Accent1 34" xfId="10987"/>
    <cellStyle name="40% - Accent1 34 2" xfId="10988"/>
    <cellStyle name="40% - Accent1 34 2 2" xfId="10989"/>
    <cellStyle name="40% - Accent1 34 2 2 2" xfId="10990"/>
    <cellStyle name="40% - Accent1 34 2 2 3" xfId="10991"/>
    <cellStyle name="40% - Accent1 34 2 3" xfId="10992"/>
    <cellStyle name="40% - Accent1 34 2 4" xfId="10993"/>
    <cellStyle name="40% - Accent1 34 3" xfId="10994"/>
    <cellStyle name="40% - Accent1 34 3 2" xfId="10995"/>
    <cellStyle name="40% - Accent1 34 3 3" xfId="10996"/>
    <cellStyle name="40% - Accent1 34 4" xfId="10997"/>
    <cellStyle name="40% - Accent1 34 5" xfId="10998"/>
    <cellStyle name="40% - Accent1 35" xfId="10999"/>
    <cellStyle name="40% - Accent1 35 2" xfId="11000"/>
    <cellStyle name="40% - Accent1 35 2 2" xfId="11001"/>
    <cellStyle name="40% - Accent1 35 2 2 2" xfId="11002"/>
    <cellStyle name="40% - Accent1 35 2 2 3" xfId="11003"/>
    <cellStyle name="40% - Accent1 35 2 3" xfId="11004"/>
    <cellStyle name="40% - Accent1 35 2 4" xfId="11005"/>
    <cellStyle name="40% - Accent1 35 3" xfId="11006"/>
    <cellStyle name="40% - Accent1 35 3 2" xfId="11007"/>
    <cellStyle name="40% - Accent1 35 3 3" xfId="11008"/>
    <cellStyle name="40% - Accent1 35 4" xfId="11009"/>
    <cellStyle name="40% - Accent1 35 5" xfId="11010"/>
    <cellStyle name="40% - Accent1 36" xfId="11011"/>
    <cellStyle name="40% - Accent1 36 2" xfId="11012"/>
    <cellStyle name="40% - Accent1 36 2 2" xfId="11013"/>
    <cellStyle name="40% - Accent1 36 2 2 2" xfId="11014"/>
    <cellStyle name="40% - Accent1 36 2 2 3" xfId="11015"/>
    <cellStyle name="40% - Accent1 36 2 3" xfId="11016"/>
    <cellStyle name="40% - Accent1 36 2 4" xfId="11017"/>
    <cellStyle name="40% - Accent1 36 3" xfId="11018"/>
    <cellStyle name="40% - Accent1 36 3 2" xfId="11019"/>
    <cellStyle name="40% - Accent1 36 3 3" xfId="11020"/>
    <cellStyle name="40% - Accent1 36 4" xfId="11021"/>
    <cellStyle name="40% - Accent1 36 5" xfId="11022"/>
    <cellStyle name="40% - Accent1 37" xfId="11023"/>
    <cellStyle name="40% - Accent1 37 2" xfId="11024"/>
    <cellStyle name="40% - Accent1 37 2 2" xfId="11025"/>
    <cellStyle name="40% - Accent1 37 2 2 2" xfId="11026"/>
    <cellStyle name="40% - Accent1 37 2 2 3" xfId="11027"/>
    <cellStyle name="40% - Accent1 37 2 3" xfId="11028"/>
    <cellStyle name="40% - Accent1 37 2 4" xfId="11029"/>
    <cellStyle name="40% - Accent1 37 3" xfId="11030"/>
    <cellStyle name="40% - Accent1 37 3 2" xfId="11031"/>
    <cellStyle name="40% - Accent1 37 3 3" xfId="11032"/>
    <cellStyle name="40% - Accent1 37 4" xfId="11033"/>
    <cellStyle name="40% - Accent1 37 5" xfId="11034"/>
    <cellStyle name="40% - Accent1 38" xfId="11035"/>
    <cellStyle name="40% - Accent1 38 2" xfId="11036"/>
    <cellStyle name="40% - Accent1 38 2 2" xfId="11037"/>
    <cellStyle name="40% - Accent1 38 2 2 2" xfId="11038"/>
    <cellStyle name="40% - Accent1 38 2 2 3" xfId="11039"/>
    <cellStyle name="40% - Accent1 38 2 3" xfId="11040"/>
    <cellStyle name="40% - Accent1 38 2 4" xfId="11041"/>
    <cellStyle name="40% - Accent1 38 3" xfId="11042"/>
    <cellStyle name="40% - Accent1 38 3 2" xfId="11043"/>
    <cellStyle name="40% - Accent1 38 3 3" xfId="11044"/>
    <cellStyle name="40% - Accent1 38 4" xfId="11045"/>
    <cellStyle name="40% - Accent1 38 5" xfId="11046"/>
    <cellStyle name="40% - Accent1 39" xfId="11047"/>
    <cellStyle name="40% - Accent1 39 2" xfId="11048"/>
    <cellStyle name="40% - Accent1 39 2 2" xfId="11049"/>
    <cellStyle name="40% - Accent1 39 2 2 2" xfId="11050"/>
    <cellStyle name="40% - Accent1 39 2 2 3" xfId="11051"/>
    <cellStyle name="40% - Accent1 39 2 3" xfId="11052"/>
    <cellStyle name="40% - Accent1 39 2 4" xfId="11053"/>
    <cellStyle name="40% - Accent1 39 3" xfId="11054"/>
    <cellStyle name="40% - Accent1 39 3 2" xfId="11055"/>
    <cellStyle name="40% - Accent1 39 3 3" xfId="11056"/>
    <cellStyle name="40% - Accent1 39 4" xfId="11057"/>
    <cellStyle name="40% - Accent1 39 5" xfId="11058"/>
    <cellStyle name="40% - Accent1 4" xfId="11059"/>
    <cellStyle name="40% - Accent1 4 10" xfId="11060"/>
    <cellStyle name="40% - Accent1 4 10 2" xfId="11061"/>
    <cellStyle name="40% - Accent1 4 11" xfId="11062"/>
    <cellStyle name="40% - Accent1 4 11 2" xfId="11063"/>
    <cellStyle name="40% - Accent1 4 12" xfId="11064"/>
    <cellStyle name="40% - Accent1 4 13" xfId="11065"/>
    <cellStyle name="40% - Accent1 4 14" xfId="11066"/>
    <cellStyle name="40% - Accent1 4 15" xfId="11067"/>
    <cellStyle name="40% - Accent1 4 2" xfId="11068"/>
    <cellStyle name="40% - Accent1 4 2 2" xfId="11069"/>
    <cellStyle name="40% - Accent1 4 2 2 2" xfId="11070"/>
    <cellStyle name="40% - Accent1 4 2 2 2 2" xfId="11071"/>
    <cellStyle name="40% - Accent1 4 2 2 2 2 2" xfId="11072"/>
    <cellStyle name="40% - Accent1 4 2 2 2 2 3" xfId="11073"/>
    <cellStyle name="40% - Accent1 4 2 2 2 2 4" xfId="11074"/>
    <cellStyle name="40% - Accent1 4 2 2 2 3" xfId="11075"/>
    <cellStyle name="40% - Accent1 4 2 2 2 4" xfId="11076"/>
    <cellStyle name="40% - Accent1 4 2 2 2 5" xfId="11077"/>
    <cellStyle name="40% - Accent1 4 2 2 3" xfId="11078"/>
    <cellStyle name="40% - Accent1 4 2 2 3 2" xfId="11079"/>
    <cellStyle name="40% - Accent1 4 2 2 3 3" xfId="11080"/>
    <cellStyle name="40% - Accent1 4 2 2 3 4" xfId="11081"/>
    <cellStyle name="40% - Accent1 4 2 2 4" xfId="11082"/>
    <cellStyle name="40% - Accent1 4 2 2 5" xfId="11083"/>
    <cellStyle name="40% - Accent1 4 2 2 6" xfId="11084"/>
    <cellStyle name="40% - Accent1 4 2 3" xfId="11085"/>
    <cellStyle name="40% - Accent1 4 2 3 2" xfId="11086"/>
    <cellStyle name="40% - Accent1 4 2 3 2 2" xfId="11087"/>
    <cellStyle name="40% - Accent1 4 2 3 2 2 2" xfId="11088"/>
    <cellStyle name="40% - Accent1 4 2 3 2 2 3" xfId="11089"/>
    <cellStyle name="40% - Accent1 4 2 3 2 3" xfId="11090"/>
    <cellStyle name="40% - Accent1 4 2 3 2 4" xfId="11091"/>
    <cellStyle name="40% - Accent1 4 2 3 2 5" xfId="11092"/>
    <cellStyle name="40% - Accent1 4 2 3 3" xfId="11093"/>
    <cellStyle name="40% - Accent1 4 2 3 3 2" xfId="11094"/>
    <cellStyle name="40% - Accent1 4 2 3 3 3" xfId="11095"/>
    <cellStyle name="40% - Accent1 4 2 3 4" xfId="11096"/>
    <cellStyle name="40% - Accent1 4 2 3 5" xfId="11097"/>
    <cellStyle name="40% - Accent1 4 2 3 6" xfId="11098"/>
    <cellStyle name="40% - Accent1 4 2 4" xfId="11099"/>
    <cellStyle name="40% - Accent1 4 2 4 2" xfId="11100"/>
    <cellStyle name="40% - Accent1 4 2 4 2 2" xfId="11101"/>
    <cellStyle name="40% - Accent1 4 2 4 2 3" xfId="11102"/>
    <cellStyle name="40% - Accent1 4 2 4 3" xfId="11103"/>
    <cellStyle name="40% - Accent1 4 2 4 4" xfId="11104"/>
    <cellStyle name="40% - Accent1 4 2 4 5" xfId="11105"/>
    <cellStyle name="40% - Accent1 4 2 5" xfId="11106"/>
    <cellStyle name="40% - Accent1 4 2 5 2" xfId="11107"/>
    <cellStyle name="40% - Accent1 4 2 5 3" xfId="11108"/>
    <cellStyle name="40% - Accent1 4 2 6" xfId="11109"/>
    <cellStyle name="40% - Accent1 4 2 7" xfId="11110"/>
    <cellStyle name="40% - Accent1 4 2 8" xfId="11111"/>
    <cellStyle name="40% - Accent1 4 3" xfId="11112"/>
    <cellStyle name="40% - Accent1 4 3 2" xfId="11113"/>
    <cellStyle name="40% - Accent1 4 3 2 2" xfId="11114"/>
    <cellStyle name="40% - Accent1 4 3 2 2 2" xfId="11115"/>
    <cellStyle name="40% - Accent1 4 3 2 2 3" xfId="11116"/>
    <cellStyle name="40% - Accent1 4 3 2 2 4" xfId="11117"/>
    <cellStyle name="40% - Accent1 4 3 2 2 5" xfId="11118"/>
    <cellStyle name="40% - Accent1 4 3 2 3" xfId="11119"/>
    <cellStyle name="40% - Accent1 4 3 2 4" xfId="11120"/>
    <cellStyle name="40% - Accent1 4 3 2 5" xfId="11121"/>
    <cellStyle name="40% - Accent1 4 3 2 6" xfId="11122"/>
    <cellStyle name="40% - Accent1 4 3 3" xfId="11123"/>
    <cellStyle name="40% - Accent1 4 3 3 2" xfId="11124"/>
    <cellStyle name="40% - Accent1 4 3 3 3" xfId="11125"/>
    <cellStyle name="40% - Accent1 4 3 3 4" xfId="11126"/>
    <cellStyle name="40% - Accent1 4 3 3 5" xfId="11127"/>
    <cellStyle name="40% - Accent1 4 3 4" xfId="11128"/>
    <cellStyle name="40% - Accent1 4 3 5" xfId="11129"/>
    <cellStyle name="40% - Accent1 4 3 6" xfId="11130"/>
    <cellStyle name="40% - Accent1 4 3 7" xfId="11131"/>
    <cellStyle name="40% - Accent1 4 4" xfId="11132"/>
    <cellStyle name="40% - Accent1 4 4 2" xfId="11133"/>
    <cellStyle name="40% - Accent1 4 4 2 2" xfId="11134"/>
    <cellStyle name="40% - Accent1 4 4 2 2 2" xfId="11135"/>
    <cellStyle name="40% - Accent1 4 4 2 2 3" xfId="11136"/>
    <cellStyle name="40% - Accent1 4 4 2 2 4" xfId="11137"/>
    <cellStyle name="40% - Accent1 4 4 2 2 5" xfId="11138"/>
    <cellStyle name="40% - Accent1 4 4 2 3" xfId="11139"/>
    <cellStyle name="40% - Accent1 4 4 2 4" xfId="11140"/>
    <cellStyle name="40% - Accent1 4 4 2 5" xfId="11141"/>
    <cellStyle name="40% - Accent1 4 4 2 6" xfId="11142"/>
    <cellStyle name="40% - Accent1 4 4 3" xfId="11143"/>
    <cellStyle name="40% - Accent1 4 4 3 2" xfId="11144"/>
    <cellStyle name="40% - Accent1 4 4 3 3" xfId="11145"/>
    <cellStyle name="40% - Accent1 4 4 3 4" xfId="11146"/>
    <cellStyle name="40% - Accent1 4 4 3 5" xfId="11147"/>
    <cellStyle name="40% - Accent1 4 4 4" xfId="11148"/>
    <cellStyle name="40% - Accent1 4 4 5" xfId="11149"/>
    <cellStyle name="40% - Accent1 4 4 6" xfId="11150"/>
    <cellStyle name="40% - Accent1 4 4 7" xfId="11151"/>
    <cellStyle name="40% - Accent1 4 5" xfId="11152"/>
    <cellStyle name="40% - Accent1 4 5 2" xfId="11153"/>
    <cellStyle name="40% - Accent1 4 5 2 2" xfId="11154"/>
    <cellStyle name="40% - Accent1 4 5 2 2 2" xfId="11155"/>
    <cellStyle name="40% - Accent1 4 5 2 3" xfId="11156"/>
    <cellStyle name="40% - Accent1 4 5 2 4" xfId="11157"/>
    <cellStyle name="40% - Accent1 4 5 2 5" xfId="11158"/>
    <cellStyle name="40% - Accent1 4 5 2 6" xfId="11159"/>
    <cellStyle name="40% - Accent1 4 5 3" xfId="11160"/>
    <cellStyle name="40% - Accent1 4 5 3 2" xfId="11161"/>
    <cellStyle name="40% - Accent1 4 5 4" xfId="11162"/>
    <cellStyle name="40% - Accent1 4 5 5" xfId="11163"/>
    <cellStyle name="40% - Accent1 4 5 6" xfId="11164"/>
    <cellStyle name="40% - Accent1 4 5 7" xfId="11165"/>
    <cellStyle name="40% - Accent1 4 6" xfId="11166"/>
    <cellStyle name="40% - Accent1 4 6 2" xfId="11167"/>
    <cellStyle name="40% - Accent1 4 6 2 2" xfId="11168"/>
    <cellStyle name="40% - Accent1 4 6 2 2 2" xfId="11169"/>
    <cellStyle name="40% - Accent1 4 6 2 3" xfId="11170"/>
    <cellStyle name="40% - Accent1 4 6 3" xfId="11171"/>
    <cellStyle name="40% - Accent1 4 6 3 2" xfId="11172"/>
    <cellStyle name="40% - Accent1 4 6 4" xfId="11173"/>
    <cellStyle name="40% - Accent1 4 6 5" xfId="11174"/>
    <cellStyle name="40% - Accent1 4 6 6" xfId="11175"/>
    <cellStyle name="40% - Accent1 4 6 7" xfId="11176"/>
    <cellStyle name="40% - Accent1 4 7" xfId="11177"/>
    <cellStyle name="40% - Accent1 4 7 2" xfId="11178"/>
    <cellStyle name="40% - Accent1 4 7 2 2" xfId="11179"/>
    <cellStyle name="40% - Accent1 4 7 2 2 2" xfId="11180"/>
    <cellStyle name="40% - Accent1 4 7 2 3" xfId="11181"/>
    <cellStyle name="40% - Accent1 4 7 3" xfId="11182"/>
    <cellStyle name="40% - Accent1 4 7 3 2" xfId="11183"/>
    <cellStyle name="40% - Accent1 4 7 4" xfId="11184"/>
    <cellStyle name="40% - Accent1 4 8" xfId="11185"/>
    <cellStyle name="40% - Accent1 4 8 2" xfId="11186"/>
    <cellStyle name="40% - Accent1 4 8 2 2" xfId="11187"/>
    <cellStyle name="40% - Accent1 4 8 2 2 2" xfId="11188"/>
    <cellStyle name="40% - Accent1 4 8 2 3" xfId="11189"/>
    <cellStyle name="40% - Accent1 4 8 3" xfId="11190"/>
    <cellStyle name="40% - Accent1 4 8 3 2" xfId="11191"/>
    <cellStyle name="40% - Accent1 4 8 4" xfId="11192"/>
    <cellStyle name="40% - Accent1 4 9" xfId="11193"/>
    <cellStyle name="40% - Accent1 4 9 2" xfId="11194"/>
    <cellStyle name="40% - Accent1 4 9 2 2" xfId="11195"/>
    <cellStyle name="40% - Accent1 4 9 3" xfId="11196"/>
    <cellStyle name="40% - Accent1 40" xfId="11197"/>
    <cellStyle name="40% - Accent1 40 2" xfId="11198"/>
    <cellStyle name="40% - Accent1 40 2 2" xfId="11199"/>
    <cellStyle name="40% - Accent1 40 2 2 2" xfId="11200"/>
    <cellStyle name="40% - Accent1 40 2 2 3" xfId="11201"/>
    <cellStyle name="40% - Accent1 40 2 3" xfId="11202"/>
    <cellStyle name="40% - Accent1 40 2 4" xfId="11203"/>
    <cellStyle name="40% - Accent1 40 3" xfId="11204"/>
    <cellStyle name="40% - Accent1 40 3 2" xfId="11205"/>
    <cellStyle name="40% - Accent1 40 3 3" xfId="11206"/>
    <cellStyle name="40% - Accent1 40 4" xfId="11207"/>
    <cellStyle name="40% - Accent1 40 5" xfId="11208"/>
    <cellStyle name="40% - Accent1 41" xfId="11209"/>
    <cellStyle name="40% - Accent1 41 2" xfId="11210"/>
    <cellStyle name="40% - Accent1 41 2 2" xfId="11211"/>
    <cellStyle name="40% - Accent1 41 2 2 2" xfId="11212"/>
    <cellStyle name="40% - Accent1 41 2 2 3" xfId="11213"/>
    <cellStyle name="40% - Accent1 41 2 3" xfId="11214"/>
    <cellStyle name="40% - Accent1 41 2 4" xfId="11215"/>
    <cellStyle name="40% - Accent1 41 3" xfId="11216"/>
    <cellStyle name="40% - Accent1 41 3 2" xfId="11217"/>
    <cellStyle name="40% - Accent1 41 3 3" xfId="11218"/>
    <cellStyle name="40% - Accent1 41 4" xfId="11219"/>
    <cellStyle name="40% - Accent1 41 5" xfId="11220"/>
    <cellStyle name="40% - Accent1 42" xfId="11221"/>
    <cellStyle name="40% - Accent1 42 2" xfId="11222"/>
    <cellStyle name="40% - Accent1 42 2 2" xfId="11223"/>
    <cellStyle name="40% - Accent1 42 2 2 2" xfId="11224"/>
    <cellStyle name="40% - Accent1 42 2 2 3" xfId="11225"/>
    <cellStyle name="40% - Accent1 42 2 3" xfId="11226"/>
    <cellStyle name="40% - Accent1 42 2 4" xfId="11227"/>
    <cellStyle name="40% - Accent1 42 3" xfId="11228"/>
    <cellStyle name="40% - Accent1 42 3 2" xfId="11229"/>
    <cellStyle name="40% - Accent1 42 3 3" xfId="11230"/>
    <cellStyle name="40% - Accent1 42 4" xfId="11231"/>
    <cellStyle name="40% - Accent1 42 5" xfId="11232"/>
    <cellStyle name="40% - Accent1 43" xfId="11233"/>
    <cellStyle name="40% - Accent1 43 2" xfId="11234"/>
    <cellStyle name="40% - Accent1 43 2 2" xfId="11235"/>
    <cellStyle name="40% - Accent1 43 2 2 2" xfId="11236"/>
    <cellStyle name="40% - Accent1 43 2 2 3" xfId="11237"/>
    <cellStyle name="40% - Accent1 43 2 3" xfId="11238"/>
    <cellStyle name="40% - Accent1 43 2 4" xfId="11239"/>
    <cellStyle name="40% - Accent1 43 3" xfId="11240"/>
    <cellStyle name="40% - Accent1 43 3 2" xfId="11241"/>
    <cellStyle name="40% - Accent1 43 3 3" xfId="11242"/>
    <cellStyle name="40% - Accent1 43 4" xfId="11243"/>
    <cellStyle name="40% - Accent1 43 5" xfId="11244"/>
    <cellStyle name="40% - Accent1 44" xfId="11245"/>
    <cellStyle name="40% - Accent1 44 2" xfId="11246"/>
    <cellStyle name="40% - Accent1 44 2 2" xfId="11247"/>
    <cellStyle name="40% - Accent1 44 2 2 2" xfId="11248"/>
    <cellStyle name="40% - Accent1 44 2 2 3" xfId="11249"/>
    <cellStyle name="40% - Accent1 44 2 3" xfId="11250"/>
    <cellStyle name="40% - Accent1 44 2 4" xfId="11251"/>
    <cellStyle name="40% - Accent1 44 3" xfId="11252"/>
    <cellStyle name="40% - Accent1 44 3 2" xfId="11253"/>
    <cellStyle name="40% - Accent1 44 3 3" xfId="11254"/>
    <cellStyle name="40% - Accent1 44 4" xfId="11255"/>
    <cellStyle name="40% - Accent1 44 5" xfId="11256"/>
    <cellStyle name="40% - Accent1 45" xfId="11257"/>
    <cellStyle name="40% - Accent1 45 2" xfId="11258"/>
    <cellStyle name="40% - Accent1 45 2 2" xfId="11259"/>
    <cellStyle name="40% - Accent1 45 2 2 2" xfId="11260"/>
    <cellStyle name="40% - Accent1 45 2 2 3" xfId="11261"/>
    <cellStyle name="40% - Accent1 45 2 3" xfId="11262"/>
    <cellStyle name="40% - Accent1 45 2 4" xfId="11263"/>
    <cellStyle name="40% - Accent1 45 3" xfId="11264"/>
    <cellStyle name="40% - Accent1 45 3 2" xfId="11265"/>
    <cellStyle name="40% - Accent1 45 3 3" xfId="11266"/>
    <cellStyle name="40% - Accent1 45 4" xfId="11267"/>
    <cellStyle name="40% - Accent1 45 5" xfId="11268"/>
    <cellStyle name="40% - Accent1 46" xfId="11269"/>
    <cellStyle name="40% - Accent1 46 2" xfId="11270"/>
    <cellStyle name="40% - Accent1 46 2 2" xfId="11271"/>
    <cellStyle name="40% - Accent1 46 2 2 2" xfId="11272"/>
    <cellStyle name="40% - Accent1 46 2 2 3" xfId="11273"/>
    <cellStyle name="40% - Accent1 46 2 3" xfId="11274"/>
    <cellStyle name="40% - Accent1 46 2 4" xfId="11275"/>
    <cellStyle name="40% - Accent1 46 3" xfId="11276"/>
    <cellStyle name="40% - Accent1 46 3 2" xfId="11277"/>
    <cellStyle name="40% - Accent1 46 3 3" xfId="11278"/>
    <cellStyle name="40% - Accent1 46 4" xfId="11279"/>
    <cellStyle name="40% - Accent1 46 5" xfId="11280"/>
    <cellStyle name="40% - Accent1 47" xfId="11281"/>
    <cellStyle name="40% - Accent1 47 2" xfId="11282"/>
    <cellStyle name="40% - Accent1 47 2 2" xfId="11283"/>
    <cellStyle name="40% - Accent1 47 2 2 2" xfId="11284"/>
    <cellStyle name="40% - Accent1 47 2 2 3" xfId="11285"/>
    <cellStyle name="40% - Accent1 47 2 3" xfId="11286"/>
    <cellStyle name="40% - Accent1 47 2 4" xfId="11287"/>
    <cellStyle name="40% - Accent1 47 3" xfId="11288"/>
    <cellStyle name="40% - Accent1 47 3 2" xfId="11289"/>
    <cellStyle name="40% - Accent1 47 3 3" xfId="11290"/>
    <cellStyle name="40% - Accent1 47 4" xfId="11291"/>
    <cellStyle name="40% - Accent1 47 5" xfId="11292"/>
    <cellStyle name="40% - Accent1 48" xfId="11293"/>
    <cellStyle name="40% - Accent1 48 2" xfId="11294"/>
    <cellStyle name="40% - Accent1 48 2 2" xfId="11295"/>
    <cellStyle name="40% - Accent1 48 2 2 2" xfId="11296"/>
    <cellStyle name="40% - Accent1 48 2 2 3" xfId="11297"/>
    <cellStyle name="40% - Accent1 48 2 3" xfId="11298"/>
    <cellStyle name="40% - Accent1 48 2 4" xfId="11299"/>
    <cellStyle name="40% - Accent1 48 3" xfId="11300"/>
    <cellStyle name="40% - Accent1 48 3 2" xfId="11301"/>
    <cellStyle name="40% - Accent1 48 3 3" xfId="11302"/>
    <cellStyle name="40% - Accent1 48 4" xfId="11303"/>
    <cellStyle name="40% - Accent1 48 5" xfId="11304"/>
    <cellStyle name="40% - Accent1 49" xfId="11305"/>
    <cellStyle name="40% - Accent1 49 2" xfId="11306"/>
    <cellStyle name="40% - Accent1 49 2 2" xfId="11307"/>
    <cellStyle name="40% - Accent1 49 2 2 2" xfId="11308"/>
    <cellStyle name="40% - Accent1 49 2 2 3" xfId="11309"/>
    <cellStyle name="40% - Accent1 49 2 3" xfId="11310"/>
    <cellStyle name="40% - Accent1 49 2 4" xfId="11311"/>
    <cellStyle name="40% - Accent1 49 3" xfId="11312"/>
    <cellStyle name="40% - Accent1 49 3 2" xfId="11313"/>
    <cellStyle name="40% - Accent1 49 3 3" xfId="11314"/>
    <cellStyle name="40% - Accent1 49 4" xfId="11315"/>
    <cellStyle name="40% - Accent1 49 5" xfId="11316"/>
    <cellStyle name="40% - Accent1 5" xfId="11317"/>
    <cellStyle name="40% - Accent1 5 10" xfId="11318"/>
    <cellStyle name="40% - Accent1 5 10 2" xfId="11319"/>
    <cellStyle name="40% - Accent1 5 11" xfId="11320"/>
    <cellStyle name="40% - Accent1 5 11 2" xfId="11321"/>
    <cellStyle name="40% - Accent1 5 12" xfId="11322"/>
    <cellStyle name="40% - Accent1 5 13" xfId="11323"/>
    <cellStyle name="40% - Accent1 5 14" xfId="11324"/>
    <cellStyle name="40% - Accent1 5 15" xfId="11325"/>
    <cellStyle name="40% - Accent1 5 2" xfId="11326"/>
    <cellStyle name="40% - Accent1 5 2 2" xfId="11327"/>
    <cellStyle name="40% - Accent1 5 2 2 2" xfId="11328"/>
    <cellStyle name="40% - Accent1 5 2 2 2 2" xfId="11329"/>
    <cellStyle name="40% - Accent1 5 2 2 2 3" xfId="11330"/>
    <cellStyle name="40% - Accent1 5 2 2 2 4" xfId="11331"/>
    <cellStyle name="40% - Accent1 5 2 2 2 5" xfId="11332"/>
    <cellStyle name="40% - Accent1 5 2 2 3" xfId="11333"/>
    <cellStyle name="40% - Accent1 5 2 2 4" xfId="11334"/>
    <cellStyle name="40% - Accent1 5 2 2 5" xfId="11335"/>
    <cellStyle name="40% - Accent1 5 2 2 6" xfId="11336"/>
    <cellStyle name="40% - Accent1 5 2 3" xfId="11337"/>
    <cellStyle name="40% - Accent1 5 2 3 2" xfId="11338"/>
    <cellStyle name="40% - Accent1 5 2 3 3" xfId="11339"/>
    <cellStyle name="40% - Accent1 5 2 3 4" xfId="11340"/>
    <cellStyle name="40% - Accent1 5 2 3 5" xfId="11341"/>
    <cellStyle name="40% - Accent1 5 2 4" xfId="11342"/>
    <cellStyle name="40% - Accent1 5 2 5" xfId="11343"/>
    <cellStyle name="40% - Accent1 5 2 6" xfId="11344"/>
    <cellStyle name="40% - Accent1 5 2 7" xfId="11345"/>
    <cellStyle name="40% - Accent1 5 3" xfId="11346"/>
    <cellStyle name="40% - Accent1 5 3 2" xfId="11347"/>
    <cellStyle name="40% - Accent1 5 3 2 2" xfId="11348"/>
    <cellStyle name="40% - Accent1 5 3 2 2 2" xfId="11349"/>
    <cellStyle name="40% - Accent1 5 3 2 2 3" xfId="11350"/>
    <cellStyle name="40% - Accent1 5 3 2 2 4" xfId="11351"/>
    <cellStyle name="40% - Accent1 5 3 2 2 5" xfId="11352"/>
    <cellStyle name="40% - Accent1 5 3 2 3" xfId="11353"/>
    <cellStyle name="40% - Accent1 5 3 2 4" xfId="11354"/>
    <cellStyle name="40% - Accent1 5 3 2 5" xfId="11355"/>
    <cellStyle name="40% - Accent1 5 3 2 6" xfId="11356"/>
    <cellStyle name="40% - Accent1 5 3 3" xfId="11357"/>
    <cellStyle name="40% - Accent1 5 3 3 2" xfId="11358"/>
    <cellStyle name="40% - Accent1 5 3 3 3" xfId="11359"/>
    <cellStyle name="40% - Accent1 5 3 3 4" xfId="11360"/>
    <cellStyle name="40% - Accent1 5 3 3 5" xfId="11361"/>
    <cellStyle name="40% - Accent1 5 3 4" xfId="11362"/>
    <cellStyle name="40% - Accent1 5 3 5" xfId="11363"/>
    <cellStyle name="40% - Accent1 5 3 6" xfId="11364"/>
    <cellStyle name="40% - Accent1 5 3 7" xfId="11365"/>
    <cellStyle name="40% - Accent1 5 4" xfId="11366"/>
    <cellStyle name="40% - Accent1 5 4 2" xfId="11367"/>
    <cellStyle name="40% - Accent1 5 4 2 2" xfId="11368"/>
    <cellStyle name="40% - Accent1 5 4 2 2 2" xfId="11369"/>
    <cellStyle name="40% - Accent1 5 4 2 2 3" xfId="11370"/>
    <cellStyle name="40% - Accent1 5 4 2 2 4" xfId="11371"/>
    <cellStyle name="40% - Accent1 5 4 2 2 5" xfId="11372"/>
    <cellStyle name="40% - Accent1 5 4 2 3" xfId="11373"/>
    <cellStyle name="40% - Accent1 5 4 2 4" xfId="11374"/>
    <cellStyle name="40% - Accent1 5 4 2 5" xfId="11375"/>
    <cellStyle name="40% - Accent1 5 4 2 6" xfId="11376"/>
    <cellStyle name="40% - Accent1 5 4 3" xfId="11377"/>
    <cellStyle name="40% - Accent1 5 4 3 2" xfId="11378"/>
    <cellStyle name="40% - Accent1 5 4 3 3" xfId="11379"/>
    <cellStyle name="40% - Accent1 5 4 3 4" xfId="11380"/>
    <cellStyle name="40% - Accent1 5 4 3 5" xfId="11381"/>
    <cellStyle name="40% - Accent1 5 4 4" xfId="11382"/>
    <cellStyle name="40% - Accent1 5 4 5" xfId="11383"/>
    <cellStyle name="40% - Accent1 5 4 6" xfId="11384"/>
    <cellStyle name="40% - Accent1 5 4 7" xfId="11385"/>
    <cellStyle name="40% - Accent1 5 5" xfId="11386"/>
    <cellStyle name="40% - Accent1 5 5 2" xfId="11387"/>
    <cellStyle name="40% - Accent1 5 5 2 2" xfId="11388"/>
    <cellStyle name="40% - Accent1 5 5 2 2 2" xfId="11389"/>
    <cellStyle name="40% - Accent1 5 5 2 3" xfId="11390"/>
    <cellStyle name="40% - Accent1 5 5 2 4" xfId="11391"/>
    <cellStyle name="40% - Accent1 5 5 2 5" xfId="11392"/>
    <cellStyle name="40% - Accent1 5 5 2 6" xfId="11393"/>
    <cellStyle name="40% - Accent1 5 5 3" xfId="11394"/>
    <cellStyle name="40% - Accent1 5 5 3 2" xfId="11395"/>
    <cellStyle name="40% - Accent1 5 5 4" xfId="11396"/>
    <cellStyle name="40% - Accent1 5 5 5" xfId="11397"/>
    <cellStyle name="40% - Accent1 5 5 6" xfId="11398"/>
    <cellStyle name="40% - Accent1 5 5 7" xfId="11399"/>
    <cellStyle name="40% - Accent1 5 6" xfId="11400"/>
    <cellStyle name="40% - Accent1 5 6 2" xfId="11401"/>
    <cellStyle name="40% - Accent1 5 6 2 2" xfId="11402"/>
    <cellStyle name="40% - Accent1 5 6 2 2 2" xfId="11403"/>
    <cellStyle name="40% - Accent1 5 6 2 3" xfId="11404"/>
    <cellStyle name="40% - Accent1 5 6 3" xfId="11405"/>
    <cellStyle name="40% - Accent1 5 6 3 2" xfId="11406"/>
    <cellStyle name="40% - Accent1 5 6 4" xfId="11407"/>
    <cellStyle name="40% - Accent1 5 6 5" xfId="11408"/>
    <cellStyle name="40% - Accent1 5 6 6" xfId="11409"/>
    <cellStyle name="40% - Accent1 5 6 7" xfId="11410"/>
    <cellStyle name="40% - Accent1 5 7" xfId="11411"/>
    <cellStyle name="40% - Accent1 5 7 2" xfId="11412"/>
    <cellStyle name="40% - Accent1 5 7 2 2" xfId="11413"/>
    <cellStyle name="40% - Accent1 5 7 2 2 2" xfId="11414"/>
    <cellStyle name="40% - Accent1 5 7 2 3" xfId="11415"/>
    <cellStyle name="40% - Accent1 5 7 3" xfId="11416"/>
    <cellStyle name="40% - Accent1 5 7 3 2" xfId="11417"/>
    <cellStyle name="40% - Accent1 5 7 4" xfId="11418"/>
    <cellStyle name="40% - Accent1 5 8" xfId="11419"/>
    <cellStyle name="40% - Accent1 5 8 2" xfId="11420"/>
    <cellStyle name="40% - Accent1 5 8 2 2" xfId="11421"/>
    <cellStyle name="40% - Accent1 5 8 2 2 2" xfId="11422"/>
    <cellStyle name="40% - Accent1 5 8 2 3" xfId="11423"/>
    <cellStyle name="40% - Accent1 5 8 3" xfId="11424"/>
    <cellStyle name="40% - Accent1 5 8 3 2" xfId="11425"/>
    <cellStyle name="40% - Accent1 5 8 4" xfId="11426"/>
    <cellStyle name="40% - Accent1 5 9" xfId="11427"/>
    <cellStyle name="40% - Accent1 5 9 2" xfId="11428"/>
    <cellStyle name="40% - Accent1 5 9 2 2" xfId="11429"/>
    <cellStyle name="40% - Accent1 5 9 3" xfId="11430"/>
    <cellStyle name="40% - Accent1 50" xfId="11431"/>
    <cellStyle name="40% - Accent1 50 2" xfId="11432"/>
    <cellStyle name="40% - Accent1 50 2 2" xfId="11433"/>
    <cellStyle name="40% - Accent1 50 2 2 2" xfId="11434"/>
    <cellStyle name="40% - Accent1 50 2 2 3" xfId="11435"/>
    <cellStyle name="40% - Accent1 50 2 3" xfId="11436"/>
    <cellStyle name="40% - Accent1 50 2 4" xfId="11437"/>
    <cellStyle name="40% - Accent1 50 3" xfId="11438"/>
    <cellStyle name="40% - Accent1 50 3 2" xfId="11439"/>
    <cellStyle name="40% - Accent1 50 3 3" xfId="11440"/>
    <cellStyle name="40% - Accent1 50 4" xfId="11441"/>
    <cellStyle name="40% - Accent1 50 5" xfId="11442"/>
    <cellStyle name="40% - Accent1 51" xfId="11443"/>
    <cellStyle name="40% - Accent1 51 2" xfId="11444"/>
    <cellStyle name="40% - Accent1 51 2 2" xfId="11445"/>
    <cellStyle name="40% - Accent1 51 2 2 2" xfId="11446"/>
    <cellStyle name="40% - Accent1 51 2 2 3" xfId="11447"/>
    <cellStyle name="40% - Accent1 51 2 3" xfId="11448"/>
    <cellStyle name="40% - Accent1 51 2 4" xfId="11449"/>
    <cellStyle name="40% - Accent1 51 3" xfId="11450"/>
    <cellStyle name="40% - Accent1 51 3 2" xfId="11451"/>
    <cellStyle name="40% - Accent1 51 3 3" xfId="11452"/>
    <cellStyle name="40% - Accent1 51 4" xfId="11453"/>
    <cellStyle name="40% - Accent1 51 5" xfId="11454"/>
    <cellStyle name="40% - Accent1 52" xfId="11455"/>
    <cellStyle name="40% - Accent1 52 2" xfId="11456"/>
    <cellStyle name="40% - Accent1 52 2 2" xfId="11457"/>
    <cellStyle name="40% - Accent1 52 2 2 2" xfId="11458"/>
    <cellStyle name="40% - Accent1 52 2 2 3" xfId="11459"/>
    <cellStyle name="40% - Accent1 52 2 3" xfId="11460"/>
    <cellStyle name="40% - Accent1 52 2 4" xfId="11461"/>
    <cellStyle name="40% - Accent1 52 3" xfId="11462"/>
    <cellStyle name="40% - Accent1 52 3 2" xfId="11463"/>
    <cellStyle name="40% - Accent1 52 3 3" xfId="11464"/>
    <cellStyle name="40% - Accent1 52 4" xfId="11465"/>
    <cellStyle name="40% - Accent1 52 5" xfId="11466"/>
    <cellStyle name="40% - Accent1 53" xfId="11467"/>
    <cellStyle name="40% - Accent1 53 2" xfId="11468"/>
    <cellStyle name="40% - Accent1 53 2 2" xfId="11469"/>
    <cellStyle name="40% - Accent1 53 2 2 2" xfId="11470"/>
    <cellStyle name="40% - Accent1 53 2 2 3" xfId="11471"/>
    <cellStyle name="40% - Accent1 53 2 3" xfId="11472"/>
    <cellStyle name="40% - Accent1 53 2 4" xfId="11473"/>
    <cellStyle name="40% - Accent1 53 3" xfId="11474"/>
    <cellStyle name="40% - Accent1 53 3 2" xfId="11475"/>
    <cellStyle name="40% - Accent1 53 3 3" xfId="11476"/>
    <cellStyle name="40% - Accent1 53 4" xfId="11477"/>
    <cellStyle name="40% - Accent1 53 5" xfId="11478"/>
    <cellStyle name="40% - Accent1 54" xfId="11479"/>
    <cellStyle name="40% - Accent1 54 2" xfId="11480"/>
    <cellStyle name="40% - Accent1 54 2 2" xfId="11481"/>
    <cellStyle name="40% - Accent1 54 2 2 2" xfId="11482"/>
    <cellStyle name="40% - Accent1 54 2 2 3" xfId="11483"/>
    <cellStyle name="40% - Accent1 54 2 3" xfId="11484"/>
    <cellStyle name="40% - Accent1 54 2 4" xfId="11485"/>
    <cellStyle name="40% - Accent1 54 3" xfId="11486"/>
    <cellStyle name="40% - Accent1 54 3 2" xfId="11487"/>
    <cellStyle name="40% - Accent1 54 3 3" xfId="11488"/>
    <cellStyle name="40% - Accent1 54 4" xfId="11489"/>
    <cellStyle name="40% - Accent1 54 5" xfId="11490"/>
    <cellStyle name="40% - Accent1 55" xfId="11491"/>
    <cellStyle name="40% - Accent1 55 2" xfId="11492"/>
    <cellStyle name="40% - Accent1 55 2 2" xfId="11493"/>
    <cellStyle name="40% - Accent1 55 2 2 2" xfId="11494"/>
    <cellStyle name="40% - Accent1 55 2 2 3" xfId="11495"/>
    <cellStyle name="40% - Accent1 55 2 3" xfId="11496"/>
    <cellStyle name="40% - Accent1 55 2 4" xfId="11497"/>
    <cellStyle name="40% - Accent1 55 3" xfId="11498"/>
    <cellStyle name="40% - Accent1 55 3 2" xfId="11499"/>
    <cellStyle name="40% - Accent1 55 3 3" xfId="11500"/>
    <cellStyle name="40% - Accent1 55 4" xfId="11501"/>
    <cellStyle name="40% - Accent1 55 5" xfId="11502"/>
    <cellStyle name="40% - Accent1 56" xfId="11503"/>
    <cellStyle name="40% - Accent1 56 2" xfId="11504"/>
    <cellStyle name="40% - Accent1 56 2 2" xfId="11505"/>
    <cellStyle name="40% - Accent1 56 2 2 2" xfId="11506"/>
    <cellStyle name="40% - Accent1 56 2 2 3" xfId="11507"/>
    <cellStyle name="40% - Accent1 56 2 3" xfId="11508"/>
    <cellStyle name="40% - Accent1 56 2 4" xfId="11509"/>
    <cellStyle name="40% - Accent1 56 3" xfId="11510"/>
    <cellStyle name="40% - Accent1 56 3 2" xfId="11511"/>
    <cellStyle name="40% - Accent1 56 3 3" xfId="11512"/>
    <cellStyle name="40% - Accent1 56 4" xfId="11513"/>
    <cellStyle name="40% - Accent1 56 5" xfId="11514"/>
    <cellStyle name="40% - Accent1 57" xfId="11515"/>
    <cellStyle name="40% - Accent1 57 2" xfId="11516"/>
    <cellStyle name="40% - Accent1 57 2 2" xfId="11517"/>
    <cellStyle name="40% - Accent1 57 2 2 2" xfId="11518"/>
    <cellStyle name="40% - Accent1 57 2 2 3" xfId="11519"/>
    <cellStyle name="40% - Accent1 57 2 3" xfId="11520"/>
    <cellStyle name="40% - Accent1 57 2 4" xfId="11521"/>
    <cellStyle name="40% - Accent1 57 3" xfId="11522"/>
    <cellStyle name="40% - Accent1 57 3 2" xfId="11523"/>
    <cellStyle name="40% - Accent1 57 3 3" xfId="11524"/>
    <cellStyle name="40% - Accent1 57 4" xfId="11525"/>
    <cellStyle name="40% - Accent1 57 5" xfId="11526"/>
    <cellStyle name="40% - Accent1 58" xfId="11527"/>
    <cellStyle name="40% - Accent1 58 2" xfId="11528"/>
    <cellStyle name="40% - Accent1 58 2 2" xfId="11529"/>
    <cellStyle name="40% - Accent1 58 2 2 2" xfId="11530"/>
    <cellStyle name="40% - Accent1 58 2 2 3" xfId="11531"/>
    <cellStyle name="40% - Accent1 58 2 3" xfId="11532"/>
    <cellStyle name="40% - Accent1 58 2 4" xfId="11533"/>
    <cellStyle name="40% - Accent1 58 3" xfId="11534"/>
    <cellStyle name="40% - Accent1 58 3 2" xfId="11535"/>
    <cellStyle name="40% - Accent1 58 3 3" xfId="11536"/>
    <cellStyle name="40% - Accent1 58 4" xfId="11537"/>
    <cellStyle name="40% - Accent1 58 5" xfId="11538"/>
    <cellStyle name="40% - Accent1 59" xfId="11539"/>
    <cellStyle name="40% - Accent1 59 2" xfId="11540"/>
    <cellStyle name="40% - Accent1 59 2 2" xfId="11541"/>
    <cellStyle name="40% - Accent1 59 2 2 2" xfId="11542"/>
    <cellStyle name="40% - Accent1 59 2 2 3" xfId="11543"/>
    <cellStyle name="40% - Accent1 59 2 3" xfId="11544"/>
    <cellStyle name="40% - Accent1 59 2 4" xfId="11545"/>
    <cellStyle name="40% - Accent1 59 3" xfId="11546"/>
    <cellStyle name="40% - Accent1 59 3 2" xfId="11547"/>
    <cellStyle name="40% - Accent1 59 3 3" xfId="11548"/>
    <cellStyle name="40% - Accent1 59 4" xfId="11549"/>
    <cellStyle name="40% - Accent1 59 5" xfId="11550"/>
    <cellStyle name="40% - Accent1 6" xfId="11551"/>
    <cellStyle name="40% - Accent1 6 2" xfId="11552"/>
    <cellStyle name="40% - Accent1 6 2 2" xfId="11553"/>
    <cellStyle name="40% - Accent1 6 2 2 2" xfId="11554"/>
    <cellStyle name="40% - Accent1 6 2 2 2 2" xfId="11555"/>
    <cellStyle name="40% - Accent1 6 2 2 2 3" xfId="11556"/>
    <cellStyle name="40% - Accent1 6 2 2 2 4" xfId="11557"/>
    <cellStyle name="40% - Accent1 6 2 2 3" xfId="11558"/>
    <cellStyle name="40% - Accent1 6 2 2 4" xfId="11559"/>
    <cellStyle name="40% - Accent1 6 2 2 5" xfId="11560"/>
    <cellStyle name="40% - Accent1 6 2 3" xfId="11561"/>
    <cellStyle name="40% - Accent1 6 2 3 2" xfId="11562"/>
    <cellStyle name="40% - Accent1 6 2 3 3" xfId="11563"/>
    <cellStyle name="40% - Accent1 6 2 3 4" xfId="11564"/>
    <cellStyle name="40% - Accent1 6 2 4" xfId="11565"/>
    <cellStyle name="40% - Accent1 6 2 5" xfId="11566"/>
    <cellStyle name="40% - Accent1 6 2 6" xfId="11567"/>
    <cellStyle name="40% - Accent1 6 3" xfId="11568"/>
    <cellStyle name="40% - Accent1 6 3 2" xfId="11569"/>
    <cellStyle name="40% - Accent1 6 3 2 2" xfId="11570"/>
    <cellStyle name="40% - Accent1 6 3 2 2 2" xfId="11571"/>
    <cellStyle name="40% - Accent1 6 3 2 2 3" xfId="11572"/>
    <cellStyle name="40% - Accent1 6 3 2 3" xfId="11573"/>
    <cellStyle name="40% - Accent1 6 3 2 4" xfId="11574"/>
    <cellStyle name="40% - Accent1 6 3 2 5" xfId="11575"/>
    <cellStyle name="40% - Accent1 6 3 3" xfId="11576"/>
    <cellStyle name="40% - Accent1 6 3 3 2" xfId="11577"/>
    <cellStyle name="40% - Accent1 6 3 3 3" xfId="11578"/>
    <cellStyle name="40% - Accent1 6 3 4" xfId="11579"/>
    <cellStyle name="40% - Accent1 6 3 5" xfId="11580"/>
    <cellStyle name="40% - Accent1 6 3 6" xfId="11581"/>
    <cellStyle name="40% - Accent1 6 4" xfId="11582"/>
    <cellStyle name="40% - Accent1 6 4 2" xfId="11583"/>
    <cellStyle name="40% - Accent1 6 4 2 2" xfId="11584"/>
    <cellStyle name="40% - Accent1 6 4 2 2 2" xfId="11585"/>
    <cellStyle name="40% - Accent1 6 4 2 2 3" xfId="11586"/>
    <cellStyle name="40% - Accent1 6 4 2 3" xfId="11587"/>
    <cellStyle name="40% - Accent1 6 4 2 4" xfId="11588"/>
    <cellStyle name="40% - Accent1 6 4 3" xfId="11589"/>
    <cellStyle name="40% - Accent1 6 4 3 2" xfId="11590"/>
    <cellStyle name="40% - Accent1 6 4 3 3" xfId="11591"/>
    <cellStyle name="40% - Accent1 6 4 4" xfId="11592"/>
    <cellStyle name="40% - Accent1 6 4 5" xfId="11593"/>
    <cellStyle name="40% - Accent1 6 4 6" xfId="11594"/>
    <cellStyle name="40% - Accent1 6 5" xfId="11595"/>
    <cellStyle name="40% - Accent1 6 5 2" xfId="11596"/>
    <cellStyle name="40% - Accent1 6 5 2 2" xfId="11597"/>
    <cellStyle name="40% - Accent1 6 5 2 3" xfId="11598"/>
    <cellStyle name="40% - Accent1 6 5 3" xfId="11599"/>
    <cellStyle name="40% - Accent1 6 5 4" xfId="11600"/>
    <cellStyle name="40% - Accent1 6 6" xfId="11601"/>
    <cellStyle name="40% - Accent1 6 6 2" xfId="11602"/>
    <cellStyle name="40% - Accent1 6 6 3" xfId="11603"/>
    <cellStyle name="40% - Accent1 6 7" xfId="11604"/>
    <cellStyle name="40% - Accent1 6 8" xfId="11605"/>
    <cellStyle name="40% - Accent1 6 9" xfId="11606"/>
    <cellStyle name="40% - Accent1 60" xfId="11607"/>
    <cellStyle name="40% - Accent1 60 2" xfId="11608"/>
    <cellStyle name="40% - Accent1 60 2 2" xfId="11609"/>
    <cellStyle name="40% - Accent1 60 2 2 2" xfId="11610"/>
    <cellStyle name="40% - Accent1 60 2 2 3" xfId="11611"/>
    <cellStyle name="40% - Accent1 60 2 3" xfId="11612"/>
    <cellStyle name="40% - Accent1 60 2 4" xfId="11613"/>
    <cellStyle name="40% - Accent1 60 3" xfId="11614"/>
    <cellStyle name="40% - Accent1 60 3 2" xfId="11615"/>
    <cellStyle name="40% - Accent1 60 3 3" xfId="11616"/>
    <cellStyle name="40% - Accent1 60 4" xfId="11617"/>
    <cellStyle name="40% - Accent1 60 5" xfId="11618"/>
    <cellStyle name="40% - Accent1 61" xfId="11619"/>
    <cellStyle name="40% - Accent1 61 2" xfId="11620"/>
    <cellStyle name="40% - Accent1 61 2 2" xfId="11621"/>
    <cellStyle name="40% - Accent1 61 2 2 2" xfId="11622"/>
    <cellStyle name="40% - Accent1 61 2 2 3" xfId="11623"/>
    <cellStyle name="40% - Accent1 61 2 3" xfId="11624"/>
    <cellStyle name="40% - Accent1 61 2 4" xfId="11625"/>
    <cellStyle name="40% - Accent1 61 3" xfId="11626"/>
    <cellStyle name="40% - Accent1 61 3 2" xfId="11627"/>
    <cellStyle name="40% - Accent1 61 3 3" xfId="11628"/>
    <cellStyle name="40% - Accent1 61 4" xfId="11629"/>
    <cellStyle name="40% - Accent1 61 5" xfId="11630"/>
    <cellStyle name="40% - Accent1 62" xfId="11631"/>
    <cellStyle name="40% - Accent1 62 2" xfId="11632"/>
    <cellStyle name="40% - Accent1 62 2 2" xfId="11633"/>
    <cellStyle name="40% - Accent1 62 2 2 2" xfId="11634"/>
    <cellStyle name="40% - Accent1 62 2 2 3" xfId="11635"/>
    <cellStyle name="40% - Accent1 62 2 3" xfId="11636"/>
    <cellStyle name="40% - Accent1 62 2 4" xfId="11637"/>
    <cellStyle name="40% - Accent1 62 3" xfId="11638"/>
    <cellStyle name="40% - Accent1 62 3 2" xfId="11639"/>
    <cellStyle name="40% - Accent1 62 3 3" xfId="11640"/>
    <cellStyle name="40% - Accent1 62 4" xfId="11641"/>
    <cellStyle name="40% - Accent1 62 5" xfId="11642"/>
    <cellStyle name="40% - Accent1 63" xfId="11643"/>
    <cellStyle name="40% - Accent1 63 2" xfId="11644"/>
    <cellStyle name="40% - Accent1 63 2 2" xfId="11645"/>
    <cellStyle name="40% - Accent1 63 2 2 2" xfId="11646"/>
    <cellStyle name="40% - Accent1 63 2 2 3" xfId="11647"/>
    <cellStyle name="40% - Accent1 63 2 3" xfId="11648"/>
    <cellStyle name="40% - Accent1 63 2 4" xfId="11649"/>
    <cellStyle name="40% - Accent1 63 3" xfId="11650"/>
    <cellStyle name="40% - Accent1 63 3 2" xfId="11651"/>
    <cellStyle name="40% - Accent1 63 3 3" xfId="11652"/>
    <cellStyle name="40% - Accent1 63 4" xfId="11653"/>
    <cellStyle name="40% - Accent1 63 5" xfId="11654"/>
    <cellStyle name="40% - Accent1 64" xfId="11655"/>
    <cellStyle name="40% - Accent1 64 2" xfId="11656"/>
    <cellStyle name="40% - Accent1 64 2 2" xfId="11657"/>
    <cellStyle name="40% - Accent1 64 2 2 2" xfId="11658"/>
    <cellStyle name="40% - Accent1 64 2 2 3" xfId="11659"/>
    <cellStyle name="40% - Accent1 64 2 3" xfId="11660"/>
    <cellStyle name="40% - Accent1 64 2 4" xfId="11661"/>
    <cellStyle name="40% - Accent1 64 3" xfId="11662"/>
    <cellStyle name="40% - Accent1 64 3 2" xfId="11663"/>
    <cellStyle name="40% - Accent1 64 3 3" xfId="11664"/>
    <cellStyle name="40% - Accent1 64 4" xfId="11665"/>
    <cellStyle name="40% - Accent1 64 5" xfId="11666"/>
    <cellStyle name="40% - Accent1 65" xfId="11667"/>
    <cellStyle name="40% - Accent1 65 2" xfId="11668"/>
    <cellStyle name="40% - Accent1 65 2 2" xfId="11669"/>
    <cellStyle name="40% - Accent1 65 2 2 2" xfId="11670"/>
    <cellStyle name="40% - Accent1 65 2 2 3" xfId="11671"/>
    <cellStyle name="40% - Accent1 65 2 3" xfId="11672"/>
    <cellStyle name="40% - Accent1 65 2 4" xfId="11673"/>
    <cellStyle name="40% - Accent1 65 3" xfId="11674"/>
    <cellStyle name="40% - Accent1 65 3 2" xfId="11675"/>
    <cellStyle name="40% - Accent1 65 3 3" xfId="11676"/>
    <cellStyle name="40% - Accent1 65 4" xfId="11677"/>
    <cellStyle name="40% - Accent1 65 5" xfId="11678"/>
    <cellStyle name="40% - Accent1 66" xfId="11679"/>
    <cellStyle name="40% - Accent1 66 2" xfId="11680"/>
    <cellStyle name="40% - Accent1 66 2 2" xfId="11681"/>
    <cellStyle name="40% - Accent1 66 2 2 2" xfId="11682"/>
    <cellStyle name="40% - Accent1 66 2 2 3" xfId="11683"/>
    <cellStyle name="40% - Accent1 66 2 3" xfId="11684"/>
    <cellStyle name="40% - Accent1 66 2 4" xfId="11685"/>
    <cellStyle name="40% - Accent1 66 3" xfId="11686"/>
    <cellStyle name="40% - Accent1 66 3 2" xfId="11687"/>
    <cellStyle name="40% - Accent1 66 3 3" xfId="11688"/>
    <cellStyle name="40% - Accent1 66 4" xfId="11689"/>
    <cellStyle name="40% - Accent1 66 5" xfId="11690"/>
    <cellStyle name="40% - Accent1 67" xfId="11691"/>
    <cellStyle name="40% - Accent1 67 2" xfId="11692"/>
    <cellStyle name="40% - Accent1 67 2 2" xfId="11693"/>
    <cellStyle name="40% - Accent1 67 2 2 2" xfId="11694"/>
    <cellStyle name="40% - Accent1 67 2 2 3" xfId="11695"/>
    <cellStyle name="40% - Accent1 67 2 3" xfId="11696"/>
    <cellStyle name="40% - Accent1 67 2 4" xfId="11697"/>
    <cellStyle name="40% - Accent1 67 3" xfId="11698"/>
    <cellStyle name="40% - Accent1 67 3 2" xfId="11699"/>
    <cellStyle name="40% - Accent1 67 3 3" xfId="11700"/>
    <cellStyle name="40% - Accent1 67 4" xfId="11701"/>
    <cellStyle name="40% - Accent1 67 5" xfId="11702"/>
    <cellStyle name="40% - Accent1 68" xfId="11703"/>
    <cellStyle name="40% - Accent1 68 2" xfId="11704"/>
    <cellStyle name="40% - Accent1 68 2 2" xfId="11705"/>
    <cellStyle name="40% - Accent1 68 2 2 2" xfId="11706"/>
    <cellStyle name="40% - Accent1 68 2 2 3" xfId="11707"/>
    <cellStyle name="40% - Accent1 68 2 3" xfId="11708"/>
    <cellStyle name="40% - Accent1 68 2 4" xfId="11709"/>
    <cellStyle name="40% - Accent1 68 3" xfId="11710"/>
    <cellStyle name="40% - Accent1 68 3 2" xfId="11711"/>
    <cellStyle name="40% - Accent1 68 3 3" xfId="11712"/>
    <cellStyle name="40% - Accent1 68 4" xfId="11713"/>
    <cellStyle name="40% - Accent1 68 5" xfId="11714"/>
    <cellStyle name="40% - Accent1 69" xfId="11715"/>
    <cellStyle name="40% - Accent1 69 2" xfId="11716"/>
    <cellStyle name="40% - Accent1 69 2 2" xfId="11717"/>
    <cellStyle name="40% - Accent1 69 2 2 2" xfId="11718"/>
    <cellStyle name="40% - Accent1 69 2 2 3" xfId="11719"/>
    <cellStyle name="40% - Accent1 69 2 3" xfId="11720"/>
    <cellStyle name="40% - Accent1 69 2 4" xfId="11721"/>
    <cellStyle name="40% - Accent1 69 3" xfId="11722"/>
    <cellStyle name="40% - Accent1 69 3 2" xfId="11723"/>
    <cellStyle name="40% - Accent1 69 3 3" xfId="11724"/>
    <cellStyle name="40% - Accent1 69 4" xfId="11725"/>
    <cellStyle name="40% - Accent1 69 5" xfId="11726"/>
    <cellStyle name="40% - Accent1 7" xfId="11727"/>
    <cellStyle name="40% - Accent1 7 2" xfId="11728"/>
    <cellStyle name="40% - Accent1 7 2 2" xfId="11729"/>
    <cellStyle name="40% - Accent1 7 2 2 2" xfId="11730"/>
    <cellStyle name="40% - Accent1 7 2 2 2 2" xfId="11731"/>
    <cellStyle name="40% - Accent1 7 2 2 2 3" xfId="11732"/>
    <cellStyle name="40% - Accent1 7 2 2 2 4" xfId="11733"/>
    <cellStyle name="40% - Accent1 7 2 2 3" xfId="11734"/>
    <cellStyle name="40% - Accent1 7 2 2 4" xfId="11735"/>
    <cellStyle name="40% - Accent1 7 2 2 5" xfId="11736"/>
    <cellStyle name="40% - Accent1 7 2 3" xfId="11737"/>
    <cellStyle name="40% - Accent1 7 2 3 2" xfId="11738"/>
    <cellStyle name="40% - Accent1 7 2 3 3" xfId="11739"/>
    <cellStyle name="40% - Accent1 7 2 3 4" xfId="11740"/>
    <cellStyle name="40% - Accent1 7 2 4" xfId="11741"/>
    <cellStyle name="40% - Accent1 7 2 5" xfId="11742"/>
    <cellStyle name="40% - Accent1 7 2 6" xfId="11743"/>
    <cellStyle name="40% - Accent1 7 3" xfId="11744"/>
    <cellStyle name="40% - Accent1 7 3 2" xfId="11745"/>
    <cellStyle name="40% - Accent1 7 3 2 2" xfId="11746"/>
    <cellStyle name="40% - Accent1 7 3 2 2 2" xfId="11747"/>
    <cellStyle name="40% - Accent1 7 3 2 2 3" xfId="11748"/>
    <cellStyle name="40% - Accent1 7 3 2 3" xfId="11749"/>
    <cellStyle name="40% - Accent1 7 3 2 4" xfId="11750"/>
    <cellStyle name="40% - Accent1 7 3 2 5" xfId="11751"/>
    <cellStyle name="40% - Accent1 7 3 3" xfId="11752"/>
    <cellStyle name="40% - Accent1 7 3 3 2" xfId="11753"/>
    <cellStyle name="40% - Accent1 7 3 3 3" xfId="11754"/>
    <cellStyle name="40% - Accent1 7 3 4" xfId="11755"/>
    <cellStyle name="40% - Accent1 7 3 5" xfId="11756"/>
    <cellStyle name="40% - Accent1 7 3 6" xfId="11757"/>
    <cellStyle name="40% - Accent1 7 4" xfId="11758"/>
    <cellStyle name="40% - Accent1 7 4 2" xfId="11759"/>
    <cellStyle name="40% - Accent1 7 4 2 2" xfId="11760"/>
    <cellStyle name="40% - Accent1 7 4 2 2 2" xfId="11761"/>
    <cellStyle name="40% - Accent1 7 4 2 2 3" xfId="11762"/>
    <cellStyle name="40% - Accent1 7 4 2 3" xfId="11763"/>
    <cellStyle name="40% - Accent1 7 4 2 4" xfId="11764"/>
    <cellStyle name="40% - Accent1 7 4 3" xfId="11765"/>
    <cellStyle name="40% - Accent1 7 4 3 2" xfId="11766"/>
    <cellStyle name="40% - Accent1 7 4 3 3" xfId="11767"/>
    <cellStyle name="40% - Accent1 7 4 4" xfId="11768"/>
    <cellStyle name="40% - Accent1 7 4 5" xfId="11769"/>
    <cellStyle name="40% - Accent1 7 4 6" xfId="11770"/>
    <cellStyle name="40% - Accent1 7 5" xfId="11771"/>
    <cellStyle name="40% - Accent1 7 5 2" xfId="11772"/>
    <cellStyle name="40% - Accent1 7 5 2 2" xfId="11773"/>
    <cellStyle name="40% - Accent1 7 5 2 3" xfId="11774"/>
    <cellStyle name="40% - Accent1 7 5 3" xfId="11775"/>
    <cellStyle name="40% - Accent1 7 5 4" xfId="11776"/>
    <cellStyle name="40% - Accent1 7 6" xfId="11777"/>
    <cellStyle name="40% - Accent1 7 6 2" xfId="11778"/>
    <cellStyle name="40% - Accent1 7 6 3" xfId="11779"/>
    <cellStyle name="40% - Accent1 7 7" xfId="11780"/>
    <cellStyle name="40% - Accent1 7 8" xfId="11781"/>
    <cellStyle name="40% - Accent1 7 9" xfId="11782"/>
    <cellStyle name="40% - Accent1 70" xfId="11783"/>
    <cellStyle name="40% - Accent1 70 2" xfId="11784"/>
    <cellStyle name="40% - Accent1 70 2 2" xfId="11785"/>
    <cellStyle name="40% - Accent1 70 2 3" xfId="11786"/>
    <cellStyle name="40% - Accent1 70 3" xfId="11787"/>
    <cellStyle name="40% - Accent1 70 4" xfId="11788"/>
    <cellStyle name="40% - Accent1 71" xfId="11789"/>
    <cellStyle name="40% - Accent1 71 2" xfId="11790"/>
    <cellStyle name="40% - Accent1 71 2 2" xfId="11791"/>
    <cellStyle name="40% - Accent1 71 2 3" xfId="11792"/>
    <cellStyle name="40% - Accent1 71 3" xfId="11793"/>
    <cellStyle name="40% - Accent1 71 4" xfId="11794"/>
    <cellStyle name="40% - Accent1 72" xfId="11795"/>
    <cellStyle name="40% - Accent1 72 2" xfId="11796"/>
    <cellStyle name="40% - Accent1 72 2 2" xfId="11797"/>
    <cellStyle name="40% - Accent1 72 2 3" xfId="11798"/>
    <cellStyle name="40% - Accent1 72 3" xfId="11799"/>
    <cellStyle name="40% - Accent1 72 4" xfId="11800"/>
    <cellStyle name="40% - Accent1 73" xfId="11801"/>
    <cellStyle name="40% - Accent1 73 2" xfId="11802"/>
    <cellStyle name="40% - Accent1 73 3" xfId="11803"/>
    <cellStyle name="40% - Accent1 74" xfId="11804"/>
    <cellStyle name="40% - Accent1 74 2" xfId="11805"/>
    <cellStyle name="40% - Accent1 74 3" xfId="11806"/>
    <cellStyle name="40% - Accent1 75" xfId="11807"/>
    <cellStyle name="40% - Accent1 75 2" xfId="11808"/>
    <cellStyle name="40% - Accent1 75 3" xfId="11809"/>
    <cellStyle name="40% - Accent1 76" xfId="11810"/>
    <cellStyle name="40% - Accent1 76 2" xfId="11811"/>
    <cellStyle name="40% - Accent1 76 3" xfId="11812"/>
    <cellStyle name="40% - Accent1 77" xfId="11813"/>
    <cellStyle name="40% - Accent1 77 2" xfId="11814"/>
    <cellStyle name="40% - Accent1 77 3" xfId="11815"/>
    <cellStyle name="40% - Accent1 78" xfId="11816"/>
    <cellStyle name="40% - Accent1 78 2" xfId="11817"/>
    <cellStyle name="40% - Accent1 78 3" xfId="11818"/>
    <cellStyle name="40% - Accent1 79" xfId="11819"/>
    <cellStyle name="40% - Accent1 79 2" xfId="11820"/>
    <cellStyle name="40% - Accent1 79 3" xfId="11821"/>
    <cellStyle name="40% - Accent1 8" xfId="11822"/>
    <cellStyle name="40% - Accent1 8 2" xfId="11823"/>
    <cellStyle name="40% - Accent1 8 2 2" xfId="11824"/>
    <cellStyle name="40% - Accent1 8 2 2 2" xfId="11825"/>
    <cellStyle name="40% - Accent1 8 2 2 2 2" xfId="11826"/>
    <cellStyle name="40% - Accent1 8 2 2 2 3" xfId="11827"/>
    <cellStyle name="40% - Accent1 8 2 2 2 4" xfId="11828"/>
    <cellStyle name="40% - Accent1 8 2 2 3" xfId="11829"/>
    <cellStyle name="40% - Accent1 8 2 2 4" xfId="11830"/>
    <cellStyle name="40% - Accent1 8 2 2 5" xfId="11831"/>
    <cellStyle name="40% - Accent1 8 2 3" xfId="11832"/>
    <cellStyle name="40% - Accent1 8 2 3 2" xfId="11833"/>
    <cellStyle name="40% - Accent1 8 2 3 3" xfId="11834"/>
    <cellStyle name="40% - Accent1 8 2 3 4" xfId="11835"/>
    <cellStyle name="40% - Accent1 8 2 4" xfId="11836"/>
    <cellStyle name="40% - Accent1 8 2 5" xfId="11837"/>
    <cellStyle name="40% - Accent1 8 2 6" xfId="11838"/>
    <cellStyle name="40% - Accent1 8 3" xfId="11839"/>
    <cellStyle name="40% - Accent1 8 3 2" xfId="11840"/>
    <cellStyle name="40% - Accent1 8 3 2 2" xfId="11841"/>
    <cellStyle name="40% - Accent1 8 3 2 2 2" xfId="11842"/>
    <cellStyle name="40% - Accent1 8 3 2 2 3" xfId="11843"/>
    <cellStyle name="40% - Accent1 8 3 2 3" xfId="11844"/>
    <cellStyle name="40% - Accent1 8 3 2 4" xfId="11845"/>
    <cellStyle name="40% - Accent1 8 3 2 5" xfId="11846"/>
    <cellStyle name="40% - Accent1 8 3 3" xfId="11847"/>
    <cellStyle name="40% - Accent1 8 3 3 2" xfId="11848"/>
    <cellStyle name="40% - Accent1 8 3 3 3" xfId="11849"/>
    <cellStyle name="40% - Accent1 8 3 4" xfId="11850"/>
    <cellStyle name="40% - Accent1 8 3 5" xfId="11851"/>
    <cellStyle name="40% - Accent1 8 3 6" xfId="11852"/>
    <cellStyle name="40% - Accent1 8 4" xfId="11853"/>
    <cellStyle name="40% - Accent1 8 4 2" xfId="11854"/>
    <cellStyle name="40% - Accent1 8 4 2 2" xfId="11855"/>
    <cellStyle name="40% - Accent1 8 4 2 2 2" xfId="11856"/>
    <cellStyle name="40% - Accent1 8 4 2 2 3" xfId="11857"/>
    <cellStyle name="40% - Accent1 8 4 2 3" xfId="11858"/>
    <cellStyle name="40% - Accent1 8 4 2 4" xfId="11859"/>
    <cellStyle name="40% - Accent1 8 4 3" xfId="11860"/>
    <cellStyle name="40% - Accent1 8 4 3 2" xfId="11861"/>
    <cellStyle name="40% - Accent1 8 4 3 3" xfId="11862"/>
    <cellStyle name="40% - Accent1 8 4 4" xfId="11863"/>
    <cellStyle name="40% - Accent1 8 4 5" xfId="11864"/>
    <cellStyle name="40% - Accent1 8 4 6" xfId="11865"/>
    <cellStyle name="40% - Accent1 8 5" xfId="11866"/>
    <cellStyle name="40% - Accent1 8 5 2" xfId="11867"/>
    <cellStyle name="40% - Accent1 8 5 2 2" xfId="11868"/>
    <cellStyle name="40% - Accent1 8 5 2 3" xfId="11869"/>
    <cellStyle name="40% - Accent1 8 5 3" xfId="11870"/>
    <cellStyle name="40% - Accent1 8 5 4" xfId="11871"/>
    <cellStyle name="40% - Accent1 8 6" xfId="11872"/>
    <cellStyle name="40% - Accent1 8 6 2" xfId="11873"/>
    <cellStyle name="40% - Accent1 8 6 3" xfId="11874"/>
    <cellStyle name="40% - Accent1 8 7" xfId="11875"/>
    <cellStyle name="40% - Accent1 8 8" xfId="11876"/>
    <cellStyle name="40% - Accent1 8 9" xfId="11877"/>
    <cellStyle name="40% - Accent1 80" xfId="11878"/>
    <cellStyle name="40% - Accent1 80 2" xfId="11879"/>
    <cellStyle name="40% - Accent1 81" xfId="11880"/>
    <cellStyle name="40% - Accent1 82" xfId="11881"/>
    <cellStyle name="40% - Accent1 83" xfId="11882"/>
    <cellStyle name="40% - Accent1 84" xfId="11883"/>
    <cellStyle name="40% - Accent1 85" xfId="11884"/>
    <cellStyle name="40% - Accent1 86" xfId="11885"/>
    <cellStyle name="40% - Accent1 87" xfId="11886"/>
    <cellStyle name="40% - Accent1 88" xfId="11887"/>
    <cellStyle name="40% - Accent1 89" xfId="11888"/>
    <cellStyle name="40% - Accent1 9" xfId="11889"/>
    <cellStyle name="40% - Accent1 9 2" xfId="11890"/>
    <cellStyle name="40% - Accent1 9 2 2" xfId="11891"/>
    <cellStyle name="40% - Accent1 9 2 2 2" xfId="11892"/>
    <cellStyle name="40% - Accent1 9 2 2 2 2" xfId="11893"/>
    <cellStyle name="40% - Accent1 9 2 2 2 3" xfId="11894"/>
    <cellStyle name="40% - Accent1 9 2 2 2 4" xfId="11895"/>
    <cellStyle name="40% - Accent1 9 2 2 3" xfId="11896"/>
    <cellStyle name="40% - Accent1 9 2 2 4" xfId="11897"/>
    <cellStyle name="40% - Accent1 9 2 2 5" xfId="11898"/>
    <cellStyle name="40% - Accent1 9 2 3" xfId="11899"/>
    <cellStyle name="40% - Accent1 9 2 3 2" xfId="11900"/>
    <cellStyle name="40% - Accent1 9 2 3 3" xfId="11901"/>
    <cellStyle name="40% - Accent1 9 2 3 4" xfId="11902"/>
    <cellStyle name="40% - Accent1 9 2 4" xfId="11903"/>
    <cellStyle name="40% - Accent1 9 2 5" xfId="11904"/>
    <cellStyle name="40% - Accent1 9 2 6" xfId="11905"/>
    <cellStyle name="40% - Accent1 9 3" xfId="11906"/>
    <cellStyle name="40% - Accent1 9 3 2" xfId="11907"/>
    <cellStyle name="40% - Accent1 9 3 2 2" xfId="11908"/>
    <cellStyle name="40% - Accent1 9 3 2 3" xfId="11909"/>
    <cellStyle name="40% - Accent1 9 3 2 4" xfId="11910"/>
    <cellStyle name="40% - Accent1 9 3 3" xfId="11911"/>
    <cellStyle name="40% - Accent1 9 3 4" xfId="11912"/>
    <cellStyle name="40% - Accent1 9 3 5" xfId="11913"/>
    <cellStyle name="40% - Accent1 9 4" xfId="11914"/>
    <cellStyle name="40% - Accent1 9 4 2" xfId="11915"/>
    <cellStyle name="40% - Accent1 9 4 3" xfId="11916"/>
    <cellStyle name="40% - Accent1 9 4 4" xfId="11917"/>
    <cellStyle name="40% - Accent1 9 5" xfId="11918"/>
    <cellStyle name="40% - Accent1 9 6" xfId="11919"/>
    <cellStyle name="40% - Accent1 9 7" xfId="11920"/>
    <cellStyle name="40% - Accent1 90" xfId="11921"/>
    <cellStyle name="40% - Accent1 91" xfId="11922"/>
    <cellStyle name="40% - Accent1 92" xfId="11923"/>
    <cellStyle name="40% - Accent1 93" xfId="11924"/>
    <cellStyle name="40% - Accent1 94" xfId="11925"/>
    <cellStyle name="40% - Accent1 95" xfId="11926"/>
    <cellStyle name="40% - Accent1 96" xfId="11927"/>
    <cellStyle name="40% - Accent1 97" xfId="11928"/>
    <cellStyle name="40% - Accent2 10" xfId="11929"/>
    <cellStyle name="40% - Accent2 10 2" xfId="11930"/>
    <cellStyle name="40% - Accent2 10 2 2" xfId="11931"/>
    <cellStyle name="40% - Accent2 10 2 2 2" xfId="11932"/>
    <cellStyle name="40% - Accent2 10 2 2 2 2" xfId="11933"/>
    <cellStyle name="40% - Accent2 10 2 2 2 3" xfId="11934"/>
    <cellStyle name="40% - Accent2 10 2 2 2 4" xfId="11935"/>
    <cellStyle name="40% - Accent2 10 2 2 3" xfId="11936"/>
    <cellStyle name="40% - Accent2 10 2 2 4" xfId="11937"/>
    <cellStyle name="40% - Accent2 10 2 2 5" xfId="11938"/>
    <cellStyle name="40% - Accent2 10 2 3" xfId="11939"/>
    <cellStyle name="40% - Accent2 10 2 3 2" xfId="11940"/>
    <cellStyle name="40% - Accent2 10 2 3 3" xfId="11941"/>
    <cellStyle name="40% - Accent2 10 2 3 4" xfId="11942"/>
    <cellStyle name="40% - Accent2 10 2 4" xfId="11943"/>
    <cellStyle name="40% - Accent2 10 2 5" xfId="11944"/>
    <cellStyle name="40% - Accent2 10 2 6" xfId="11945"/>
    <cellStyle name="40% - Accent2 10 3" xfId="11946"/>
    <cellStyle name="40% - Accent2 10 3 2" xfId="11947"/>
    <cellStyle name="40% - Accent2 10 3 2 2" xfId="11948"/>
    <cellStyle name="40% - Accent2 10 3 2 3" xfId="11949"/>
    <cellStyle name="40% - Accent2 10 3 2 4" xfId="11950"/>
    <cellStyle name="40% - Accent2 10 3 3" xfId="11951"/>
    <cellStyle name="40% - Accent2 10 3 4" xfId="11952"/>
    <cellStyle name="40% - Accent2 10 3 5" xfId="11953"/>
    <cellStyle name="40% - Accent2 10 4" xfId="11954"/>
    <cellStyle name="40% - Accent2 10 4 2" xfId="11955"/>
    <cellStyle name="40% - Accent2 10 4 3" xfId="11956"/>
    <cellStyle name="40% - Accent2 10 4 4" xfId="11957"/>
    <cellStyle name="40% - Accent2 10 5" xfId="11958"/>
    <cellStyle name="40% - Accent2 10 6" xfId="11959"/>
    <cellStyle name="40% - Accent2 10 7" xfId="11960"/>
    <cellStyle name="40% - Accent2 11" xfId="11961"/>
    <cellStyle name="40% - Accent2 11 2" xfId="11962"/>
    <cellStyle name="40% - Accent2 11 2 2" xfId="11963"/>
    <cellStyle name="40% - Accent2 11 2 2 2" xfId="11964"/>
    <cellStyle name="40% - Accent2 11 2 2 2 2" xfId="11965"/>
    <cellStyle name="40% - Accent2 11 2 2 2 3" xfId="11966"/>
    <cellStyle name="40% - Accent2 11 2 2 2 4" xfId="11967"/>
    <cellStyle name="40% - Accent2 11 2 2 3" xfId="11968"/>
    <cellStyle name="40% - Accent2 11 2 2 4" xfId="11969"/>
    <cellStyle name="40% - Accent2 11 2 2 5" xfId="11970"/>
    <cellStyle name="40% - Accent2 11 2 3" xfId="11971"/>
    <cellStyle name="40% - Accent2 11 2 3 2" xfId="11972"/>
    <cellStyle name="40% - Accent2 11 2 3 3" xfId="11973"/>
    <cellStyle name="40% - Accent2 11 2 3 4" xfId="11974"/>
    <cellStyle name="40% - Accent2 11 2 4" xfId="11975"/>
    <cellStyle name="40% - Accent2 11 2 5" xfId="11976"/>
    <cellStyle name="40% - Accent2 11 2 6" xfId="11977"/>
    <cellStyle name="40% - Accent2 11 3" xfId="11978"/>
    <cellStyle name="40% - Accent2 11 3 2" xfId="11979"/>
    <cellStyle name="40% - Accent2 11 3 2 2" xfId="11980"/>
    <cellStyle name="40% - Accent2 11 3 2 3" xfId="11981"/>
    <cellStyle name="40% - Accent2 11 3 2 4" xfId="11982"/>
    <cellStyle name="40% - Accent2 11 3 3" xfId="11983"/>
    <cellStyle name="40% - Accent2 11 3 4" xfId="11984"/>
    <cellStyle name="40% - Accent2 11 3 5" xfId="11985"/>
    <cellStyle name="40% - Accent2 11 4" xfId="11986"/>
    <cellStyle name="40% - Accent2 11 4 2" xfId="11987"/>
    <cellStyle name="40% - Accent2 11 4 3" xfId="11988"/>
    <cellStyle name="40% - Accent2 11 4 4" xfId="11989"/>
    <cellStyle name="40% - Accent2 11 5" xfId="11990"/>
    <cellStyle name="40% - Accent2 11 6" xfId="11991"/>
    <cellStyle name="40% - Accent2 11 7" xfId="11992"/>
    <cellStyle name="40% - Accent2 12" xfId="11993"/>
    <cellStyle name="40% - Accent2 12 2" xfId="11994"/>
    <cellStyle name="40% - Accent2 12 2 2" xfId="11995"/>
    <cellStyle name="40% - Accent2 12 2 2 2" xfId="11996"/>
    <cellStyle name="40% - Accent2 12 2 2 2 2" xfId="11997"/>
    <cellStyle name="40% - Accent2 12 2 2 2 3" xfId="11998"/>
    <cellStyle name="40% - Accent2 12 2 2 2 4" xfId="11999"/>
    <cellStyle name="40% - Accent2 12 2 2 3" xfId="12000"/>
    <cellStyle name="40% - Accent2 12 2 2 4" xfId="12001"/>
    <cellStyle name="40% - Accent2 12 2 2 5" xfId="12002"/>
    <cellStyle name="40% - Accent2 12 2 3" xfId="12003"/>
    <cellStyle name="40% - Accent2 12 2 3 2" xfId="12004"/>
    <cellStyle name="40% - Accent2 12 2 3 3" xfId="12005"/>
    <cellStyle name="40% - Accent2 12 2 3 4" xfId="12006"/>
    <cellStyle name="40% - Accent2 12 2 4" xfId="12007"/>
    <cellStyle name="40% - Accent2 12 2 5" xfId="12008"/>
    <cellStyle name="40% - Accent2 12 2 6" xfId="12009"/>
    <cellStyle name="40% - Accent2 12 3" xfId="12010"/>
    <cellStyle name="40% - Accent2 12 3 2" xfId="12011"/>
    <cellStyle name="40% - Accent2 12 3 2 2" xfId="12012"/>
    <cellStyle name="40% - Accent2 12 3 2 3" xfId="12013"/>
    <cellStyle name="40% - Accent2 12 3 2 4" xfId="12014"/>
    <cellStyle name="40% - Accent2 12 3 3" xfId="12015"/>
    <cellStyle name="40% - Accent2 12 3 4" xfId="12016"/>
    <cellStyle name="40% - Accent2 12 3 5" xfId="12017"/>
    <cellStyle name="40% - Accent2 12 4" xfId="12018"/>
    <cellStyle name="40% - Accent2 12 4 2" xfId="12019"/>
    <cellStyle name="40% - Accent2 12 4 3" xfId="12020"/>
    <cellStyle name="40% - Accent2 12 4 4" xfId="12021"/>
    <cellStyle name="40% - Accent2 12 5" xfId="12022"/>
    <cellStyle name="40% - Accent2 12 6" xfId="12023"/>
    <cellStyle name="40% - Accent2 12 7" xfId="12024"/>
    <cellStyle name="40% - Accent2 13" xfId="12025"/>
    <cellStyle name="40% - Accent2 13 2" xfId="12026"/>
    <cellStyle name="40% - Accent2 13 2 2" xfId="12027"/>
    <cellStyle name="40% - Accent2 13 2 2 2" xfId="12028"/>
    <cellStyle name="40% - Accent2 13 2 2 2 2" xfId="12029"/>
    <cellStyle name="40% - Accent2 13 2 2 2 3" xfId="12030"/>
    <cellStyle name="40% - Accent2 13 2 2 2 4" xfId="12031"/>
    <cellStyle name="40% - Accent2 13 2 2 3" xfId="12032"/>
    <cellStyle name="40% - Accent2 13 2 2 4" xfId="12033"/>
    <cellStyle name="40% - Accent2 13 2 2 5" xfId="12034"/>
    <cellStyle name="40% - Accent2 13 2 3" xfId="12035"/>
    <cellStyle name="40% - Accent2 13 2 3 2" xfId="12036"/>
    <cellStyle name="40% - Accent2 13 2 3 3" xfId="12037"/>
    <cellStyle name="40% - Accent2 13 2 3 4" xfId="12038"/>
    <cellStyle name="40% - Accent2 13 2 4" xfId="12039"/>
    <cellStyle name="40% - Accent2 13 2 5" xfId="12040"/>
    <cellStyle name="40% - Accent2 13 2 6" xfId="12041"/>
    <cellStyle name="40% - Accent2 13 3" xfId="12042"/>
    <cellStyle name="40% - Accent2 13 3 2" xfId="12043"/>
    <cellStyle name="40% - Accent2 13 3 2 2" xfId="12044"/>
    <cellStyle name="40% - Accent2 13 3 2 3" xfId="12045"/>
    <cellStyle name="40% - Accent2 13 3 2 4" xfId="12046"/>
    <cellStyle name="40% - Accent2 13 3 3" xfId="12047"/>
    <cellStyle name="40% - Accent2 13 3 4" xfId="12048"/>
    <cellStyle name="40% - Accent2 13 3 5" xfId="12049"/>
    <cellStyle name="40% - Accent2 13 4" xfId="12050"/>
    <cellStyle name="40% - Accent2 13 4 2" xfId="12051"/>
    <cellStyle name="40% - Accent2 13 4 3" xfId="12052"/>
    <cellStyle name="40% - Accent2 13 4 4" xfId="12053"/>
    <cellStyle name="40% - Accent2 13 5" xfId="12054"/>
    <cellStyle name="40% - Accent2 13 6" xfId="12055"/>
    <cellStyle name="40% - Accent2 13 7" xfId="12056"/>
    <cellStyle name="40% - Accent2 14" xfId="12057"/>
    <cellStyle name="40% - Accent2 14 2" xfId="12058"/>
    <cellStyle name="40% - Accent2 14 2 2" xfId="12059"/>
    <cellStyle name="40% - Accent2 14 2 2 2" xfId="12060"/>
    <cellStyle name="40% - Accent2 14 2 2 2 2" xfId="12061"/>
    <cellStyle name="40% - Accent2 14 2 2 2 3" xfId="12062"/>
    <cellStyle name="40% - Accent2 14 2 2 2 4" xfId="12063"/>
    <cellStyle name="40% - Accent2 14 2 2 3" xfId="12064"/>
    <cellStyle name="40% - Accent2 14 2 2 4" xfId="12065"/>
    <cellStyle name="40% - Accent2 14 2 2 5" xfId="12066"/>
    <cellStyle name="40% - Accent2 14 2 3" xfId="12067"/>
    <cellStyle name="40% - Accent2 14 2 3 2" xfId="12068"/>
    <cellStyle name="40% - Accent2 14 2 3 3" xfId="12069"/>
    <cellStyle name="40% - Accent2 14 2 3 4" xfId="12070"/>
    <cellStyle name="40% - Accent2 14 2 4" xfId="12071"/>
    <cellStyle name="40% - Accent2 14 2 5" xfId="12072"/>
    <cellStyle name="40% - Accent2 14 2 6" xfId="12073"/>
    <cellStyle name="40% - Accent2 14 3" xfId="12074"/>
    <cellStyle name="40% - Accent2 14 3 2" xfId="12075"/>
    <cellStyle name="40% - Accent2 14 3 2 2" xfId="12076"/>
    <cellStyle name="40% - Accent2 14 3 2 3" xfId="12077"/>
    <cellStyle name="40% - Accent2 14 3 2 4" xfId="12078"/>
    <cellStyle name="40% - Accent2 14 3 3" xfId="12079"/>
    <cellStyle name="40% - Accent2 14 3 4" xfId="12080"/>
    <cellStyle name="40% - Accent2 14 3 5" xfId="12081"/>
    <cellStyle name="40% - Accent2 14 4" xfId="12082"/>
    <cellStyle name="40% - Accent2 14 4 2" xfId="12083"/>
    <cellStyle name="40% - Accent2 14 4 3" xfId="12084"/>
    <cellStyle name="40% - Accent2 14 4 4" xfId="12085"/>
    <cellStyle name="40% - Accent2 14 5" xfId="12086"/>
    <cellStyle name="40% - Accent2 14 6" xfId="12087"/>
    <cellStyle name="40% - Accent2 14 7" xfId="12088"/>
    <cellStyle name="40% - Accent2 15" xfId="12089"/>
    <cellStyle name="40% - Accent2 15 2" xfId="12090"/>
    <cellStyle name="40% - Accent2 15 2 2" xfId="12091"/>
    <cellStyle name="40% - Accent2 15 2 2 2" xfId="12092"/>
    <cellStyle name="40% - Accent2 15 2 2 2 2" xfId="12093"/>
    <cellStyle name="40% - Accent2 15 2 2 2 3" xfId="12094"/>
    <cellStyle name="40% - Accent2 15 2 2 2 4" xfId="12095"/>
    <cellStyle name="40% - Accent2 15 2 2 3" xfId="12096"/>
    <cellStyle name="40% - Accent2 15 2 2 4" xfId="12097"/>
    <cellStyle name="40% - Accent2 15 2 2 5" xfId="12098"/>
    <cellStyle name="40% - Accent2 15 2 3" xfId="12099"/>
    <cellStyle name="40% - Accent2 15 2 3 2" xfId="12100"/>
    <cellStyle name="40% - Accent2 15 2 3 3" xfId="12101"/>
    <cellStyle name="40% - Accent2 15 2 3 4" xfId="12102"/>
    <cellStyle name="40% - Accent2 15 2 4" xfId="12103"/>
    <cellStyle name="40% - Accent2 15 2 5" xfId="12104"/>
    <cellStyle name="40% - Accent2 15 2 6" xfId="12105"/>
    <cellStyle name="40% - Accent2 15 3" xfId="12106"/>
    <cellStyle name="40% - Accent2 15 3 2" xfId="12107"/>
    <cellStyle name="40% - Accent2 15 3 2 2" xfId="12108"/>
    <cellStyle name="40% - Accent2 15 3 2 3" xfId="12109"/>
    <cellStyle name="40% - Accent2 15 3 2 4" xfId="12110"/>
    <cellStyle name="40% - Accent2 15 3 3" xfId="12111"/>
    <cellStyle name="40% - Accent2 15 3 4" xfId="12112"/>
    <cellStyle name="40% - Accent2 15 3 5" xfId="12113"/>
    <cellStyle name="40% - Accent2 15 4" xfId="12114"/>
    <cellStyle name="40% - Accent2 15 4 2" xfId="12115"/>
    <cellStyle name="40% - Accent2 15 4 3" xfId="12116"/>
    <cellStyle name="40% - Accent2 15 4 4" xfId="12117"/>
    <cellStyle name="40% - Accent2 15 5" xfId="12118"/>
    <cellStyle name="40% - Accent2 15 6" xfId="12119"/>
    <cellStyle name="40% - Accent2 15 7" xfId="12120"/>
    <cellStyle name="40% - Accent2 16" xfId="12121"/>
    <cellStyle name="40% - Accent2 16 2" xfId="12122"/>
    <cellStyle name="40% - Accent2 16 2 2" xfId="12123"/>
    <cellStyle name="40% - Accent2 16 2 2 2" xfId="12124"/>
    <cellStyle name="40% - Accent2 16 2 2 2 2" xfId="12125"/>
    <cellStyle name="40% - Accent2 16 2 2 2 3" xfId="12126"/>
    <cellStyle name="40% - Accent2 16 2 2 2 4" xfId="12127"/>
    <cellStyle name="40% - Accent2 16 2 2 3" xfId="12128"/>
    <cellStyle name="40% - Accent2 16 2 2 4" xfId="12129"/>
    <cellStyle name="40% - Accent2 16 2 2 5" xfId="12130"/>
    <cellStyle name="40% - Accent2 16 2 3" xfId="12131"/>
    <cellStyle name="40% - Accent2 16 2 3 2" xfId="12132"/>
    <cellStyle name="40% - Accent2 16 2 3 3" xfId="12133"/>
    <cellStyle name="40% - Accent2 16 2 3 4" xfId="12134"/>
    <cellStyle name="40% - Accent2 16 2 4" xfId="12135"/>
    <cellStyle name="40% - Accent2 16 2 5" xfId="12136"/>
    <cellStyle name="40% - Accent2 16 2 6" xfId="12137"/>
    <cellStyle name="40% - Accent2 16 3" xfId="12138"/>
    <cellStyle name="40% - Accent2 16 3 2" xfId="12139"/>
    <cellStyle name="40% - Accent2 16 3 2 2" xfId="12140"/>
    <cellStyle name="40% - Accent2 16 3 2 3" xfId="12141"/>
    <cellStyle name="40% - Accent2 16 3 2 4" xfId="12142"/>
    <cellStyle name="40% - Accent2 16 3 3" xfId="12143"/>
    <cellStyle name="40% - Accent2 16 3 4" xfId="12144"/>
    <cellStyle name="40% - Accent2 16 3 5" xfId="12145"/>
    <cellStyle name="40% - Accent2 16 4" xfId="12146"/>
    <cellStyle name="40% - Accent2 16 4 2" xfId="12147"/>
    <cellStyle name="40% - Accent2 16 4 3" xfId="12148"/>
    <cellStyle name="40% - Accent2 16 4 4" xfId="12149"/>
    <cellStyle name="40% - Accent2 16 5" xfId="12150"/>
    <cellStyle name="40% - Accent2 16 6" xfId="12151"/>
    <cellStyle name="40% - Accent2 16 7" xfId="12152"/>
    <cellStyle name="40% - Accent2 17" xfId="12153"/>
    <cellStyle name="40% - Accent2 17 2" xfId="12154"/>
    <cellStyle name="40% - Accent2 17 2 2" xfId="12155"/>
    <cellStyle name="40% - Accent2 17 2 2 2" xfId="12156"/>
    <cellStyle name="40% - Accent2 17 2 2 2 2" xfId="12157"/>
    <cellStyle name="40% - Accent2 17 2 2 2 3" xfId="12158"/>
    <cellStyle name="40% - Accent2 17 2 2 3" xfId="12159"/>
    <cellStyle name="40% - Accent2 17 2 2 4" xfId="12160"/>
    <cellStyle name="40% - Accent2 17 2 2 5" xfId="12161"/>
    <cellStyle name="40% - Accent2 17 2 3" xfId="12162"/>
    <cellStyle name="40% - Accent2 17 2 3 2" xfId="12163"/>
    <cellStyle name="40% - Accent2 17 2 3 3" xfId="12164"/>
    <cellStyle name="40% - Accent2 17 2 4" xfId="12165"/>
    <cellStyle name="40% - Accent2 17 2 5" xfId="12166"/>
    <cellStyle name="40% - Accent2 17 2 6" xfId="12167"/>
    <cellStyle name="40% - Accent2 17 3" xfId="12168"/>
    <cellStyle name="40% - Accent2 17 3 2" xfId="12169"/>
    <cellStyle name="40% - Accent2 17 3 2 2" xfId="12170"/>
    <cellStyle name="40% - Accent2 17 3 2 3" xfId="12171"/>
    <cellStyle name="40% - Accent2 17 3 3" xfId="12172"/>
    <cellStyle name="40% - Accent2 17 3 4" xfId="12173"/>
    <cellStyle name="40% - Accent2 17 3 5" xfId="12174"/>
    <cellStyle name="40% - Accent2 17 4" xfId="12175"/>
    <cellStyle name="40% - Accent2 17 4 2" xfId="12176"/>
    <cellStyle name="40% - Accent2 17 4 3" xfId="12177"/>
    <cellStyle name="40% - Accent2 17 5" xfId="12178"/>
    <cellStyle name="40% - Accent2 17 6" xfId="12179"/>
    <cellStyle name="40% - Accent2 17 7" xfId="12180"/>
    <cellStyle name="40% - Accent2 18" xfId="12181"/>
    <cellStyle name="40% - Accent2 18 2" xfId="12182"/>
    <cellStyle name="40% - Accent2 18 2 2" xfId="12183"/>
    <cellStyle name="40% - Accent2 18 2 2 2" xfId="12184"/>
    <cellStyle name="40% - Accent2 18 2 2 2 2" xfId="12185"/>
    <cellStyle name="40% - Accent2 18 2 2 2 3" xfId="12186"/>
    <cellStyle name="40% - Accent2 18 2 2 3" xfId="12187"/>
    <cellStyle name="40% - Accent2 18 2 2 4" xfId="12188"/>
    <cellStyle name="40% - Accent2 18 2 2 5" xfId="12189"/>
    <cellStyle name="40% - Accent2 18 2 3" xfId="12190"/>
    <cellStyle name="40% - Accent2 18 2 3 2" xfId="12191"/>
    <cellStyle name="40% - Accent2 18 2 3 3" xfId="12192"/>
    <cellStyle name="40% - Accent2 18 2 4" xfId="12193"/>
    <cellStyle name="40% - Accent2 18 2 5" xfId="12194"/>
    <cellStyle name="40% - Accent2 18 2 6" xfId="12195"/>
    <cellStyle name="40% - Accent2 18 3" xfId="12196"/>
    <cellStyle name="40% - Accent2 18 3 2" xfId="12197"/>
    <cellStyle name="40% - Accent2 18 3 2 2" xfId="12198"/>
    <cellStyle name="40% - Accent2 18 3 2 3" xfId="12199"/>
    <cellStyle name="40% - Accent2 18 3 3" xfId="12200"/>
    <cellStyle name="40% - Accent2 18 3 4" xfId="12201"/>
    <cellStyle name="40% - Accent2 18 3 5" xfId="12202"/>
    <cellStyle name="40% - Accent2 18 4" xfId="12203"/>
    <cellStyle name="40% - Accent2 18 4 2" xfId="12204"/>
    <cellStyle name="40% - Accent2 18 4 3" xfId="12205"/>
    <cellStyle name="40% - Accent2 18 5" xfId="12206"/>
    <cellStyle name="40% - Accent2 18 6" xfId="12207"/>
    <cellStyle name="40% - Accent2 18 7" xfId="12208"/>
    <cellStyle name="40% - Accent2 19" xfId="12209"/>
    <cellStyle name="40% - Accent2 19 2" xfId="12210"/>
    <cellStyle name="40% - Accent2 19 2 2" xfId="12211"/>
    <cellStyle name="40% - Accent2 19 2 2 2" xfId="12212"/>
    <cellStyle name="40% - Accent2 19 2 2 2 2" xfId="12213"/>
    <cellStyle name="40% - Accent2 19 2 2 2 3" xfId="12214"/>
    <cellStyle name="40% - Accent2 19 2 2 3" xfId="12215"/>
    <cellStyle name="40% - Accent2 19 2 2 4" xfId="12216"/>
    <cellStyle name="40% - Accent2 19 2 3" xfId="12217"/>
    <cellStyle name="40% - Accent2 19 2 3 2" xfId="12218"/>
    <cellStyle name="40% - Accent2 19 2 3 3" xfId="12219"/>
    <cellStyle name="40% - Accent2 19 2 4" xfId="12220"/>
    <cellStyle name="40% - Accent2 19 2 5" xfId="12221"/>
    <cellStyle name="40% - Accent2 19 2 6" xfId="12222"/>
    <cellStyle name="40% - Accent2 19 3" xfId="12223"/>
    <cellStyle name="40% - Accent2 19 3 2" xfId="12224"/>
    <cellStyle name="40% - Accent2 19 3 2 2" xfId="12225"/>
    <cellStyle name="40% - Accent2 19 3 2 3" xfId="12226"/>
    <cellStyle name="40% - Accent2 19 3 3" xfId="12227"/>
    <cellStyle name="40% - Accent2 19 3 4" xfId="12228"/>
    <cellStyle name="40% - Accent2 19 4" xfId="12229"/>
    <cellStyle name="40% - Accent2 19 4 2" xfId="12230"/>
    <cellStyle name="40% - Accent2 19 4 3" xfId="12231"/>
    <cellStyle name="40% - Accent2 19 5" xfId="12232"/>
    <cellStyle name="40% - Accent2 19 6" xfId="12233"/>
    <cellStyle name="40% - Accent2 19 7" xfId="12234"/>
    <cellStyle name="40% - Accent2 2" xfId="12235"/>
    <cellStyle name="40% - Accent2 2 2" xfId="12236"/>
    <cellStyle name="40% - Accent2 2 2 10" xfId="12237"/>
    <cellStyle name="40% - Accent2 2 2 11" xfId="12238"/>
    <cellStyle name="40% - Accent2 2 2 12" xfId="12239"/>
    <cellStyle name="40% - Accent2 2 2 13" xfId="12240"/>
    <cellStyle name="40% - Accent2 2 2 2" xfId="12241"/>
    <cellStyle name="40% - Accent2 2 2 2 2" xfId="12242"/>
    <cellStyle name="40% - Accent2 2 2 2 2 2" xfId="12243"/>
    <cellStyle name="40% - Accent2 2 2 2 2 2 2" xfId="12244"/>
    <cellStyle name="40% - Accent2 2 2 2 2 2 3" xfId="12245"/>
    <cellStyle name="40% - Accent2 2 2 2 2 2 4" xfId="12246"/>
    <cellStyle name="40% - Accent2 2 2 2 2 2 5" xfId="12247"/>
    <cellStyle name="40% - Accent2 2 2 2 2 3" xfId="12248"/>
    <cellStyle name="40% - Accent2 2 2 2 2 4" xfId="12249"/>
    <cellStyle name="40% - Accent2 2 2 2 2 5" xfId="12250"/>
    <cellStyle name="40% - Accent2 2 2 2 2 6" xfId="12251"/>
    <cellStyle name="40% - Accent2 2 2 2 3" xfId="12252"/>
    <cellStyle name="40% - Accent2 2 2 2 3 2" xfId="12253"/>
    <cellStyle name="40% - Accent2 2 2 2 3 3" xfId="12254"/>
    <cellStyle name="40% - Accent2 2 2 2 3 4" xfId="12255"/>
    <cellStyle name="40% - Accent2 2 2 2 3 5" xfId="12256"/>
    <cellStyle name="40% - Accent2 2 2 2 4" xfId="12257"/>
    <cellStyle name="40% - Accent2 2 2 2 5" xfId="12258"/>
    <cellStyle name="40% - Accent2 2 2 2 6" xfId="12259"/>
    <cellStyle name="40% - Accent2 2 2 2 7" xfId="12260"/>
    <cellStyle name="40% - Accent2 2 2 3" xfId="12261"/>
    <cellStyle name="40% - Accent2 2 2 3 2" xfId="12262"/>
    <cellStyle name="40% - Accent2 2 2 3 2 2" xfId="12263"/>
    <cellStyle name="40% - Accent2 2 2 3 2 2 2" xfId="12264"/>
    <cellStyle name="40% - Accent2 2 2 3 2 2 3" xfId="12265"/>
    <cellStyle name="40% - Accent2 2 2 3 2 2 4" xfId="12266"/>
    <cellStyle name="40% - Accent2 2 2 3 2 2 5" xfId="12267"/>
    <cellStyle name="40% - Accent2 2 2 3 2 3" xfId="12268"/>
    <cellStyle name="40% - Accent2 2 2 3 2 4" xfId="12269"/>
    <cellStyle name="40% - Accent2 2 2 3 2 5" xfId="12270"/>
    <cellStyle name="40% - Accent2 2 2 3 2 6" xfId="12271"/>
    <cellStyle name="40% - Accent2 2 2 3 3" xfId="12272"/>
    <cellStyle name="40% - Accent2 2 2 3 3 2" xfId="12273"/>
    <cellStyle name="40% - Accent2 2 2 3 3 3" xfId="12274"/>
    <cellStyle name="40% - Accent2 2 2 3 3 4" xfId="12275"/>
    <cellStyle name="40% - Accent2 2 2 3 3 5" xfId="12276"/>
    <cellStyle name="40% - Accent2 2 2 3 4" xfId="12277"/>
    <cellStyle name="40% - Accent2 2 2 3 5" xfId="12278"/>
    <cellStyle name="40% - Accent2 2 2 3 6" xfId="12279"/>
    <cellStyle name="40% - Accent2 2 2 3 7" xfId="12280"/>
    <cellStyle name="40% - Accent2 2 2 4" xfId="12281"/>
    <cellStyle name="40% - Accent2 2 2 4 2" xfId="12282"/>
    <cellStyle name="40% - Accent2 2 2 4 2 2" xfId="12283"/>
    <cellStyle name="40% - Accent2 2 2 4 2 2 2" xfId="12284"/>
    <cellStyle name="40% - Accent2 2 2 4 2 3" xfId="12285"/>
    <cellStyle name="40% - Accent2 2 2 4 2 4" xfId="12286"/>
    <cellStyle name="40% - Accent2 2 2 4 2 5" xfId="12287"/>
    <cellStyle name="40% - Accent2 2 2 4 2 6" xfId="12288"/>
    <cellStyle name="40% - Accent2 2 2 4 3" xfId="12289"/>
    <cellStyle name="40% - Accent2 2 2 4 3 2" xfId="12290"/>
    <cellStyle name="40% - Accent2 2 2 4 4" xfId="12291"/>
    <cellStyle name="40% - Accent2 2 2 4 5" xfId="12292"/>
    <cellStyle name="40% - Accent2 2 2 4 6" xfId="12293"/>
    <cellStyle name="40% - Accent2 2 2 4 7" xfId="12294"/>
    <cellStyle name="40% - Accent2 2 2 5" xfId="12295"/>
    <cellStyle name="40% - Accent2 2 2 5 2" xfId="12296"/>
    <cellStyle name="40% - Accent2 2 2 5 2 2" xfId="12297"/>
    <cellStyle name="40% - Accent2 2 2 5 2 2 2" xfId="12298"/>
    <cellStyle name="40% - Accent2 2 2 5 2 3" xfId="12299"/>
    <cellStyle name="40% - Accent2 2 2 5 3" xfId="12300"/>
    <cellStyle name="40% - Accent2 2 2 5 3 2" xfId="12301"/>
    <cellStyle name="40% - Accent2 2 2 5 4" xfId="12302"/>
    <cellStyle name="40% - Accent2 2 2 5 5" xfId="12303"/>
    <cellStyle name="40% - Accent2 2 2 5 6" xfId="12304"/>
    <cellStyle name="40% - Accent2 2 2 5 7" xfId="12305"/>
    <cellStyle name="40% - Accent2 2 2 6" xfId="12306"/>
    <cellStyle name="40% - Accent2 2 2 6 2" xfId="12307"/>
    <cellStyle name="40% - Accent2 2 2 6 2 2" xfId="12308"/>
    <cellStyle name="40% - Accent2 2 2 6 2 2 2" xfId="12309"/>
    <cellStyle name="40% - Accent2 2 2 6 2 3" xfId="12310"/>
    <cellStyle name="40% - Accent2 2 2 6 3" xfId="12311"/>
    <cellStyle name="40% - Accent2 2 2 6 3 2" xfId="12312"/>
    <cellStyle name="40% - Accent2 2 2 6 4" xfId="12313"/>
    <cellStyle name="40% - Accent2 2 2 7" xfId="12314"/>
    <cellStyle name="40% - Accent2 2 2 7 2" xfId="12315"/>
    <cellStyle name="40% - Accent2 2 2 7 2 2" xfId="12316"/>
    <cellStyle name="40% - Accent2 2 2 7 3" xfId="12317"/>
    <cellStyle name="40% - Accent2 2 2 8" xfId="12318"/>
    <cellStyle name="40% - Accent2 2 2 8 2" xfId="12319"/>
    <cellStyle name="40% - Accent2 2 2 9" xfId="12320"/>
    <cellStyle name="40% - Accent2 2 2 9 2" xfId="12321"/>
    <cellStyle name="40% - Accent2 2 3" xfId="12322"/>
    <cellStyle name="40% - Accent2 2 3 2" xfId="12323"/>
    <cellStyle name="40% - Accent2 2 3 2 2" xfId="12324"/>
    <cellStyle name="40% - Accent2 2 3 2 2 2" xfId="12325"/>
    <cellStyle name="40% - Accent2 2 3 2 2 3" xfId="12326"/>
    <cellStyle name="40% - Accent2 2 3 2 3" xfId="12327"/>
    <cellStyle name="40% - Accent2 2 3 2 4" xfId="12328"/>
    <cellStyle name="40% - Accent2 2 3 3" xfId="12329"/>
    <cellStyle name="40% - Accent2 2 3 3 2" xfId="12330"/>
    <cellStyle name="40% - Accent2 2 3 3 3" xfId="12331"/>
    <cellStyle name="40% - Accent2 2 3 4" xfId="12332"/>
    <cellStyle name="40% - Accent2 2 3 5" xfId="12333"/>
    <cellStyle name="40% - Accent2 2 3 6" xfId="12334"/>
    <cellStyle name="40% - Accent2 2 4" xfId="12335"/>
    <cellStyle name="40% - Accent2 2 4 2" xfId="12336"/>
    <cellStyle name="40% - Accent2 2 4 2 2" xfId="12337"/>
    <cellStyle name="40% - Accent2 2 4 2 2 2" xfId="12338"/>
    <cellStyle name="40% - Accent2 2 4 2 2 3" xfId="12339"/>
    <cellStyle name="40% - Accent2 2 4 2 3" xfId="12340"/>
    <cellStyle name="40% - Accent2 2 4 2 4" xfId="12341"/>
    <cellStyle name="40% - Accent2 2 4 3" xfId="12342"/>
    <cellStyle name="40% - Accent2 2 4 3 2" xfId="12343"/>
    <cellStyle name="40% - Accent2 2 4 3 3" xfId="12344"/>
    <cellStyle name="40% - Accent2 2 4 4" xfId="12345"/>
    <cellStyle name="40% - Accent2 2 4 5" xfId="12346"/>
    <cellStyle name="40% - Accent2 2 4 6" xfId="12347"/>
    <cellStyle name="40% - Accent2 2 5" xfId="12348"/>
    <cellStyle name="40% - Accent2 2 5 2" xfId="12349"/>
    <cellStyle name="40% - Accent2 2 5 2 2" xfId="12350"/>
    <cellStyle name="40% - Accent2 2 5 2 3" xfId="12351"/>
    <cellStyle name="40% - Accent2 2 5 3" xfId="12352"/>
    <cellStyle name="40% - Accent2 2 5 4" xfId="12353"/>
    <cellStyle name="40% - Accent2 2 5 5" xfId="12354"/>
    <cellStyle name="40% - Accent2 2 6" xfId="12355"/>
    <cellStyle name="40% - Accent2 2 6 2" xfId="12356"/>
    <cellStyle name="40% - Accent2 2 6 3" xfId="12357"/>
    <cellStyle name="40% - Accent2 2 7" xfId="12358"/>
    <cellStyle name="40% - Accent2 2 8" xfId="12359"/>
    <cellStyle name="40% - Accent2 2 9" xfId="12360"/>
    <cellStyle name="40% - Accent2 20" xfId="12361"/>
    <cellStyle name="40% - Accent2 20 2" xfId="12362"/>
    <cellStyle name="40% - Accent2 20 2 2" xfId="12363"/>
    <cellStyle name="40% - Accent2 20 2 2 2" xfId="12364"/>
    <cellStyle name="40% - Accent2 20 2 2 2 2" xfId="12365"/>
    <cellStyle name="40% - Accent2 20 2 2 2 3" xfId="12366"/>
    <cellStyle name="40% - Accent2 20 2 2 3" xfId="12367"/>
    <cellStyle name="40% - Accent2 20 2 2 4" xfId="12368"/>
    <cellStyle name="40% - Accent2 20 2 3" xfId="12369"/>
    <cellStyle name="40% - Accent2 20 2 3 2" xfId="12370"/>
    <cellStyle name="40% - Accent2 20 2 3 3" xfId="12371"/>
    <cellStyle name="40% - Accent2 20 2 4" xfId="12372"/>
    <cellStyle name="40% - Accent2 20 2 5" xfId="12373"/>
    <cellStyle name="40% - Accent2 20 2 6" xfId="12374"/>
    <cellStyle name="40% - Accent2 20 3" xfId="12375"/>
    <cellStyle name="40% - Accent2 20 3 2" xfId="12376"/>
    <cellStyle name="40% - Accent2 20 3 2 2" xfId="12377"/>
    <cellStyle name="40% - Accent2 20 3 2 3" xfId="12378"/>
    <cellStyle name="40% - Accent2 20 3 3" xfId="12379"/>
    <cellStyle name="40% - Accent2 20 3 4" xfId="12380"/>
    <cellStyle name="40% - Accent2 20 4" xfId="12381"/>
    <cellStyle name="40% - Accent2 20 4 2" xfId="12382"/>
    <cellStyle name="40% - Accent2 20 4 3" xfId="12383"/>
    <cellStyle name="40% - Accent2 20 5" xfId="12384"/>
    <cellStyle name="40% - Accent2 20 6" xfId="12385"/>
    <cellStyle name="40% - Accent2 20 7" xfId="12386"/>
    <cellStyle name="40% - Accent2 21" xfId="12387"/>
    <cellStyle name="40% - Accent2 21 2" xfId="12388"/>
    <cellStyle name="40% - Accent2 21 2 2" xfId="12389"/>
    <cellStyle name="40% - Accent2 21 2 2 2" xfId="12390"/>
    <cellStyle name="40% - Accent2 21 2 2 3" xfId="12391"/>
    <cellStyle name="40% - Accent2 21 2 3" xfId="12392"/>
    <cellStyle name="40% - Accent2 21 2 4" xfId="12393"/>
    <cellStyle name="40% - Accent2 21 2 5" xfId="12394"/>
    <cellStyle name="40% - Accent2 21 3" xfId="12395"/>
    <cellStyle name="40% - Accent2 21 3 2" xfId="12396"/>
    <cellStyle name="40% - Accent2 21 3 3" xfId="12397"/>
    <cellStyle name="40% - Accent2 21 4" xfId="12398"/>
    <cellStyle name="40% - Accent2 21 5" xfId="12399"/>
    <cellStyle name="40% - Accent2 21 6" xfId="12400"/>
    <cellStyle name="40% - Accent2 22" xfId="12401"/>
    <cellStyle name="40% - Accent2 22 2" xfId="12402"/>
    <cellStyle name="40% - Accent2 22 2 2" xfId="12403"/>
    <cellStyle name="40% - Accent2 22 2 2 2" xfId="12404"/>
    <cellStyle name="40% - Accent2 22 2 2 3" xfId="12405"/>
    <cellStyle name="40% - Accent2 22 2 3" xfId="12406"/>
    <cellStyle name="40% - Accent2 22 2 4" xfId="12407"/>
    <cellStyle name="40% - Accent2 22 2 5" xfId="12408"/>
    <cellStyle name="40% - Accent2 22 3" xfId="12409"/>
    <cellStyle name="40% - Accent2 22 3 2" xfId="12410"/>
    <cellStyle name="40% - Accent2 22 3 3" xfId="12411"/>
    <cellStyle name="40% - Accent2 22 4" xfId="12412"/>
    <cellStyle name="40% - Accent2 22 5" xfId="12413"/>
    <cellStyle name="40% - Accent2 22 6" xfId="12414"/>
    <cellStyle name="40% - Accent2 23" xfId="12415"/>
    <cellStyle name="40% - Accent2 23 2" xfId="12416"/>
    <cellStyle name="40% - Accent2 23 2 2" xfId="12417"/>
    <cellStyle name="40% - Accent2 23 2 2 2" xfId="12418"/>
    <cellStyle name="40% - Accent2 23 2 2 3" xfId="12419"/>
    <cellStyle name="40% - Accent2 23 2 3" xfId="12420"/>
    <cellStyle name="40% - Accent2 23 2 4" xfId="12421"/>
    <cellStyle name="40% - Accent2 23 2 5" xfId="12422"/>
    <cellStyle name="40% - Accent2 23 3" xfId="12423"/>
    <cellStyle name="40% - Accent2 23 3 2" xfId="12424"/>
    <cellStyle name="40% - Accent2 23 3 3" xfId="12425"/>
    <cellStyle name="40% - Accent2 23 4" xfId="12426"/>
    <cellStyle name="40% - Accent2 23 5" xfId="12427"/>
    <cellStyle name="40% - Accent2 23 6" xfId="12428"/>
    <cellStyle name="40% - Accent2 24" xfId="12429"/>
    <cellStyle name="40% - Accent2 24 2" xfId="12430"/>
    <cellStyle name="40% - Accent2 24 2 2" xfId="12431"/>
    <cellStyle name="40% - Accent2 24 2 2 2" xfId="12432"/>
    <cellStyle name="40% - Accent2 24 2 2 3" xfId="12433"/>
    <cellStyle name="40% - Accent2 24 2 3" xfId="12434"/>
    <cellStyle name="40% - Accent2 24 2 4" xfId="12435"/>
    <cellStyle name="40% - Accent2 24 2 5" xfId="12436"/>
    <cellStyle name="40% - Accent2 24 3" xfId="12437"/>
    <cellStyle name="40% - Accent2 24 3 2" xfId="12438"/>
    <cellStyle name="40% - Accent2 24 3 3" xfId="12439"/>
    <cellStyle name="40% - Accent2 24 4" xfId="12440"/>
    <cellStyle name="40% - Accent2 24 5" xfId="12441"/>
    <cellStyle name="40% - Accent2 24 6" xfId="12442"/>
    <cellStyle name="40% - Accent2 25" xfId="12443"/>
    <cellStyle name="40% - Accent2 25 2" xfId="12444"/>
    <cellStyle name="40% - Accent2 25 2 2" xfId="12445"/>
    <cellStyle name="40% - Accent2 25 2 2 2" xfId="12446"/>
    <cellStyle name="40% - Accent2 25 2 2 3" xfId="12447"/>
    <cellStyle name="40% - Accent2 25 2 3" xfId="12448"/>
    <cellStyle name="40% - Accent2 25 2 4" xfId="12449"/>
    <cellStyle name="40% - Accent2 25 2 5" xfId="12450"/>
    <cellStyle name="40% - Accent2 25 3" xfId="12451"/>
    <cellStyle name="40% - Accent2 25 3 2" xfId="12452"/>
    <cellStyle name="40% - Accent2 25 3 3" xfId="12453"/>
    <cellStyle name="40% - Accent2 25 4" xfId="12454"/>
    <cellStyle name="40% - Accent2 25 5" xfId="12455"/>
    <cellStyle name="40% - Accent2 25 6" xfId="12456"/>
    <cellStyle name="40% - Accent2 26" xfId="12457"/>
    <cellStyle name="40% - Accent2 26 2" xfId="12458"/>
    <cellStyle name="40% - Accent2 26 2 2" xfId="12459"/>
    <cellStyle name="40% - Accent2 26 2 2 2" xfId="12460"/>
    <cellStyle name="40% - Accent2 26 2 2 3" xfId="12461"/>
    <cellStyle name="40% - Accent2 26 2 3" xfId="12462"/>
    <cellStyle name="40% - Accent2 26 2 4" xfId="12463"/>
    <cellStyle name="40% - Accent2 26 3" xfId="12464"/>
    <cellStyle name="40% - Accent2 26 3 2" xfId="12465"/>
    <cellStyle name="40% - Accent2 26 3 3" xfId="12466"/>
    <cellStyle name="40% - Accent2 26 4" xfId="12467"/>
    <cellStyle name="40% - Accent2 26 5" xfId="12468"/>
    <cellStyle name="40% - Accent2 26 6" xfId="12469"/>
    <cellStyle name="40% - Accent2 27" xfId="12470"/>
    <cellStyle name="40% - Accent2 27 2" xfId="12471"/>
    <cellStyle name="40% - Accent2 27 2 2" xfId="12472"/>
    <cellStyle name="40% - Accent2 27 2 2 2" xfId="12473"/>
    <cellStyle name="40% - Accent2 27 2 2 3" xfId="12474"/>
    <cellStyle name="40% - Accent2 27 2 3" xfId="12475"/>
    <cellStyle name="40% - Accent2 27 2 4" xfId="12476"/>
    <cellStyle name="40% - Accent2 27 3" xfId="12477"/>
    <cellStyle name="40% - Accent2 27 3 2" xfId="12478"/>
    <cellStyle name="40% - Accent2 27 3 3" xfId="12479"/>
    <cellStyle name="40% - Accent2 27 4" xfId="12480"/>
    <cellStyle name="40% - Accent2 27 5" xfId="12481"/>
    <cellStyle name="40% - Accent2 27 6" xfId="12482"/>
    <cellStyle name="40% - Accent2 28" xfId="12483"/>
    <cellStyle name="40% - Accent2 28 2" xfId="12484"/>
    <cellStyle name="40% - Accent2 28 2 2" xfId="12485"/>
    <cellStyle name="40% - Accent2 28 2 2 2" xfId="12486"/>
    <cellStyle name="40% - Accent2 28 2 2 3" xfId="12487"/>
    <cellStyle name="40% - Accent2 28 2 3" xfId="12488"/>
    <cellStyle name="40% - Accent2 28 2 4" xfId="12489"/>
    <cellStyle name="40% - Accent2 28 3" xfId="12490"/>
    <cellStyle name="40% - Accent2 28 3 2" xfId="12491"/>
    <cellStyle name="40% - Accent2 28 3 3" xfId="12492"/>
    <cellStyle name="40% - Accent2 28 4" xfId="12493"/>
    <cellStyle name="40% - Accent2 28 5" xfId="12494"/>
    <cellStyle name="40% - Accent2 28 6" xfId="12495"/>
    <cellStyle name="40% - Accent2 29" xfId="12496"/>
    <cellStyle name="40% - Accent2 29 2" xfId="12497"/>
    <cellStyle name="40% - Accent2 29 2 2" xfId="12498"/>
    <cellStyle name="40% - Accent2 29 2 2 2" xfId="12499"/>
    <cellStyle name="40% - Accent2 29 2 2 3" xfId="12500"/>
    <cellStyle name="40% - Accent2 29 2 3" xfId="12501"/>
    <cellStyle name="40% - Accent2 29 2 4" xfId="12502"/>
    <cellStyle name="40% - Accent2 29 3" xfId="12503"/>
    <cellStyle name="40% - Accent2 29 3 2" xfId="12504"/>
    <cellStyle name="40% - Accent2 29 3 3" xfId="12505"/>
    <cellStyle name="40% - Accent2 29 4" xfId="12506"/>
    <cellStyle name="40% - Accent2 29 5" xfId="12507"/>
    <cellStyle name="40% - Accent2 29 6" xfId="12508"/>
    <cellStyle name="40% - Accent2 3" xfId="12509"/>
    <cellStyle name="40% - Accent2 3 10" xfId="12510"/>
    <cellStyle name="40% - Accent2 3 10 2" xfId="12511"/>
    <cellStyle name="40% - Accent2 3 11" xfId="12512"/>
    <cellStyle name="40% - Accent2 3 11 2" xfId="12513"/>
    <cellStyle name="40% - Accent2 3 12" xfId="12514"/>
    <cellStyle name="40% - Accent2 3 13" xfId="12515"/>
    <cellStyle name="40% - Accent2 3 14" xfId="12516"/>
    <cellStyle name="40% - Accent2 3 15" xfId="12517"/>
    <cellStyle name="40% - Accent2 3 2" xfId="12518"/>
    <cellStyle name="40% - Accent2 3 2 2" xfId="12519"/>
    <cellStyle name="40% - Accent2 3 2 2 2" xfId="12520"/>
    <cellStyle name="40% - Accent2 3 2 2 2 2" xfId="12521"/>
    <cellStyle name="40% - Accent2 3 2 2 2 2 2" xfId="12522"/>
    <cellStyle name="40% - Accent2 3 2 2 2 2 3" xfId="12523"/>
    <cellStyle name="40% - Accent2 3 2 2 2 2 4" xfId="12524"/>
    <cellStyle name="40% - Accent2 3 2 2 2 3" xfId="12525"/>
    <cellStyle name="40% - Accent2 3 2 2 2 4" xfId="12526"/>
    <cellStyle name="40% - Accent2 3 2 2 2 5" xfId="12527"/>
    <cellStyle name="40% - Accent2 3 2 2 3" xfId="12528"/>
    <cellStyle name="40% - Accent2 3 2 2 3 2" xfId="12529"/>
    <cellStyle name="40% - Accent2 3 2 2 3 3" xfId="12530"/>
    <cellStyle name="40% - Accent2 3 2 2 3 4" xfId="12531"/>
    <cellStyle name="40% - Accent2 3 2 2 4" xfId="12532"/>
    <cellStyle name="40% - Accent2 3 2 2 5" xfId="12533"/>
    <cellStyle name="40% - Accent2 3 2 2 6" xfId="12534"/>
    <cellStyle name="40% - Accent2 3 2 3" xfId="12535"/>
    <cellStyle name="40% - Accent2 3 2 3 2" xfId="12536"/>
    <cellStyle name="40% - Accent2 3 2 3 2 2" xfId="12537"/>
    <cellStyle name="40% - Accent2 3 2 3 2 2 2" xfId="12538"/>
    <cellStyle name="40% - Accent2 3 2 3 2 2 3" xfId="12539"/>
    <cellStyle name="40% - Accent2 3 2 3 2 3" xfId="12540"/>
    <cellStyle name="40% - Accent2 3 2 3 2 4" xfId="12541"/>
    <cellStyle name="40% - Accent2 3 2 3 2 5" xfId="12542"/>
    <cellStyle name="40% - Accent2 3 2 3 3" xfId="12543"/>
    <cellStyle name="40% - Accent2 3 2 3 3 2" xfId="12544"/>
    <cellStyle name="40% - Accent2 3 2 3 3 3" xfId="12545"/>
    <cellStyle name="40% - Accent2 3 2 3 4" xfId="12546"/>
    <cellStyle name="40% - Accent2 3 2 3 5" xfId="12547"/>
    <cellStyle name="40% - Accent2 3 2 3 6" xfId="12548"/>
    <cellStyle name="40% - Accent2 3 2 4" xfId="12549"/>
    <cellStyle name="40% - Accent2 3 2 4 2" xfId="12550"/>
    <cellStyle name="40% - Accent2 3 2 4 2 2" xfId="12551"/>
    <cellStyle name="40% - Accent2 3 2 4 2 3" xfId="12552"/>
    <cellStyle name="40% - Accent2 3 2 4 3" xfId="12553"/>
    <cellStyle name="40% - Accent2 3 2 4 4" xfId="12554"/>
    <cellStyle name="40% - Accent2 3 2 4 5" xfId="12555"/>
    <cellStyle name="40% - Accent2 3 2 5" xfId="12556"/>
    <cellStyle name="40% - Accent2 3 2 5 2" xfId="12557"/>
    <cellStyle name="40% - Accent2 3 2 5 3" xfId="12558"/>
    <cellStyle name="40% - Accent2 3 2 6" xfId="12559"/>
    <cellStyle name="40% - Accent2 3 2 7" xfId="12560"/>
    <cellStyle name="40% - Accent2 3 2 8" xfId="12561"/>
    <cellStyle name="40% - Accent2 3 3" xfId="12562"/>
    <cellStyle name="40% - Accent2 3 3 2" xfId="12563"/>
    <cellStyle name="40% - Accent2 3 3 2 2" xfId="12564"/>
    <cellStyle name="40% - Accent2 3 3 2 2 2" xfId="12565"/>
    <cellStyle name="40% - Accent2 3 3 2 2 3" xfId="12566"/>
    <cellStyle name="40% - Accent2 3 3 2 2 4" xfId="12567"/>
    <cellStyle name="40% - Accent2 3 3 2 2 5" xfId="12568"/>
    <cellStyle name="40% - Accent2 3 3 2 3" xfId="12569"/>
    <cellStyle name="40% - Accent2 3 3 2 4" xfId="12570"/>
    <cellStyle name="40% - Accent2 3 3 2 5" xfId="12571"/>
    <cellStyle name="40% - Accent2 3 3 2 6" xfId="12572"/>
    <cellStyle name="40% - Accent2 3 3 3" xfId="12573"/>
    <cellStyle name="40% - Accent2 3 3 3 2" xfId="12574"/>
    <cellStyle name="40% - Accent2 3 3 3 3" xfId="12575"/>
    <cellStyle name="40% - Accent2 3 3 3 4" xfId="12576"/>
    <cellStyle name="40% - Accent2 3 3 3 5" xfId="12577"/>
    <cellStyle name="40% - Accent2 3 3 4" xfId="12578"/>
    <cellStyle name="40% - Accent2 3 3 5" xfId="12579"/>
    <cellStyle name="40% - Accent2 3 3 6" xfId="12580"/>
    <cellStyle name="40% - Accent2 3 3 7" xfId="12581"/>
    <cellStyle name="40% - Accent2 3 4" xfId="12582"/>
    <cellStyle name="40% - Accent2 3 4 2" xfId="12583"/>
    <cellStyle name="40% - Accent2 3 4 2 2" xfId="12584"/>
    <cellStyle name="40% - Accent2 3 4 2 2 2" xfId="12585"/>
    <cellStyle name="40% - Accent2 3 4 2 2 3" xfId="12586"/>
    <cellStyle name="40% - Accent2 3 4 2 2 4" xfId="12587"/>
    <cellStyle name="40% - Accent2 3 4 2 2 5" xfId="12588"/>
    <cellStyle name="40% - Accent2 3 4 2 3" xfId="12589"/>
    <cellStyle name="40% - Accent2 3 4 2 4" xfId="12590"/>
    <cellStyle name="40% - Accent2 3 4 2 5" xfId="12591"/>
    <cellStyle name="40% - Accent2 3 4 2 6" xfId="12592"/>
    <cellStyle name="40% - Accent2 3 4 3" xfId="12593"/>
    <cellStyle name="40% - Accent2 3 4 3 2" xfId="12594"/>
    <cellStyle name="40% - Accent2 3 4 3 3" xfId="12595"/>
    <cellStyle name="40% - Accent2 3 4 3 4" xfId="12596"/>
    <cellStyle name="40% - Accent2 3 4 3 5" xfId="12597"/>
    <cellStyle name="40% - Accent2 3 4 4" xfId="12598"/>
    <cellStyle name="40% - Accent2 3 4 5" xfId="12599"/>
    <cellStyle name="40% - Accent2 3 4 6" xfId="12600"/>
    <cellStyle name="40% - Accent2 3 4 7" xfId="12601"/>
    <cellStyle name="40% - Accent2 3 5" xfId="12602"/>
    <cellStyle name="40% - Accent2 3 5 2" xfId="12603"/>
    <cellStyle name="40% - Accent2 3 5 2 2" xfId="12604"/>
    <cellStyle name="40% - Accent2 3 5 2 2 2" xfId="12605"/>
    <cellStyle name="40% - Accent2 3 5 2 3" xfId="12606"/>
    <cellStyle name="40% - Accent2 3 5 2 4" xfId="12607"/>
    <cellStyle name="40% - Accent2 3 5 2 5" xfId="12608"/>
    <cellStyle name="40% - Accent2 3 5 2 6" xfId="12609"/>
    <cellStyle name="40% - Accent2 3 5 3" xfId="12610"/>
    <cellStyle name="40% - Accent2 3 5 3 2" xfId="12611"/>
    <cellStyle name="40% - Accent2 3 5 4" xfId="12612"/>
    <cellStyle name="40% - Accent2 3 5 5" xfId="12613"/>
    <cellStyle name="40% - Accent2 3 5 6" xfId="12614"/>
    <cellStyle name="40% - Accent2 3 5 7" xfId="12615"/>
    <cellStyle name="40% - Accent2 3 6" xfId="12616"/>
    <cellStyle name="40% - Accent2 3 6 2" xfId="12617"/>
    <cellStyle name="40% - Accent2 3 6 2 2" xfId="12618"/>
    <cellStyle name="40% - Accent2 3 6 2 2 2" xfId="12619"/>
    <cellStyle name="40% - Accent2 3 6 2 3" xfId="12620"/>
    <cellStyle name="40% - Accent2 3 6 3" xfId="12621"/>
    <cellStyle name="40% - Accent2 3 6 3 2" xfId="12622"/>
    <cellStyle name="40% - Accent2 3 6 4" xfId="12623"/>
    <cellStyle name="40% - Accent2 3 6 5" xfId="12624"/>
    <cellStyle name="40% - Accent2 3 6 6" xfId="12625"/>
    <cellStyle name="40% - Accent2 3 6 7" xfId="12626"/>
    <cellStyle name="40% - Accent2 3 7" xfId="12627"/>
    <cellStyle name="40% - Accent2 3 7 2" xfId="12628"/>
    <cellStyle name="40% - Accent2 3 7 2 2" xfId="12629"/>
    <cellStyle name="40% - Accent2 3 7 2 2 2" xfId="12630"/>
    <cellStyle name="40% - Accent2 3 7 2 3" xfId="12631"/>
    <cellStyle name="40% - Accent2 3 7 3" xfId="12632"/>
    <cellStyle name="40% - Accent2 3 7 3 2" xfId="12633"/>
    <cellStyle name="40% - Accent2 3 7 4" xfId="12634"/>
    <cellStyle name="40% - Accent2 3 8" xfId="12635"/>
    <cellStyle name="40% - Accent2 3 8 2" xfId="12636"/>
    <cellStyle name="40% - Accent2 3 8 2 2" xfId="12637"/>
    <cellStyle name="40% - Accent2 3 8 2 2 2" xfId="12638"/>
    <cellStyle name="40% - Accent2 3 8 2 3" xfId="12639"/>
    <cellStyle name="40% - Accent2 3 8 3" xfId="12640"/>
    <cellStyle name="40% - Accent2 3 8 3 2" xfId="12641"/>
    <cellStyle name="40% - Accent2 3 8 4" xfId="12642"/>
    <cellStyle name="40% - Accent2 3 9" xfId="12643"/>
    <cellStyle name="40% - Accent2 3 9 2" xfId="12644"/>
    <cellStyle name="40% - Accent2 3 9 2 2" xfId="12645"/>
    <cellStyle name="40% - Accent2 3 9 3" xfId="12646"/>
    <cellStyle name="40% - Accent2 30" xfId="12647"/>
    <cellStyle name="40% - Accent2 30 2" xfId="12648"/>
    <cellStyle name="40% - Accent2 30 2 2" xfId="12649"/>
    <cellStyle name="40% - Accent2 30 2 2 2" xfId="12650"/>
    <cellStyle name="40% - Accent2 30 2 2 3" xfId="12651"/>
    <cellStyle name="40% - Accent2 30 2 3" xfId="12652"/>
    <cellStyle name="40% - Accent2 30 2 4" xfId="12653"/>
    <cellStyle name="40% - Accent2 30 3" xfId="12654"/>
    <cellStyle name="40% - Accent2 30 3 2" xfId="12655"/>
    <cellStyle name="40% - Accent2 30 3 3" xfId="12656"/>
    <cellStyle name="40% - Accent2 30 4" xfId="12657"/>
    <cellStyle name="40% - Accent2 30 5" xfId="12658"/>
    <cellStyle name="40% - Accent2 30 6" xfId="12659"/>
    <cellStyle name="40% - Accent2 31" xfId="12660"/>
    <cellStyle name="40% - Accent2 31 2" xfId="12661"/>
    <cellStyle name="40% - Accent2 31 2 2" xfId="12662"/>
    <cellStyle name="40% - Accent2 31 2 2 2" xfId="12663"/>
    <cellStyle name="40% - Accent2 31 2 2 3" xfId="12664"/>
    <cellStyle name="40% - Accent2 31 2 3" xfId="12665"/>
    <cellStyle name="40% - Accent2 31 2 4" xfId="12666"/>
    <cellStyle name="40% - Accent2 31 3" xfId="12667"/>
    <cellStyle name="40% - Accent2 31 3 2" xfId="12668"/>
    <cellStyle name="40% - Accent2 31 3 3" xfId="12669"/>
    <cellStyle name="40% - Accent2 31 4" xfId="12670"/>
    <cellStyle name="40% - Accent2 31 5" xfId="12671"/>
    <cellStyle name="40% - Accent2 31 6" xfId="12672"/>
    <cellStyle name="40% - Accent2 32" xfId="12673"/>
    <cellStyle name="40% - Accent2 32 2" xfId="12674"/>
    <cellStyle name="40% - Accent2 32 2 2" xfId="12675"/>
    <cellStyle name="40% - Accent2 32 2 2 2" xfId="12676"/>
    <cellStyle name="40% - Accent2 32 2 2 3" xfId="12677"/>
    <cellStyle name="40% - Accent2 32 2 3" xfId="12678"/>
    <cellStyle name="40% - Accent2 32 2 4" xfId="12679"/>
    <cellStyle name="40% - Accent2 32 3" xfId="12680"/>
    <cellStyle name="40% - Accent2 32 3 2" xfId="12681"/>
    <cellStyle name="40% - Accent2 32 3 3" xfId="12682"/>
    <cellStyle name="40% - Accent2 32 4" xfId="12683"/>
    <cellStyle name="40% - Accent2 32 5" xfId="12684"/>
    <cellStyle name="40% - Accent2 33" xfId="12685"/>
    <cellStyle name="40% - Accent2 33 2" xfId="12686"/>
    <cellStyle name="40% - Accent2 33 2 2" xfId="12687"/>
    <cellStyle name="40% - Accent2 33 2 2 2" xfId="12688"/>
    <cellStyle name="40% - Accent2 33 2 2 3" xfId="12689"/>
    <cellStyle name="40% - Accent2 33 2 3" xfId="12690"/>
    <cellStyle name="40% - Accent2 33 2 4" xfId="12691"/>
    <cellStyle name="40% - Accent2 33 3" xfId="12692"/>
    <cellStyle name="40% - Accent2 33 3 2" xfId="12693"/>
    <cellStyle name="40% - Accent2 33 3 3" xfId="12694"/>
    <cellStyle name="40% - Accent2 33 4" xfId="12695"/>
    <cellStyle name="40% - Accent2 33 5" xfId="12696"/>
    <cellStyle name="40% - Accent2 34" xfId="12697"/>
    <cellStyle name="40% - Accent2 34 2" xfId="12698"/>
    <cellStyle name="40% - Accent2 34 2 2" xfId="12699"/>
    <cellStyle name="40% - Accent2 34 2 2 2" xfId="12700"/>
    <cellStyle name="40% - Accent2 34 2 2 3" xfId="12701"/>
    <cellStyle name="40% - Accent2 34 2 3" xfId="12702"/>
    <cellStyle name="40% - Accent2 34 2 4" xfId="12703"/>
    <cellStyle name="40% - Accent2 34 3" xfId="12704"/>
    <cellStyle name="40% - Accent2 34 3 2" xfId="12705"/>
    <cellStyle name="40% - Accent2 34 3 3" xfId="12706"/>
    <cellStyle name="40% - Accent2 34 4" xfId="12707"/>
    <cellStyle name="40% - Accent2 34 5" xfId="12708"/>
    <cellStyle name="40% - Accent2 35" xfId="12709"/>
    <cellStyle name="40% - Accent2 35 2" xfId="12710"/>
    <cellStyle name="40% - Accent2 35 2 2" xfId="12711"/>
    <cellStyle name="40% - Accent2 35 2 2 2" xfId="12712"/>
    <cellStyle name="40% - Accent2 35 2 2 3" xfId="12713"/>
    <cellStyle name="40% - Accent2 35 2 3" xfId="12714"/>
    <cellStyle name="40% - Accent2 35 2 4" xfId="12715"/>
    <cellStyle name="40% - Accent2 35 3" xfId="12716"/>
    <cellStyle name="40% - Accent2 35 3 2" xfId="12717"/>
    <cellStyle name="40% - Accent2 35 3 3" xfId="12718"/>
    <cellStyle name="40% - Accent2 35 4" xfId="12719"/>
    <cellStyle name="40% - Accent2 35 5" xfId="12720"/>
    <cellStyle name="40% - Accent2 36" xfId="12721"/>
    <cellStyle name="40% - Accent2 36 2" xfId="12722"/>
    <cellStyle name="40% - Accent2 36 2 2" xfId="12723"/>
    <cellStyle name="40% - Accent2 36 2 2 2" xfId="12724"/>
    <cellStyle name="40% - Accent2 36 2 2 3" xfId="12725"/>
    <cellStyle name="40% - Accent2 36 2 3" xfId="12726"/>
    <cellStyle name="40% - Accent2 36 2 4" xfId="12727"/>
    <cellStyle name="40% - Accent2 36 3" xfId="12728"/>
    <cellStyle name="40% - Accent2 36 3 2" xfId="12729"/>
    <cellStyle name="40% - Accent2 36 3 3" xfId="12730"/>
    <cellStyle name="40% - Accent2 36 4" xfId="12731"/>
    <cellStyle name="40% - Accent2 36 5" xfId="12732"/>
    <cellStyle name="40% - Accent2 37" xfId="12733"/>
    <cellStyle name="40% - Accent2 37 2" xfId="12734"/>
    <cellStyle name="40% - Accent2 37 2 2" xfId="12735"/>
    <cellStyle name="40% - Accent2 37 2 2 2" xfId="12736"/>
    <cellStyle name="40% - Accent2 37 2 2 3" xfId="12737"/>
    <cellStyle name="40% - Accent2 37 2 3" xfId="12738"/>
    <cellStyle name="40% - Accent2 37 2 4" xfId="12739"/>
    <cellStyle name="40% - Accent2 37 3" xfId="12740"/>
    <cellStyle name="40% - Accent2 37 3 2" xfId="12741"/>
    <cellStyle name="40% - Accent2 37 3 3" xfId="12742"/>
    <cellStyle name="40% - Accent2 37 4" xfId="12743"/>
    <cellStyle name="40% - Accent2 37 5" xfId="12744"/>
    <cellStyle name="40% - Accent2 38" xfId="12745"/>
    <cellStyle name="40% - Accent2 38 2" xfId="12746"/>
    <cellStyle name="40% - Accent2 38 2 2" xfId="12747"/>
    <cellStyle name="40% - Accent2 38 2 2 2" xfId="12748"/>
    <cellStyle name="40% - Accent2 38 2 2 3" xfId="12749"/>
    <cellStyle name="40% - Accent2 38 2 3" xfId="12750"/>
    <cellStyle name="40% - Accent2 38 2 4" xfId="12751"/>
    <cellStyle name="40% - Accent2 38 3" xfId="12752"/>
    <cellStyle name="40% - Accent2 38 3 2" xfId="12753"/>
    <cellStyle name="40% - Accent2 38 3 3" xfId="12754"/>
    <cellStyle name="40% - Accent2 38 4" xfId="12755"/>
    <cellStyle name="40% - Accent2 38 5" xfId="12756"/>
    <cellStyle name="40% - Accent2 39" xfId="12757"/>
    <cellStyle name="40% - Accent2 39 2" xfId="12758"/>
    <cellStyle name="40% - Accent2 39 2 2" xfId="12759"/>
    <cellStyle name="40% - Accent2 39 2 2 2" xfId="12760"/>
    <cellStyle name="40% - Accent2 39 2 2 3" xfId="12761"/>
    <cellStyle name="40% - Accent2 39 2 3" xfId="12762"/>
    <cellStyle name="40% - Accent2 39 2 4" xfId="12763"/>
    <cellStyle name="40% - Accent2 39 3" xfId="12764"/>
    <cellStyle name="40% - Accent2 39 3 2" xfId="12765"/>
    <cellStyle name="40% - Accent2 39 3 3" xfId="12766"/>
    <cellStyle name="40% - Accent2 39 4" xfId="12767"/>
    <cellStyle name="40% - Accent2 39 5" xfId="12768"/>
    <cellStyle name="40% - Accent2 4" xfId="12769"/>
    <cellStyle name="40% - Accent2 4 10" xfId="12770"/>
    <cellStyle name="40% - Accent2 4 10 2" xfId="12771"/>
    <cellStyle name="40% - Accent2 4 11" xfId="12772"/>
    <cellStyle name="40% - Accent2 4 11 2" xfId="12773"/>
    <cellStyle name="40% - Accent2 4 12" xfId="12774"/>
    <cellStyle name="40% - Accent2 4 13" xfId="12775"/>
    <cellStyle name="40% - Accent2 4 14" xfId="12776"/>
    <cellStyle name="40% - Accent2 4 15" xfId="12777"/>
    <cellStyle name="40% - Accent2 4 2" xfId="12778"/>
    <cellStyle name="40% - Accent2 4 2 2" xfId="12779"/>
    <cellStyle name="40% - Accent2 4 2 2 2" xfId="12780"/>
    <cellStyle name="40% - Accent2 4 2 2 2 2" xfId="12781"/>
    <cellStyle name="40% - Accent2 4 2 2 2 2 2" xfId="12782"/>
    <cellStyle name="40% - Accent2 4 2 2 2 2 3" xfId="12783"/>
    <cellStyle name="40% - Accent2 4 2 2 2 2 4" xfId="12784"/>
    <cellStyle name="40% - Accent2 4 2 2 2 3" xfId="12785"/>
    <cellStyle name="40% - Accent2 4 2 2 2 4" xfId="12786"/>
    <cellStyle name="40% - Accent2 4 2 2 2 5" xfId="12787"/>
    <cellStyle name="40% - Accent2 4 2 2 3" xfId="12788"/>
    <cellStyle name="40% - Accent2 4 2 2 3 2" xfId="12789"/>
    <cellStyle name="40% - Accent2 4 2 2 3 3" xfId="12790"/>
    <cellStyle name="40% - Accent2 4 2 2 3 4" xfId="12791"/>
    <cellStyle name="40% - Accent2 4 2 2 4" xfId="12792"/>
    <cellStyle name="40% - Accent2 4 2 2 5" xfId="12793"/>
    <cellStyle name="40% - Accent2 4 2 2 6" xfId="12794"/>
    <cellStyle name="40% - Accent2 4 2 3" xfId="12795"/>
    <cellStyle name="40% - Accent2 4 2 3 2" xfId="12796"/>
    <cellStyle name="40% - Accent2 4 2 3 2 2" xfId="12797"/>
    <cellStyle name="40% - Accent2 4 2 3 2 2 2" xfId="12798"/>
    <cellStyle name="40% - Accent2 4 2 3 2 2 3" xfId="12799"/>
    <cellStyle name="40% - Accent2 4 2 3 2 3" xfId="12800"/>
    <cellStyle name="40% - Accent2 4 2 3 2 4" xfId="12801"/>
    <cellStyle name="40% - Accent2 4 2 3 2 5" xfId="12802"/>
    <cellStyle name="40% - Accent2 4 2 3 3" xfId="12803"/>
    <cellStyle name="40% - Accent2 4 2 3 3 2" xfId="12804"/>
    <cellStyle name="40% - Accent2 4 2 3 3 3" xfId="12805"/>
    <cellStyle name="40% - Accent2 4 2 3 4" xfId="12806"/>
    <cellStyle name="40% - Accent2 4 2 3 5" xfId="12807"/>
    <cellStyle name="40% - Accent2 4 2 3 6" xfId="12808"/>
    <cellStyle name="40% - Accent2 4 2 4" xfId="12809"/>
    <cellStyle name="40% - Accent2 4 2 4 2" xfId="12810"/>
    <cellStyle name="40% - Accent2 4 2 4 2 2" xfId="12811"/>
    <cellStyle name="40% - Accent2 4 2 4 2 3" xfId="12812"/>
    <cellStyle name="40% - Accent2 4 2 4 3" xfId="12813"/>
    <cellStyle name="40% - Accent2 4 2 4 4" xfId="12814"/>
    <cellStyle name="40% - Accent2 4 2 4 5" xfId="12815"/>
    <cellStyle name="40% - Accent2 4 2 5" xfId="12816"/>
    <cellStyle name="40% - Accent2 4 2 5 2" xfId="12817"/>
    <cellStyle name="40% - Accent2 4 2 5 3" xfId="12818"/>
    <cellStyle name="40% - Accent2 4 2 6" xfId="12819"/>
    <cellStyle name="40% - Accent2 4 2 7" xfId="12820"/>
    <cellStyle name="40% - Accent2 4 2 8" xfId="12821"/>
    <cellStyle name="40% - Accent2 4 3" xfId="12822"/>
    <cellStyle name="40% - Accent2 4 3 2" xfId="12823"/>
    <cellStyle name="40% - Accent2 4 3 2 2" xfId="12824"/>
    <cellStyle name="40% - Accent2 4 3 2 2 2" xfId="12825"/>
    <cellStyle name="40% - Accent2 4 3 2 2 3" xfId="12826"/>
    <cellStyle name="40% - Accent2 4 3 2 2 4" xfId="12827"/>
    <cellStyle name="40% - Accent2 4 3 2 2 5" xfId="12828"/>
    <cellStyle name="40% - Accent2 4 3 2 3" xfId="12829"/>
    <cellStyle name="40% - Accent2 4 3 2 4" xfId="12830"/>
    <cellStyle name="40% - Accent2 4 3 2 5" xfId="12831"/>
    <cellStyle name="40% - Accent2 4 3 2 6" xfId="12832"/>
    <cellStyle name="40% - Accent2 4 3 3" xfId="12833"/>
    <cellStyle name="40% - Accent2 4 3 3 2" xfId="12834"/>
    <cellStyle name="40% - Accent2 4 3 3 3" xfId="12835"/>
    <cellStyle name="40% - Accent2 4 3 3 4" xfId="12836"/>
    <cellStyle name="40% - Accent2 4 3 3 5" xfId="12837"/>
    <cellStyle name="40% - Accent2 4 3 4" xfId="12838"/>
    <cellStyle name="40% - Accent2 4 3 5" xfId="12839"/>
    <cellStyle name="40% - Accent2 4 3 6" xfId="12840"/>
    <cellStyle name="40% - Accent2 4 3 7" xfId="12841"/>
    <cellStyle name="40% - Accent2 4 4" xfId="12842"/>
    <cellStyle name="40% - Accent2 4 4 2" xfId="12843"/>
    <cellStyle name="40% - Accent2 4 4 2 2" xfId="12844"/>
    <cellStyle name="40% - Accent2 4 4 2 2 2" xfId="12845"/>
    <cellStyle name="40% - Accent2 4 4 2 2 3" xfId="12846"/>
    <cellStyle name="40% - Accent2 4 4 2 2 4" xfId="12847"/>
    <cellStyle name="40% - Accent2 4 4 2 2 5" xfId="12848"/>
    <cellStyle name="40% - Accent2 4 4 2 3" xfId="12849"/>
    <cellStyle name="40% - Accent2 4 4 2 4" xfId="12850"/>
    <cellStyle name="40% - Accent2 4 4 2 5" xfId="12851"/>
    <cellStyle name="40% - Accent2 4 4 2 6" xfId="12852"/>
    <cellStyle name="40% - Accent2 4 4 3" xfId="12853"/>
    <cellStyle name="40% - Accent2 4 4 3 2" xfId="12854"/>
    <cellStyle name="40% - Accent2 4 4 3 3" xfId="12855"/>
    <cellStyle name="40% - Accent2 4 4 3 4" xfId="12856"/>
    <cellStyle name="40% - Accent2 4 4 3 5" xfId="12857"/>
    <cellStyle name="40% - Accent2 4 4 4" xfId="12858"/>
    <cellStyle name="40% - Accent2 4 4 5" xfId="12859"/>
    <cellStyle name="40% - Accent2 4 4 6" xfId="12860"/>
    <cellStyle name="40% - Accent2 4 4 7" xfId="12861"/>
    <cellStyle name="40% - Accent2 4 5" xfId="12862"/>
    <cellStyle name="40% - Accent2 4 5 2" xfId="12863"/>
    <cellStyle name="40% - Accent2 4 5 2 2" xfId="12864"/>
    <cellStyle name="40% - Accent2 4 5 2 2 2" xfId="12865"/>
    <cellStyle name="40% - Accent2 4 5 2 3" xfId="12866"/>
    <cellStyle name="40% - Accent2 4 5 2 4" xfId="12867"/>
    <cellStyle name="40% - Accent2 4 5 2 5" xfId="12868"/>
    <cellStyle name="40% - Accent2 4 5 2 6" xfId="12869"/>
    <cellStyle name="40% - Accent2 4 5 3" xfId="12870"/>
    <cellStyle name="40% - Accent2 4 5 3 2" xfId="12871"/>
    <cellStyle name="40% - Accent2 4 5 4" xfId="12872"/>
    <cellStyle name="40% - Accent2 4 5 5" xfId="12873"/>
    <cellStyle name="40% - Accent2 4 5 6" xfId="12874"/>
    <cellStyle name="40% - Accent2 4 5 7" xfId="12875"/>
    <cellStyle name="40% - Accent2 4 6" xfId="12876"/>
    <cellStyle name="40% - Accent2 4 6 2" xfId="12877"/>
    <cellStyle name="40% - Accent2 4 6 2 2" xfId="12878"/>
    <cellStyle name="40% - Accent2 4 6 2 2 2" xfId="12879"/>
    <cellStyle name="40% - Accent2 4 6 2 3" xfId="12880"/>
    <cellStyle name="40% - Accent2 4 6 3" xfId="12881"/>
    <cellStyle name="40% - Accent2 4 6 3 2" xfId="12882"/>
    <cellStyle name="40% - Accent2 4 6 4" xfId="12883"/>
    <cellStyle name="40% - Accent2 4 6 5" xfId="12884"/>
    <cellStyle name="40% - Accent2 4 6 6" xfId="12885"/>
    <cellStyle name="40% - Accent2 4 6 7" xfId="12886"/>
    <cellStyle name="40% - Accent2 4 7" xfId="12887"/>
    <cellStyle name="40% - Accent2 4 7 2" xfId="12888"/>
    <cellStyle name="40% - Accent2 4 7 2 2" xfId="12889"/>
    <cellStyle name="40% - Accent2 4 7 2 2 2" xfId="12890"/>
    <cellStyle name="40% - Accent2 4 7 2 3" xfId="12891"/>
    <cellStyle name="40% - Accent2 4 7 3" xfId="12892"/>
    <cellStyle name="40% - Accent2 4 7 3 2" xfId="12893"/>
    <cellStyle name="40% - Accent2 4 7 4" xfId="12894"/>
    <cellStyle name="40% - Accent2 4 8" xfId="12895"/>
    <cellStyle name="40% - Accent2 4 8 2" xfId="12896"/>
    <cellStyle name="40% - Accent2 4 8 2 2" xfId="12897"/>
    <cellStyle name="40% - Accent2 4 8 2 2 2" xfId="12898"/>
    <cellStyle name="40% - Accent2 4 8 2 3" xfId="12899"/>
    <cellStyle name="40% - Accent2 4 8 3" xfId="12900"/>
    <cellStyle name="40% - Accent2 4 8 3 2" xfId="12901"/>
    <cellStyle name="40% - Accent2 4 8 4" xfId="12902"/>
    <cellStyle name="40% - Accent2 4 9" xfId="12903"/>
    <cellStyle name="40% - Accent2 4 9 2" xfId="12904"/>
    <cellStyle name="40% - Accent2 4 9 2 2" xfId="12905"/>
    <cellStyle name="40% - Accent2 4 9 3" xfId="12906"/>
    <cellStyle name="40% - Accent2 40" xfId="12907"/>
    <cellStyle name="40% - Accent2 40 2" xfId="12908"/>
    <cellStyle name="40% - Accent2 40 2 2" xfId="12909"/>
    <cellStyle name="40% - Accent2 40 2 2 2" xfId="12910"/>
    <cellStyle name="40% - Accent2 40 2 2 3" xfId="12911"/>
    <cellStyle name="40% - Accent2 40 2 3" xfId="12912"/>
    <cellStyle name="40% - Accent2 40 2 4" xfId="12913"/>
    <cellStyle name="40% - Accent2 40 3" xfId="12914"/>
    <cellStyle name="40% - Accent2 40 3 2" xfId="12915"/>
    <cellStyle name="40% - Accent2 40 3 3" xfId="12916"/>
    <cellStyle name="40% - Accent2 40 4" xfId="12917"/>
    <cellStyle name="40% - Accent2 40 5" xfId="12918"/>
    <cellStyle name="40% - Accent2 41" xfId="12919"/>
    <cellStyle name="40% - Accent2 41 2" xfId="12920"/>
    <cellStyle name="40% - Accent2 41 2 2" xfId="12921"/>
    <cellStyle name="40% - Accent2 41 2 2 2" xfId="12922"/>
    <cellStyle name="40% - Accent2 41 2 2 3" xfId="12923"/>
    <cellStyle name="40% - Accent2 41 2 3" xfId="12924"/>
    <cellStyle name="40% - Accent2 41 2 4" xfId="12925"/>
    <cellStyle name="40% - Accent2 41 3" xfId="12926"/>
    <cellStyle name="40% - Accent2 41 3 2" xfId="12927"/>
    <cellStyle name="40% - Accent2 41 3 3" xfId="12928"/>
    <cellStyle name="40% - Accent2 41 4" xfId="12929"/>
    <cellStyle name="40% - Accent2 41 5" xfId="12930"/>
    <cellStyle name="40% - Accent2 42" xfId="12931"/>
    <cellStyle name="40% - Accent2 42 2" xfId="12932"/>
    <cellStyle name="40% - Accent2 42 2 2" xfId="12933"/>
    <cellStyle name="40% - Accent2 42 2 2 2" xfId="12934"/>
    <cellStyle name="40% - Accent2 42 2 2 3" xfId="12935"/>
    <cellStyle name="40% - Accent2 42 2 3" xfId="12936"/>
    <cellStyle name="40% - Accent2 42 2 4" xfId="12937"/>
    <cellStyle name="40% - Accent2 42 3" xfId="12938"/>
    <cellStyle name="40% - Accent2 42 3 2" xfId="12939"/>
    <cellStyle name="40% - Accent2 42 3 3" xfId="12940"/>
    <cellStyle name="40% - Accent2 42 4" xfId="12941"/>
    <cellStyle name="40% - Accent2 42 5" xfId="12942"/>
    <cellStyle name="40% - Accent2 43" xfId="12943"/>
    <cellStyle name="40% - Accent2 43 2" xfId="12944"/>
    <cellStyle name="40% - Accent2 43 2 2" xfId="12945"/>
    <cellStyle name="40% - Accent2 43 2 2 2" xfId="12946"/>
    <cellStyle name="40% - Accent2 43 2 2 3" xfId="12947"/>
    <cellStyle name="40% - Accent2 43 2 3" xfId="12948"/>
    <cellStyle name="40% - Accent2 43 2 4" xfId="12949"/>
    <cellStyle name="40% - Accent2 43 3" xfId="12950"/>
    <cellStyle name="40% - Accent2 43 3 2" xfId="12951"/>
    <cellStyle name="40% - Accent2 43 3 3" xfId="12952"/>
    <cellStyle name="40% - Accent2 43 4" xfId="12953"/>
    <cellStyle name="40% - Accent2 43 5" xfId="12954"/>
    <cellStyle name="40% - Accent2 44" xfId="12955"/>
    <cellStyle name="40% - Accent2 44 2" xfId="12956"/>
    <cellStyle name="40% - Accent2 44 2 2" xfId="12957"/>
    <cellStyle name="40% - Accent2 44 2 2 2" xfId="12958"/>
    <cellStyle name="40% - Accent2 44 2 2 3" xfId="12959"/>
    <cellStyle name="40% - Accent2 44 2 3" xfId="12960"/>
    <cellStyle name="40% - Accent2 44 2 4" xfId="12961"/>
    <cellStyle name="40% - Accent2 44 3" xfId="12962"/>
    <cellStyle name="40% - Accent2 44 3 2" xfId="12963"/>
    <cellStyle name="40% - Accent2 44 3 3" xfId="12964"/>
    <cellStyle name="40% - Accent2 44 4" xfId="12965"/>
    <cellStyle name="40% - Accent2 44 5" xfId="12966"/>
    <cellStyle name="40% - Accent2 45" xfId="12967"/>
    <cellStyle name="40% - Accent2 45 2" xfId="12968"/>
    <cellStyle name="40% - Accent2 45 2 2" xfId="12969"/>
    <cellStyle name="40% - Accent2 45 2 2 2" xfId="12970"/>
    <cellStyle name="40% - Accent2 45 2 2 3" xfId="12971"/>
    <cellStyle name="40% - Accent2 45 2 3" xfId="12972"/>
    <cellStyle name="40% - Accent2 45 2 4" xfId="12973"/>
    <cellStyle name="40% - Accent2 45 3" xfId="12974"/>
    <cellStyle name="40% - Accent2 45 3 2" xfId="12975"/>
    <cellStyle name="40% - Accent2 45 3 3" xfId="12976"/>
    <cellStyle name="40% - Accent2 45 4" xfId="12977"/>
    <cellStyle name="40% - Accent2 45 5" xfId="12978"/>
    <cellStyle name="40% - Accent2 46" xfId="12979"/>
    <cellStyle name="40% - Accent2 46 2" xfId="12980"/>
    <cellStyle name="40% - Accent2 46 2 2" xfId="12981"/>
    <cellStyle name="40% - Accent2 46 2 2 2" xfId="12982"/>
    <cellStyle name="40% - Accent2 46 2 2 3" xfId="12983"/>
    <cellStyle name="40% - Accent2 46 2 3" xfId="12984"/>
    <cellStyle name="40% - Accent2 46 2 4" xfId="12985"/>
    <cellStyle name="40% - Accent2 46 3" xfId="12986"/>
    <cellStyle name="40% - Accent2 46 3 2" xfId="12987"/>
    <cellStyle name="40% - Accent2 46 3 3" xfId="12988"/>
    <cellStyle name="40% - Accent2 46 4" xfId="12989"/>
    <cellStyle name="40% - Accent2 46 5" xfId="12990"/>
    <cellStyle name="40% - Accent2 47" xfId="12991"/>
    <cellStyle name="40% - Accent2 47 2" xfId="12992"/>
    <cellStyle name="40% - Accent2 47 2 2" xfId="12993"/>
    <cellStyle name="40% - Accent2 47 2 2 2" xfId="12994"/>
    <cellStyle name="40% - Accent2 47 2 2 3" xfId="12995"/>
    <cellStyle name="40% - Accent2 47 2 3" xfId="12996"/>
    <cellStyle name="40% - Accent2 47 2 4" xfId="12997"/>
    <cellStyle name="40% - Accent2 47 3" xfId="12998"/>
    <cellStyle name="40% - Accent2 47 3 2" xfId="12999"/>
    <cellStyle name="40% - Accent2 47 3 3" xfId="13000"/>
    <cellStyle name="40% - Accent2 47 4" xfId="13001"/>
    <cellStyle name="40% - Accent2 47 5" xfId="13002"/>
    <cellStyle name="40% - Accent2 48" xfId="13003"/>
    <cellStyle name="40% - Accent2 48 2" xfId="13004"/>
    <cellStyle name="40% - Accent2 48 2 2" xfId="13005"/>
    <cellStyle name="40% - Accent2 48 2 2 2" xfId="13006"/>
    <cellStyle name="40% - Accent2 48 2 2 3" xfId="13007"/>
    <cellStyle name="40% - Accent2 48 2 3" xfId="13008"/>
    <cellStyle name="40% - Accent2 48 2 4" xfId="13009"/>
    <cellStyle name="40% - Accent2 48 3" xfId="13010"/>
    <cellStyle name="40% - Accent2 48 3 2" xfId="13011"/>
    <cellStyle name="40% - Accent2 48 3 3" xfId="13012"/>
    <cellStyle name="40% - Accent2 48 4" xfId="13013"/>
    <cellStyle name="40% - Accent2 48 5" xfId="13014"/>
    <cellStyle name="40% - Accent2 49" xfId="13015"/>
    <cellStyle name="40% - Accent2 49 2" xfId="13016"/>
    <cellStyle name="40% - Accent2 49 2 2" xfId="13017"/>
    <cellStyle name="40% - Accent2 49 2 2 2" xfId="13018"/>
    <cellStyle name="40% - Accent2 49 2 2 3" xfId="13019"/>
    <cellStyle name="40% - Accent2 49 2 3" xfId="13020"/>
    <cellStyle name="40% - Accent2 49 2 4" xfId="13021"/>
    <cellStyle name="40% - Accent2 49 3" xfId="13022"/>
    <cellStyle name="40% - Accent2 49 3 2" xfId="13023"/>
    <cellStyle name="40% - Accent2 49 3 3" xfId="13024"/>
    <cellStyle name="40% - Accent2 49 4" xfId="13025"/>
    <cellStyle name="40% - Accent2 49 5" xfId="13026"/>
    <cellStyle name="40% - Accent2 5" xfId="13027"/>
    <cellStyle name="40% - Accent2 5 10" xfId="13028"/>
    <cellStyle name="40% - Accent2 5 10 2" xfId="13029"/>
    <cellStyle name="40% - Accent2 5 11" xfId="13030"/>
    <cellStyle name="40% - Accent2 5 11 2" xfId="13031"/>
    <cellStyle name="40% - Accent2 5 12" xfId="13032"/>
    <cellStyle name="40% - Accent2 5 13" xfId="13033"/>
    <cellStyle name="40% - Accent2 5 14" xfId="13034"/>
    <cellStyle name="40% - Accent2 5 15" xfId="13035"/>
    <cellStyle name="40% - Accent2 5 2" xfId="13036"/>
    <cellStyle name="40% - Accent2 5 2 2" xfId="13037"/>
    <cellStyle name="40% - Accent2 5 2 2 2" xfId="13038"/>
    <cellStyle name="40% - Accent2 5 2 2 2 2" xfId="13039"/>
    <cellStyle name="40% - Accent2 5 2 2 2 3" xfId="13040"/>
    <cellStyle name="40% - Accent2 5 2 2 2 4" xfId="13041"/>
    <cellStyle name="40% - Accent2 5 2 2 2 5" xfId="13042"/>
    <cellStyle name="40% - Accent2 5 2 2 3" xfId="13043"/>
    <cellStyle name="40% - Accent2 5 2 2 4" xfId="13044"/>
    <cellStyle name="40% - Accent2 5 2 2 5" xfId="13045"/>
    <cellStyle name="40% - Accent2 5 2 2 6" xfId="13046"/>
    <cellStyle name="40% - Accent2 5 2 3" xfId="13047"/>
    <cellStyle name="40% - Accent2 5 2 3 2" xfId="13048"/>
    <cellStyle name="40% - Accent2 5 2 3 3" xfId="13049"/>
    <cellStyle name="40% - Accent2 5 2 3 4" xfId="13050"/>
    <cellStyle name="40% - Accent2 5 2 3 5" xfId="13051"/>
    <cellStyle name="40% - Accent2 5 2 4" xfId="13052"/>
    <cellStyle name="40% - Accent2 5 2 5" xfId="13053"/>
    <cellStyle name="40% - Accent2 5 2 6" xfId="13054"/>
    <cellStyle name="40% - Accent2 5 2 7" xfId="13055"/>
    <cellStyle name="40% - Accent2 5 3" xfId="13056"/>
    <cellStyle name="40% - Accent2 5 3 2" xfId="13057"/>
    <cellStyle name="40% - Accent2 5 3 2 2" xfId="13058"/>
    <cellStyle name="40% - Accent2 5 3 2 2 2" xfId="13059"/>
    <cellStyle name="40% - Accent2 5 3 2 2 3" xfId="13060"/>
    <cellStyle name="40% - Accent2 5 3 2 2 4" xfId="13061"/>
    <cellStyle name="40% - Accent2 5 3 2 2 5" xfId="13062"/>
    <cellStyle name="40% - Accent2 5 3 2 3" xfId="13063"/>
    <cellStyle name="40% - Accent2 5 3 2 4" xfId="13064"/>
    <cellStyle name="40% - Accent2 5 3 2 5" xfId="13065"/>
    <cellStyle name="40% - Accent2 5 3 2 6" xfId="13066"/>
    <cellStyle name="40% - Accent2 5 3 3" xfId="13067"/>
    <cellStyle name="40% - Accent2 5 3 3 2" xfId="13068"/>
    <cellStyle name="40% - Accent2 5 3 3 3" xfId="13069"/>
    <cellStyle name="40% - Accent2 5 3 3 4" xfId="13070"/>
    <cellStyle name="40% - Accent2 5 3 3 5" xfId="13071"/>
    <cellStyle name="40% - Accent2 5 3 4" xfId="13072"/>
    <cellStyle name="40% - Accent2 5 3 5" xfId="13073"/>
    <cellStyle name="40% - Accent2 5 3 6" xfId="13074"/>
    <cellStyle name="40% - Accent2 5 3 7" xfId="13075"/>
    <cellStyle name="40% - Accent2 5 4" xfId="13076"/>
    <cellStyle name="40% - Accent2 5 4 2" xfId="13077"/>
    <cellStyle name="40% - Accent2 5 4 2 2" xfId="13078"/>
    <cellStyle name="40% - Accent2 5 4 2 2 2" xfId="13079"/>
    <cellStyle name="40% - Accent2 5 4 2 2 3" xfId="13080"/>
    <cellStyle name="40% - Accent2 5 4 2 2 4" xfId="13081"/>
    <cellStyle name="40% - Accent2 5 4 2 2 5" xfId="13082"/>
    <cellStyle name="40% - Accent2 5 4 2 3" xfId="13083"/>
    <cellStyle name="40% - Accent2 5 4 2 4" xfId="13084"/>
    <cellStyle name="40% - Accent2 5 4 2 5" xfId="13085"/>
    <cellStyle name="40% - Accent2 5 4 2 6" xfId="13086"/>
    <cellStyle name="40% - Accent2 5 4 3" xfId="13087"/>
    <cellStyle name="40% - Accent2 5 4 3 2" xfId="13088"/>
    <cellStyle name="40% - Accent2 5 4 3 3" xfId="13089"/>
    <cellStyle name="40% - Accent2 5 4 3 4" xfId="13090"/>
    <cellStyle name="40% - Accent2 5 4 3 5" xfId="13091"/>
    <cellStyle name="40% - Accent2 5 4 4" xfId="13092"/>
    <cellStyle name="40% - Accent2 5 4 5" xfId="13093"/>
    <cellStyle name="40% - Accent2 5 4 6" xfId="13094"/>
    <cellStyle name="40% - Accent2 5 4 7" xfId="13095"/>
    <cellStyle name="40% - Accent2 5 5" xfId="13096"/>
    <cellStyle name="40% - Accent2 5 5 2" xfId="13097"/>
    <cellStyle name="40% - Accent2 5 5 2 2" xfId="13098"/>
    <cellStyle name="40% - Accent2 5 5 2 2 2" xfId="13099"/>
    <cellStyle name="40% - Accent2 5 5 2 3" xfId="13100"/>
    <cellStyle name="40% - Accent2 5 5 2 4" xfId="13101"/>
    <cellStyle name="40% - Accent2 5 5 2 5" xfId="13102"/>
    <cellStyle name="40% - Accent2 5 5 2 6" xfId="13103"/>
    <cellStyle name="40% - Accent2 5 5 3" xfId="13104"/>
    <cellStyle name="40% - Accent2 5 5 3 2" xfId="13105"/>
    <cellStyle name="40% - Accent2 5 5 4" xfId="13106"/>
    <cellStyle name="40% - Accent2 5 5 5" xfId="13107"/>
    <cellStyle name="40% - Accent2 5 5 6" xfId="13108"/>
    <cellStyle name="40% - Accent2 5 5 7" xfId="13109"/>
    <cellStyle name="40% - Accent2 5 6" xfId="13110"/>
    <cellStyle name="40% - Accent2 5 6 2" xfId="13111"/>
    <cellStyle name="40% - Accent2 5 6 2 2" xfId="13112"/>
    <cellStyle name="40% - Accent2 5 6 2 2 2" xfId="13113"/>
    <cellStyle name="40% - Accent2 5 6 2 3" xfId="13114"/>
    <cellStyle name="40% - Accent2 5 6 3" xfId="13115"/>
    <cellStyle name="40% - Accent2 5 6 3 2" xfId="13116"/>
    <cellStyle name="40% - Accent2 5 6 4" xfId="13117"/>
    <cellStyle name="40% - Accent2 5 6 5" xfId="13118"/>
    <cellStyle name="40% - Accent2 5 6 6" xfId="13119"/>
    <cellStyle name="40% - Accent2 5 6 7" xfId="13120"/>
    <cellStyle name="40% - Accent2 5 7" xfId="13121"/>
    <cellStyle name="40% - Accent2 5 7 2" xfId="13122"/>
    <cellStyle name="40% - Accent2 5 7 2 2" xfId="13123"/>
    <cellStyle name="40% - Accent2 5 7 2 2 2" xfId="13124"/>
    <cellStyle name="40% - Accent2 5 7 2 3" xfId="13125"/>
    <cellStyle name="40% - Accent2 5 7 3" xfId="13126"/>
    <cellStyle name="40% - Accent2 5 7 3 2" xfId="13127"/>
    <cellStyle name="40% - Accent2 5 7 4" xfId="13128"/>
    <cellStyle name="40% - Accent2 5 8" xfId="13129"/>
    <cellStyle name="40% - Accent2 5 8 2" xfId="13130"/>
    <cellStyle name="40% - Accent2 5 8 2 2" xfId="13131"/>
    <cellStyle name="40% - Accent2 5 8 2 2 2" xfId="13132"/>
    <cellStyle name="40% - Accent2 5 8 2 3" xfId="13133"/>
    <cellStyle name="40% - Accent2 5 8 3" xfId="13134"/>
    <cellStyle name="40% - Accent2 5 8 3 2" xfId="13135"/>
    <cellStyle name="40% - Accent2 5 8 4" xfId="13136"/>
    <cellStyle name="40% - Accent2 5 9" xfId="13137"/>
    <cellStyle name="40% - Accent2 5 9 2" xfId="13138"/>
    <cellStyle name="40% - Accent2 5 9 2 2" xfId="13139"/>
    <cellStyle name="40% - Accent2 5 9 3" xfId="13140"/>
    <cellStyle name="40% - Accent2 50" xfId="13141"/>
    <cellStyle name="40% - Accent2 50 2" xfId="13142"/>
    <cellStyle name="40% - Accent2 50 2 2" xfId="13143"/>
    <cellStyle name="40% - Accent2 50 2 2 2" xfId="13144"/>
    <cellStyle name="40% - Accent2 50 2 2 3" xfId="13145"/>
    <cellStyle name="40% - Accent2 50 2 3" xfId="13146"/>
    <cellStyle name="40% - Accent2 50 2 4" xfId="13147"/>
    <cellStyle name="40% - Accent2 50 3" xfId="13148"/>
    <cellStyle name="40% - Accent2 50 3 2" xfId="13149"/>
    <cellStyle name="40% - Accent2 50 3 3" xfId="13150"/>
    <cellStyle name="40% - Accent2 50 4" xfId="13151"/>
    <cellStyle name="40% - Accent2 50 5" xfId="13152"/>
    <cellStyle name="40% - Accent2 51" xfId="13153"/>
    <cellStyle name="40% - Accent2 51 2" xfId="13154"/>
    <cellStyle name="40% - Accent2 51 2 2" xfId="13155"/>
    <cellStyle name="40% - Accent2 51 2 2 2" xfId="13156"/>
    <cellStyle name="40% - Accent2 51 2 2 3" xfId="13157"/>
    <cellStyle name="40% - Accent2 51 2 3" xfId="13158"/>
    <cellStyle name="40% - Accent2 51 2 4" xfId="13159"/>
    <cellStyle name="40% - Accent2 51 3" xfId="13160"/>
    <cellStyle name="40% - Accent2 51 3 2" xfId="13161"/>
    <cellStyle name="40% - Accent2 51 3 3" xfId="13162"/>
    <cellStyle name="40% - Accent2 51 4" xfId="13163"/>
    <cellStyle name="40% - Accent2 51 5" xfId="13164"/>
    <cellStyle name="40% - Accent2 52" xfId="13165"/>
    <cellStyle name="40% - Accent2 52 2" xfId="13166"/>
    <cellStyle name="40% - Accent2 52 2 2" xfId="13167"/>
    <cellStyle name="40% - Accent2 52 2 2 2" xfId="13168"/>
    <cellStyle name="40% - Accent2 52 2 2 3" xfId="13169"/>
    <cellStyle name="40% - Accent2 52 2 3" xfId="13170"/>
    <cellStyle name="40% - Accent2 52 2 4" xfId="13171"/>
    <cellStyle name="40% - Accent2 52 3" xfId="13172"/>
    <cellStyle name="40% - Accent2 52 3 2" xfId="13173"/>
    <cellStyle name="40% - Accent2 52 3 3" xfId="13174"/>
    <cellStyle name="40% - Accent2 52 4" xfId="13175"/>
    <cellStyle name="40% - Accent2 52 5" xfId="13176"/>
    <cellStyle name="40% - Accent2 53" xfId="13177"/>
    <cellStyle name="40% - Accent2 53 2" xfId="13178"/>
    <cellStyle name="40% - Accent2 53 2 2" xfId="13179"/>
    <cellStyle name="40% - Accent2 53 2 2 2" xfId="13180"/>
    <cellStyle name="40% - Accent2 53 2 2 3" xfId="13181"/>
    <cellStyle name="40% - Accent2 53 2 3" xfId="13182"/>
    <cellStyle name="40% - Accent2 53 2 4" xfId="13183"/>
    <cellStyle name="40% - Accent2 53 3" xfId="13184"/>
    <cellStyle name="40% - Accent2 53 3 2" xfId="13185"/>
    <cellStyle name="40% - Accent2 53 3 3" xfId="13186"/>
    <cellStyle name="40% - Accent2 53 4" xfId="13187"/>
    <cellStyle name="40% - Accent2 53 5" xfId="13188"/>
    <cellStyle name="40% - Accent2 54" xfId="13189"/>
    <cellStyle name="40% - Accent2 54 2" xfId="13190"/>
    <cellStyle name="40% - Accent2 54 2 2" xfId="13191"/>
    <cellStyle name="40% - Accent2 54 2 2 2" xfId="13192"/>
    <cellStyle name="40% - Accent2 54 2 2 3" xfId="13193"/>
    <cellStyle name="40% - Accent2 54 2 3" xfId="13194"/>
    <cellStyle name="40% - Accent2 54 2 4" xfId="13195"/>
    <cellStyle name="40% - Accent2 54 3" xfId="13196"/>
    <cellStyle name="40% - Accent2 54 3 2" xfId="13197"/>
    <cellStyle name="40% - Accent2 54 3 3" xfId="13198"/>
    <cellStyle name="40% - Accent2 54 4" xfId="13199"/>
    <cellStyle name="40% - Accent2 54 5" xfId="13200"/>
    <cellStyle name="40% - Accent2 55" xfId="13201"/>
    <cellStyle name="40% - Accent2 55 2" xfId="13202"/>
    <cellStyle name="40% - Accent2 55 2 2" xfId="13203"/>
    <cellStyle name="40% - Accent2 55 2 2 2" xfId="13204"/>
    <cellStyle name="40% - Accent2 55 2 2 3" xfId="13205"/>
    <cellStyle name="40% - Accent2 55 2 3" xfId="13206"/>
    <cellStyle name="40% - Accent2 55 2 4" xfId="13207"/>
    <cellStyle name="40% - Accent2 55 3" xfId="13208"/>
    <cellStyle name="40% - Accent2 55 3 2" xfId="13209"/>
    <cellStyle name="40% - Accent2 55 3 3" xfId="13210"/>
    <cellStyle name="40% - Accent2 55 4" xfId="13211"/>
    <cellStyle name="40% - Accent2 55 5" xfId="13212"/>
    <cellStyle name="40% - Accent2 56" xfId="13213"/>
    <cellStyle name="40% - Accent2 56 2" xfId="13214"/>
    <cellStyle name="40% - Accent2 56 2 2" xfId="13215"/>
    <cellStyle name="40% - Accent2 56 2 2 2" xfId="13216"/>
    <cellStyle name="40% - Accent2 56 2 2 3" xfId="13217"/>
    <cellStyle name="40% - Accent2 56 2 3" xfId="13218"/>
    <cellStyle name="40% - Accent2 56 2 4" xfId="13219"/>
    <cellStyle name="40% - Accent2 56 3" xfId="13220"/>
    <cellStyle name="40% - Accent2 56 3 2" xfId="13221"/>
    <cellStyle name="40% - Accent2 56 3 3" xfId="13222"/>
    <cellStyle name="40% - Accent2 56 4" xfId="13223"/>
    <cellStyle name="40% - Accent2 56 5" xfId="13224"/>
    <cellStyle name="40% - Accent2 57" xfId="13225"/>
    <cellStyle name="40% - Accent2 57 2" xfId="13226"/>
    <cellStyle name="40% - Accent2 57 2 2" xfId="13227"/>
    <cellStyle name="40% - Accent2 57 2 2 2" xfId="13228"/>
    <cellStyle name="40% - Accent2 57 2 2 3" xfId="13229"/>
    <cellStyle name="40% - Accent2 57 2 3" xfId="13230"/>
    <cellStyle name="40% - Accent2 57 2 4" xfId="13231"/>
    <cellStyle name="40% - Accent2 57 3" xfId="13232"/>
    <cellStyle name="40% - Accent2 57 3 2" xfId="13233"/>
    <cellStyle name="40% - Accent2 57 3 3" xfId="13234"/>
    <cellStyle name="40% - Accent2 57 4" xfId="13235"/>
    <cellStyle name="40% - Accent2 57 5" xfId="13236"/>
    <cellStyle name="40% - Accent2 58" xfId="13237"/>
    <cellStyle name="40% - Accent2 58 2" xfId="13238"/>
    <cellStyle name="40% - Accent2 58 2 2" xfId="13239"/>
    <cellStyle name="40% - Accent2 58 2 2 2" xfId="13240"/>
    <cellStyle name="40% - Accent2 58 2 2 3" xfId="13241"/>
    <cellStyle name="40% - Accent2 58 2 3" xfId="13242"/>
    <cellStyle name="40% - Accent2 58 2 4" xfId="13243"/>
    <cellStyle name="40% - Accent2 58 3" xfId="13244"/>
    <cellStyle name="40% - Accent2 58 3 2" xfId="13245"/>
    <cellStyle name="40% - Accent2 58 3 3" xfId="13246"/>
    <cellStyle name="40% - Accent2 58 4" xfId="13247"/>
    <cellStyle name="40% - Accent2 58 5" xfId="13248"/>
    <cellStyle name="40% - Accent2 59" xfId="13249"/>
    <cellStyle name="40% - Accent2 59 2" xfId="13250"/>
    <cellStyle name="40% - Accent2 59 2 2" xfId="13251"/>
    <cellStyle name="40% - Accent2 59 2 2 2" xfId="13252"/>
    <cellStyle name="40% - Accent2 59 2 2 3" xfId="13253"/>
    <cellStyle name="40% - Accent2 59 2 3" xfId="13254"/>
    <cellStyle name="40% - Accent2 59 2 4" xfId="13255"/>
    <cellStyle name="40% - Accent2 59 3" xfId="13256"/>
    <cellStyle name="40% - Accent2 59 3 2" xfId="13257"/>
    <cellStyle name="40% - Accent2 59 3 3" xfId="13258"/>
    <cellStyle name="40% - Accent2 59 4" xfId="13259"/>
    <cellStyle name="40% - Accent2 59 5" xfId="13260"/>
    <cellStyle name="40% - Accent2 6" xfId="13261"/>
    <cellStyle name="40% - Accent2 6 2" xfId="13262"/>
    <cellStyle name="40% - Accent2 6 2 2" xfId="13263"/>
    <cellStyle name="40% - Accent2 6 2 2 2" xfId="13264"/>
    <cellStyle name="40% - Accent2 6 2 2 2 2" xfId="13265"/>
    <cellStyle name="40% - Accent2 6 2 2 2 3" xfId="13266"/>
    <cellStyle name="40% - Accent2 6 2 2 2 4" xfId="13267"/>
    <cellStyle name="40% - Accent2 6 2 2 3" xfId="13268"/>
    <cellStyle name="40% - Accent2 6 2 2 4" xfId="13269"/>
    <cellStyle name="40% - Accent2 6 2 2 5" xfId="13270"/>
    <cellStyle name="40% - Accent2 6 2 3" xfId="13271"/>
    <cellStyle name="40% - Accent2 6 2 3 2" xfId="13272"/>
    <cellStyle name="40% - Accent2 6 2 3 3" xfId="13273"/>
    <cellStyle name="40% - Accent2 6 2 3 4" xfId="13274"/>
    <cellStyle name="40% - Accent2 6 2 4" xfId="13275"/>
    <cellStyle name="40% - Accent2 6 2 5" xfId="13276"/>
    <cellStyle name="40% - Accent2 6 2 6" xfId="13277"/>
    <cellStyle name="40% - Accent2 6 3" xfId="13278"/>
    <cellStyle name="40% - Accent2 6 3 2" xfId="13279"/>
    <cellStyle name="40% - Accent2 6 3 2 2" xfId="13280"/>
    <cellStyle name="40% - Accent2 6 3 2 2 2" xfId="13281"/>
    <cellStyle name="40% - Accent2 6 3 2 2 3" xfId="13282"/>
    <cellStyle name="40% - Accent2 6 3 2 3" xfId="13283"/>
    <cellStyle name="40% - Accent2 6 3 2 4" xfId="13284"/>
    <cellStyle name="40% - Accent2 6 3 2 5" xfId="13285"/>
    <cellStyle name="40% - Accent2 6 3 3" xfId="13286"/>
    <cellStyle name="40% - Accent2 6 3 3 2" xfId="13287"/>
    <cellStyle name="40% - Accent2 6 3 3 3" xfId="13288"/>
    <cellStyle name="40% - Accent2 6 3 4" xfId="13289"/>
    <cellStyle name="40% - Accent2 6 3 5" xfId="13290"/>
    <cellStyle name="40% - Accent2 6 3 6" xfId="13291"/>
    <cellStyle name="40% - Accent2 6 4" xfId="13292"/>
    <cellStyle name="40% - Accent2 6 4 2" xfId="13293"/>
    <cellStyle name="40% - Accent2 6 4 2 2" xfId="13294"/>
    <cellStyle name="40% - Accent2 6 4 2 2 2" xfId="13295"/>
    <cellStyle name="40% - Accent2 6 4 2 2 3" xfId="13296"/>
    <cellStyle name="40% - Accent2 6 4 2 3" xfId="13297"/>
    <cellStyle name="40% - Accent2 6 4 2 4" xfId="13298"/>
    <cellStyle name="40% - Accent2 6 4 3" xfId="13299"/>
    <cellStyle name="40% - Accent2 6 4 3 2" xfId="13300"/>
    <cellStyle name="40% - Accent2 6 4 3 3" xfId="13301"/>
    <cellStyle name="40% - Accent2 6 4 4" xfId="13302"/>
    <cellStyle name="40% - Accent2 6 4 5" xfId="13303"/>
    <cellStyle name="40% - Accent2 6 4 6" xfId="13304"/>
    <cellStyle name="40% - Accent2 6 5" xfId="13305"/>
    <cellStyle name="40% - Accent2 6 5 2" xfId="13306"/>
    <cellStyle name="40% - Accent2 6 5 2 2" xfId="13307"/>
    <cellStyle name="40% - Accent2 6 5 2 3" xfId="13308"/>
    <cellStyle name="40% - Accent2 6 5 3" xfId="13309"/>
    <cellStyle name="40% - Accent2 6 5 4" xfId="13310"/>
    <cellStyle name="40% - Accent2 6 6" xfId="13311"/>
    <cellStyle name="40% - Accent2 6 6 2" xfId="13312"/>
    <cellStyle name="40% - Accent2 6 6 3" xfId="13313"/>
    <cellStyle name="40% - Accent2 6 7" xfId="13314"/>
    <cellStyle name="40% - Accent2 6 8" xfId="13315"/>
    <cellStyle name="40% - Accent2 6 9" xfId="13316"/>
    <cellStyle name="40% - Accent2 60" xfId="13317"/>
    <cellStyle name="40% - Accent2 60 2" xfId="13318"/>
    <cellStyle name="40% - Accent2 60 2 2" xfId="13319"/>
    <cellStyle name="40% - Accent2 60 2 2 2" xfId="13320"/>
    <cellStyle name="40% - Accent2 60 2 2 3" xfId="13321"/>
    <cellStyle name="40% - Accent2 60 2 3" xfId="13322"/>
    <cellStyle name="40% - Accent2 60 2 4" xfId="13323"/>
    <cellStyle name="40% - Accent2 60 3" xfId="13324"/>
    <cellStyle name="40% - Accent2 60 3 2" xfId="13325"/>
    <cellStyle name="40% - Accent2 60 3 3" xfId="13326"/>
    <cellStyle name="40% - Accent2 60 4" xfId="13327"/>
    <cellStyle name="40% - Accent2 60 5" xfId="13328"/>
    <cellStyle name="40% - Accent2 61" xfId="13329"/>
    <cellStyle name="40% - Accent2 61 2" xfId="13330"/>
    <cellStyle name="40% - Accent2 61 2 2" xfId="13331"/>
    <cellStyle name="40% - Accent2 61 2 2 2" xfId="13332"/>
    <cellStyle name="40% - Accent2 61 2 2 3" xfId="13333"/>
    <cellStyle name="40% - Accent2 61 2 3" xfId="13334"/>
    <cellStyle name="40% - Accent2 61 2 4" xfId="13335"/>
    <cellStyle name="40% - Accent2 61 3" xfId="13336"/>
    <cellStyle name="40% - Accent2 61 3 2" xfId="13337"/>
    <cellStyle name="40% - Accent2 61 3 3" xfId="13338"/>
    <cellStyle name="40% - Accent2 61 4" xfId="13339"/>
    <cellStyle name="40% - Accent2 61 5" xfId="13340"/>
    <cellStyle name="40% - Accent2 62" xfId="13341"/>
    <cellStyle name="40% - Accent2 62 2" xfId="13342"/>
    <cellStyle name="40% - Accent2 62 2 2" xfId="13343"/>
    <cellStyle name="40% - Accent2 62 2 2 2" xfId="13344"/>
    <cellStyle name="40% - Accent2 62 2 2 3" xfId="13345"/>
    <cellStyle name="40% - Accent2 62 2 3" xfId="13346"/>
    <cellStyle name="40% - Accent2 62 2 4" xfId="13347"/>
    <cellStyle name="40% - Accent2 62 3" xfId="13348"/>
    <cellStyle name="40% - Accent2 62 3 2" xfId="13349"/>
    <cellStyle name="40% - Accent2 62 3 3" xfId="13350"/>
    <cellStyle name="40% - Accent2 62 4" xfId="13351"/>
    <cellStyle name="40% - Accent2 62 5" xfId="13352"/>
    <cellStyle name="40% - Accent2 63" xfId="13353"/>
    <cellStyle name="40% - Accent2 63 2" xfId="13354"/>
    <cellStyle name="40% - Accent2 63 2 2" xfId="13355"/>
    <cellStyle name="40% - Accent2 63 2 2 2" xfId="13356"/>
    <cellStyle name="40% - Accent2 63 2 2 3" xfId="13357"/>
    <cellStyle name="40% - Accent2 63 2 3" xfId="13358"/>
    <cellStyle name="40% - Accent2 63 2 4" xfId="13359"/>
    <cellStyle name="40% - Accent2 63 3" xfId="13360"/>
    <cellStyle name="40% - Accent2 63 3 2" xfId="13361"/>
    <cellStyle name="40% - Accent2 63 3 3" xfId="13362"/>
    <cellStyle name="40% - Accent2 63 4" xfId="13363"/>
    <cellStyle name="40% - Accent2 63 5" xfId="13364"/>
    <cellStyle name="40% - Accent2 64" xfId="13365"/>
    <cellStyle name="40% - Accent2 64 2" xfId="13366"/>
    <cellStyle name="40% - Accent2 64 2 2" xfId="13367"/>
    <cellStyle name="40% - Accent2 64 2 2 2" xfId="13368"/>
    <cellStyle name="40% - Accent2 64 2 2 3" xfId="13369"/>
    <cellStyle name="40% - Accent2 64 2 3" xfId="13370"/>
    <cellStyle name="40% - Accent2 64 2 4" xfId="13371"/>
    <cellStyle name="40% - Accent2 64 3" xfId="13372"/>
    <cellStyle name="40% - Accent2 64 3 2" xfId="13373"/>
    <cellStyle name="40% - Accent2 64 3 3" xfId="13374"/>
    <cellStyle name="40% - Accent2 64 4" xfId="13375"/>
    <cellStyle name="40% - Accent2 64 5" xfId="13376"/>
    <cellStyle name="40% - Accent2 65" xfId="13377"/>
    <cellStyle name="40% - Accent2 65 2" xfId="13378"/>
    <cellStyle name="40% - Accent2 65 2 2" xfId="13379"/>
    <cellStyle name="40% - Accent2 65 2 2 2" xfId="13380"/>
    <cellStyle name="40% - Accent2 65 2 2 3" xfId="13381"/>
    <cellStyle name="40% - Accent2 65 2 3" xfId="13382"/>
    <cellStyle name="40% - Accent2 65 2 4" xfId="13383"/>
    <cellStyle name="40% - Accent2 65 3" xfId="13384"/>
    <cellStyle name="40% - Accent2 65 3 2" xfId="13385"/>
    <cellStyle name="40% - Accent2 65 3 3" xfId="13386"/>
    <cellStyle name="40% - Accent2 65 4" xfId="13387"/>
    <cellStyle name="40% - Accent2 65 5" xfId="13388"/>
    <cellStyle name="40% - Accent2 66" xfId="13389"/>
    <cellStyle name="40% - Accent2 66 2" xfId="13390"/>
    <cellStyle name="40% - Accent2 66 2 2" xfId="13391"/>
    <cellStyle name="40% - Accent2 66 2 2 2" xfId="13392"/>
    <cellStyle name="40% - Accent2 66 2 2 3" xfId="13393"/>
    <cellStyle name="40% - Accent2 66 2 3" xfId="13394"/>
    <cellStyle name="40% - Accent2 66 2 4" xfId="13395"/>
    <cellStyle name="40% - Accent2 66 3" xfId="13396"/>
    <cellStyle name="40% - Accent2 66 3 2" xfId="13397"/>
    <cellStyle name="40% - Accent2 66 3 3" xfId="13398"/>
    <cellStyle name="40% - Accent2 66 4" xfId="13399"/>
    <cellStyle name="40% - Accent2 66 5" xfId="13400"/>
    <cellStyle name="40% - Accent2 67" xfId="13401"/>
    <cellStyle name="40% - Accent2 67 2" xfId="13402"/>
    <cellStyle name="40% - Accent2 67 2 2" xfId="13403"/>
    <cellStyle name="40% - Accent2 67 2 2 2" xfId="13404"/>
    <cellStyle name="40% - Accent2 67 2 2 3" xfId="13405"/>
    <cellStyle name="40% - Accent2 67 2 3" xfId="13406"/>
    <cellStyle name="40% - Accent2 67 2 4" xfId="13407"/>
    <cellStyle name="40% - Accent2 67 3" xfId="13408"/>
    <cellStyle name="40% - Accent2 67 3 2" xfId="13409"/>
    <cellStyle name="40% - Accent2 67 3 3" xfId="13410"/>
    <cellStyle name="40% - Accent2 67 4" xfId="13411"/>
    <cellStyle name="40% - Accent2 67 5" xfId="13412"/>
    <cellStyle name="40% - Accent2 68" xfId="13413"/>
    <cellStyle name="40% - Accent2 68 2" xfId="13414"/>
    <cellStyle name="40% - Accent2 68 2 2" xfId="13415"/>
    <cellStyle name="40% - Accent2 68 2 2 2" xfId="13416"/>
    <cellStyle name="40% - Accent2 68 2 2 3" xfId="13417"/>
    <cellStyle name="40% - Accent2 68 2 3" xfId="13418"/>
    <cellStyle name="40% - Accent2 68 2 4" xfId="13419"/>
    <cellStyle name="40% - Accent2 68 3" xfId="13420"/>
    <cellStyle name="40% - Accent2 68 3 2" xfId="13421"/>
    <cellStyle name="40% - Accent2 68 3 3" xfId="13422"/>
    <cellStyle name="40% - Accent2 68 4" xfId="13423"/>
    <cellStyle name="40% - Accent2 68 5" xfId="13424"/>
    <cellStyle name="40% - Accent2 69" xfId="13425"/>
    <cellStyle name="40% - Accent2 69 2" xfId="13426"/>
    <cellStyle name="40% - Accent2 69 2 2" xfId="13427"/>
    <cellStyle name="40% - Accent2 69 2 3" xfId="13428"/>
    <cellStyle name="40% - Accent2 69 3" xfId="13429"/>
    <cellStyle name="40% - Accent2 69 4" xfId="13430"/>
    <cellStyle name="40% - Accent2 7" xfId="13431"/>
    <cellStyle name="40% - Accent2 7 2" xfId="13432"/>
    <cellStyle name="40% - Accent2 7 2 2" xfId="13433"/>
    <cellStyle name="40% - Accent2 7 2 2 2" xfId="13434"/>
    <cellStyle name="40% - Accent2 7 2 2 2 2" xfId="13435"/>
    <cellStyle name="40% - Accent2 7 2 2 2 3" xfId="13436"/>
    <cellStyle name="40% - Accent2 7 2 2 2 4" xfId="13437"/>
    <cellStyle name="40% - Accent2 7 2 2 3" xfId="13438"/>
    <cellStyle name="40% - Accent2 7 2 2 4" xfId="13439"/>
    <cellStyle name="40% - Accent2 7 2 2 5" xfId="13440"/>
    <cellStyle name="40% - Accent2 7 2 3" xfId="13441"/>
    <cellStyle name="40% - Accent2 7 2 3 2" xfId="13442"/>
    <cellStyle name="40% - Accent2 7 2 3 3" xfId="13443"/>
    <cellStyle name="40% - Accent2 7 2 3 4" xfId="13444"/>
    <cellStyle name="40% - Accent2 7 2 4" xfId="13445"/>
    <cellStyle name="40% - Accent2 7 2 5" xfId="13446"/>
    <cellStyle name="40% - Accent2 7 2 6" xfId="13447"/>
    <cellStyle name="40% - Accent2 7 3" xfId="13448"/>
    <cellStyle name="40% - Accent2 7 3 2" xfId="13449"/>
    <cellStyle name="40% - Accent2 7 3 2 2" xfId="13450"/>
    <cellStyle name="40% - Accent2 7 3 2 2 2" xfId="13451"/>
    <cellStyle name="40% - Accent2 7 3 2 2 3" xfId="13452"/>
    <cellStyle name="40% - Accent2 7 3 2 3" xfId="13453"/>
    <cellStyle name="40% - Accent2 7 3 2 4" xfId="13454"/>
    <cellStyle name="40% - Accent2 7 3 2 5" xfId="13455"/>
    <cellStyle name="40% - Accent2 7 3 3" xfId="13456"/>
    <cellStyle name="40% - Accent2 7 3 3 2" xfId="13457"/>
    <cellStyle name="40% - Accent2 7 3 3 3" xfId="13458"/>
    <cellStyle name="40% - Accent2 7 3 4" xfId="13459"/>
    <cellStyle name="40% - Accent2 7 3 5" xfId="13460"/>
    <cellStyle name="40% - Accent2 7 3 6" xfId="13461"/>
    <cellStyle name="40% - Accent2 7 4" xfId="13462"/>
    <cellStyle name="40% - Accent2 7 4 2" xfId="13463"/>
    <cellStyle name="40% - Accent2 7 4 2 2" xfId="13464"/>
    <cellStyle name="40% - Accent2 7 4 2 2 2" xfId="13465"/>
    <cellStyle name="40% - Accent2 7 4 2 2 3" xfId="13466"/>
    <cellStyle name="40% - Accent2 7 4 2 3" xfId="13467"/>
    <cellStyle name="40% - Accent2 7 4 2 4" xfId="13468"/>
    <cellStyle name="40% - Accent2 7 4 3" xfId="13469"/>
    <cellStyle name="40% - Accent2 7 4 3 2" xfId="13470"/>
    <cellStyle name="40% - Accent2 7 4 3 3" xfId="13471"/>
    <cellStyle name="40% - Accent2 7 4 4" xfId="13472"/>
    <cellStyle name="40% - Accent2 7 4 5" xfId="13473"/>
    <cellStyle name="40% - Accent2 7 4 6" xfId="13474"/>
    <cellStyle name="40% - Accent2 7 5" xfId="13475"/>
    <cellStyle name="40% - Accent2 7 5 2" xfId="13476"/>
    <cellStyle name="40% - Accent2 7 5 2 2" xfId="13477"/>
    <cellStyle name="40% - Accent2 7 5 2 3" xfId="13478"/>
    <cellStyle name="40% - Accent2 7 5 3" xfId="13479"/>
    <cellStyle name="40% - Accent2 7 5 4" xfId="13480"/>
    <cellStyle name="40% - Accent2 7 6" xfId="13481"/>
    <cellStyle name="40% - Accent2 7 6 2" xfId="13482"/>
    <cellStyle name="40% - Accent2 7 6 3" xfId="13483"/>
    <cellStyle name="40% - Accent2 7 7" xfId="13484"/>
    <cellStyle name="40% - Accent2 7 8" xfId="13485"/>
    <cellStyle name="40% - Accent2 7 9" xfId="13486"/>
    <cellStyle name="40% - Accent2 70" xfId="13487"/>
    <cellStyle name="40% - Accent2 70 2" xfId="13488"/>
    <cellStyle name="40% - Accent2 70 2 2" xfId="13489"/>
    <cellStyle name="40% - Accent2 70 2 3" xfId="13490"/>
    <cellStyle name="40% - Accent2 70 3" xfId="13491"/>
    <cellStyle name="40% - Accent2 70 4" xfId="13492"/>
    <cellStyle name="40% - Accent2 71" xfId="13493"/>
    <cellStyle name="40% - Accent2 71 2" xfId="13494"/>
    <cellStyle name="40% - Accent2 71 2 2" xfId="13495"/>
    <cellStyle name="40% - Accent2 71 2 3" xfId="13496"/>
    <cellStyle name="40% - Accent2 71 3" xfId="13497"/>
    <cellStyle name="40% - Accent2 71 4" xfId="13498"/>
    <cellStyle name="40% - Accent2 72" xfId="13499"/>
    <cellStyle name="40% - Accent2 72 2" xfId="13500"/>
    <cellStyle name="40% - Accent2 72 3" xfId="13501"/>
    <cellStyle name="40% - Accent2 73" xfId="13502"/>
    <cellStyle name="40% - Accent2 73 2" xfId="13503"/>
    <cellStyle name="40% - Accent2 73 3" xfId="13504"/>
    <cellStyle name="40% - Accent2 74" xfId="13505"/>
    <cellStyle name="40% - Accent2 74 2" xfId="13506"/>
    <cellStyle name="40% - Accent2 74 3" xfId="13507"/>
    <cellStyle name="40% - Accent2 75" xfId="13508"/>
    <cellStyle name="40% - Accent2 75 2" xfId="13509"/>
    <cellStyle name="40% - Accent2 75 3" xfId="13510"/>
    <cellStyle name="40% - Accent2 76" xfId="13511"/>
    <cellStyle name="40% - Accent2 76 2" xfId="13512"/>
    <cellStyle name="40% - Accent2 76 3" xfId="13513"/>
    <cellStyle name="40% - Accent2 77" xfId="13514"/>
    <cellStyle name="40% - Accent2 77 2" xfId="13515"/>
    <cellStyle name="40% - Accent2 77 3" xfId="13516"/>
    <cellStyle name="40% - Accent2 78" xfId="13517"/>
    <cellStyle name="40% - Accent2 78 2" xfId="13518"/>
    <cellStyle name="40% - Accent2 78 3" xfId="13519"/>
    <cellStyle name="40% - Accent2 79" xfId="13520"/>
    <cellStyle name="40% - Accent2 79 2" xfId="13521"/>
    <cellStyle name="40% - Accent2 8" xfId="13522"/>
    <cellStyle name="40% - Accent2 8 2" xfId="13523"/>
    <cellStyle name="40% - Accent2 8 2 2" xfId="13524"/>
    <cellStyle name="40% - Accent2 8 2 2 2" xfId="13525"/>
    <cellStyle name="40% - Accent2 8 2 2 2 2" xfId="13526"/>
    <cellStyle name="40% - Accent2 8 2 2 2 3" xfId="13527"/>
    <cellStyle name="40% - Accent2 8 2 2 2 4" xfId="13528"/>
    <cellStyle name="40% - Accent2 8 2 2 3" xfId="13529"/>
    <cellStyle name="40% - Accent2 8 2 2 4" xfId="13530"/>
    <cellStyle name="40% - Accent2 8 2 2 5" xfId="13531"/>
    <cellStyle name="40% - Accent2 8 2 3" xfId="13532"/>
    <cellStyle name="40% - Accent2 8 2 3 2" xfId="13533"/>
    <cellStyle name="40% - Accent2 8 2 3 3" xfId="13534"/>
    <cellStyle name="40% - Accent2 8 2 3 4" xfId="13535"/>
    <cellStyle name="40% - Accent2 8 2 4" xfId="13536"/>
    <cellStyle name="40% - Accent2 8 2 5" xfId="13537"/>
    <cellStyle name="40% - Accent2 8 2 6" xfId="13538"/>
    <cellStyle name="40% - Accent2 8 3" xfId="13539"/>
    <cellStyle name="40% - Accent2 8 3 2" xfId="13540"/>
    <cellStyle name="40% - Accent2 8 3 2 2" xfId="13541"/>
    <cellStyle name="40% - Accent2 8 3 2 2 2" xfId="13542"/>
    <cellStyle name="40% - Accent2 8 3 2 2 3" xfId="13543"/>
    <cellStyle name="40% - Accent2 8 3 2 3" xfId="13544"/>
    <cellStyle name="40% - Accent2 8 3 2 4" xfId="13545"/>
    <cellStyle name="40% - Accent2 8 3 2 5" xfId="13546"/>
    <cellStyle name="40% - Accent2 8 3 3" xfId="13547"/>
    <cellStyle name="40% - Accent2 8 3 3 2" xfId="13548"/>
    <cellStyle name="40% - Accent2 8 3 3 3" xfId="13549"/>
    <cellStyle name="40% - Accent2 8 3 4" xfId="13550"/>
    <cellStyle name="40% - Accent2 8 3 5" xfId="13551"/>
    <cellStyle name="40% - Accent2 8 3 6" xfId="13552"/>
    <cellStyle name="40% - Accent2 8 4" xfId="13553"/>
    <cellStyle name="40% - Accent2 8 4 2" xfId="13554"/>
    <cellStyle name="40% - Accent2 8 4 2 2" xfId="13555"/>
    <cellStyle name="40% - Accent2 8 4 2 2 2" xfId="13556"/>
    <cellStyle name="40% - Accent2 8 4 2 2 3" xfId="13557"/>
    <cellStyle name="40% - Accent2 8 4 2 3" xfId="13558"/>
    <cellStyle name="40% - Accent2 8 4 2 4" xfId="13559"/>
    <cellStyle name="40% - Accent2 8 4 3" xfId="13560"/>
    <cellStyle name="40% - Accent2 8 4 3 2" xfId="13561"/>
    <cellStyle name="40% - Accent2 8 4 3 3" xfId="13562"/>
    <cellStyle name="40% - Accent2 8 4 4" xfId="13563"/>
    <cellStyle name="40% - Accent2 8 4 5" xfId="13564"/>
    <cellStyle name="40% - Accent2 8 4 6" xfId="13565"/>
    <cellStyle name="40% - Accent2 8 5" xfId="13566"/>
    <cellStyle name="40% - Accent2 8 5 2" xfId="13567"/>
    <cellStyle name="40% - Accent2 8 5 2 2" xfId="13568"/>
    <cellStyle name="40% - Accent2 8 5 2 3" xfId="13569"/>
    <cellStyle name="40% - Accent2 8 5 3" xfId="13570"/>
    <cellStyle name="40% - Accent2 8 5 4" xfId="13571"/>
    <cellStyle name="40% - Accent2 8 6" xfId="13572"/>
    <cellStyle name="40% - Accent2 8 6 2" xfId="13573"/>
    <cellStyle name="40% - Accent2 8 6 3" xfId="13574"/>
    <cellStyle name="40% - Accent2 8 7" xfId="13575"/>
    <cellStyle name="40% - Accent2 8 8" xfId="13576"/>
    <cellStyle name="40% - Accent2 8 9" xfId="13577"/>
    <cellStyle name="40% - Accent2 80" xfId="13578"/>
    <cellStyle name="40% - Accent2 81" xfId="13579"/>
    <cellStyle name="40% - Accent2 82" xfId="13580"/>
    <cellStyle name="40% - Accent2 83" xfId="13581"/>
    <cellStyle name="40% - Accent2 84" xfId="13582"/>
    <cellStyle name="40% - Accent2 85" xfId="13583"/>
    <cellStyle name="40% - Accent2 86" xfId="13584"/>
    <cellStyle name="40% - Accent2 87" xfId="13585"/>
    <cellStyle name="40% - Accent2 88" xfId="13586"/>
    <cellStyle name="40% - Accent2 89" xfId="13587"/>
    <cellStyle name="40% - Accent2 9" xfId="13588"/>
    <cellStyle name="40% - Accent2 9 2" xfId="13589"/>
    <cellStyle name="40% - Accent2 9 2 2" xfId="13590"/>
    <cellStyle name="40% - Accent2 9 2 2 2" xfId="13591"/>
    <cellStyle name="40% - Accent2 9 2 2 2 2" xfId="13592"/>
    <cellStyle name="40% - Accent2 9 2 2 2 3" xfId="13593"/>
    <cellStyle name="40% - Accent2 9 2 2 2 4" xfId="13594"/>
    <cellStyle name="40% - Accent2 9 2 2 3" xfId="13595"/>
    <cellStyle name="40% - Accent2 9 2 2 4" xfId="13596"/>
    <cellStyle name="40% - Accent2 9 2 2 5" xfId="13597"/>
    <cellStyle name="40% - Accent2 9 2 3" xfId="13598"/>
    <cellStyle name="40% - Accent2 9 2 3 2" xfId="13599"/>
    <cellStyle name="40% - Accent2 9 2 3 3" xfId="13600"/>
    <cellStyle name="40% - Accent2 9 2 3 4" xfId="13601"/>
    <cellStyle name="40% - Accent2 9 2 4" xfId="13602"/>
    <cellStyle name="40% - Accent2 9 2 5" xfId="13603"/>
    <cellStyle name="40% - Accent2 9 2 6" xfId="13604"/>
    <cellStyle name="40% - Accent2 9 3" xfId="13605"/>
    <cellStyle name="40% - Accent2 9 3 2" xfId="13606"/>
    <cellStyle name="40% - Accent2 9 3 2 2" xfId="13607"/>
    <cellStyle name="40% - Accent2 9 3 2 3" xfId="13608"/>
    <cellStyle name="40% - Accent2 9 3 2 4" xfId="13609"/>
    <cellStyle name="40% - Accent2 9 3 3" xfId="13610"/>
    <cellStyle name="40% - Accent2 9 3 4" xfId="13611"/>
    <cellStyle name="40% - Accent2 9 3 5" xfId="13612"/>
    <cellStyle name="40% - Accent2 9 4" xfId="13613"/>
    <cellStyle name="40% - Accent2 9 4 2" xfId="13614"/>
    <cellStyle name="40% - Accent2 9 4 3" xfId="13615"/>
    <cellStyle name="40% - Accent2 9 4 4" xfId="13616"/>
    <cellStyle name="40% - Accent2 9 5" xfId="13617"/>
    <cellStyle name="40% - Accent2 9 6" xfId="13618"/>
    <cellStyle name="40% - Accent2 9 7" xfId="13619"/>
    <cellStyle name="40% - Accent2 90" xfId="13620"/>
    <cellStyle name="40% - Accent2 91" xfId="13621"/>
    <cellStyle name="40% - Accent2 92" xfId="13622"/>
    <cellStyle name="40% - Accent2 93" xfId="13623"/>
    <cellStyle name="40% - Accent2 94" xfId="13624"/>
    <cellStyle name="40% - Accent2 95" xfId="13625"/>
    <cellStyle name="40% - Accent2 96" xfId="13626"/>
    <cellStyle name="40% - Accent3 10" xfId="13627"/>
    <cellStyle name="40% - Accent3 10 2" xfId="13628"/>
    <cellStyle name="40% - Accent3 10 2 2" xfId="13629"/>
    <cellStyle name="40% - Accent3 10 2 2 2" xfId="13630"/>
    <cellStyle name="40% - Accent3 10 2 2 2 2" xfId="13631"/>
    <cellStyle name="40% - Accent3 10 2 2 2 3" xfId="13632"/>
    <cellStyle name="40% - Accent3 10 2 2 2 4" xfId="13633"/>
    <cellStyle name="40% - Accent3 10 2 2 3" xfId="13634"/>
    <cellStyle name="40% - Accent3 10 2 2 4" xfId="13635"/>
    <cellStyle name="40% - Accent3 10 2 2 5" xfId="13636"/>
    <cellStyle name="40% - Accent3 10 2 3" xfId="13637"/>
    <cellStyle name="40% - Accent3 10 2 3 2" xfId="13638"/>
    <cellStyle name="40% - Accent3 10 2 3 3" xfId="13639"/>
    <cellStyle name="40% - Accent3 10 2 3 4" xfId="13640"/>
    <cellStyle name="40% - Accent3 10 2 4" xfId="13641"/>
    <cellStyle name="40% - Accent3 10 2 5" xfId="13642"/>
    <cellStyle name="40% - Accent3 10 2 6" xfId="13643"/>
    <cellStyle name="40% - Accent3 10 3" xfId="13644"/>
    <cellStyle name="40% - Accent3 10 3 2" xfId="13645"/>
    <cellStyle name="40% - Accent3 10 3 2 2" xfId="13646"/>
    <cellStyle name="40% - Accent3 10 3 2 3" xfId="13647"/>
    <cellStyle name="40% - Accent3 10 3 2 4" xfId="13648"/>
    <cellStyle name="40% - Accent3 10 3 3" xfId="13649"/>
    <cellStyle name="40% - Accent3 10 3 4" xfId="13650"/>
    <cellStyle name="40% - Accent3 10 3 5" xfId="13651"/>
    <cellStyle name="40% - Accent3 10 4" xfId="13652"/>
    <cellStyle name="40% - Accent3 10 4 2" xfId="13653"/>
    <cellStyle name="40% - Accent3 10 4 3" xfId="13654"/>
    <cellStyle name="40% - Accent3 10 4 4" xfId="13655"/>
    <cellStyle name="40% - Accent3 10 5" xfId="13656"/>
    <cellStyle name="40% - Accent3 10 6" xfId="13657"/>
    <cellStyle name="40% - Accent3 10 7" xfId="13658"/>
    <cellStyle name="40% - Accent3 11" xfId="13659"/>
    <cellStyle name="40% - Accent3 11 2" xfId="13660"/>
    <cellStyle name="40% - Accent3 11 2 2" xfId="13661"/>
    <cellStyle name="40% - Accent3 11 2 2 2" xfId="13662"/>
    <cellStyle name="40% - Accent3 11 2 2 2 2" xfId="13663"/>
    <cellStyle name="40% - Accent3 11 2 2 2 3" xfId="13664"/>
    <cellStyle name="40% - Accent3 11 2 2 2 4" xfId="13665"/>
    <cellStyle name="40% - Accent3 11 2 2 3" xfId="13666"/>
    <cellStyle name="40% - Accent3 11 2 2 4" xfId="13667"/>
    <cellStyle name="40% - Accent3 11 2 2 5" xfId="13668"/>
    <cellStyle name="40% - Accent3 11 2 3" xfId="13669"/>
    <cellStyle name="40% - Accent3 11 2 3 2" xfId="13670"/>
    <cellStyle name="40% - Accent3 11 2 3 3" xfId="13671"/>
    <cellStyle name="40% - Accent3 11 2 3 4" xfId="13672"/>
    <cellStyle name="40% - Accent3 11 2 4" xfId="13673"/>
    <cellStyle name="40% - Accent3 11 2 5" xfId="13674"/>
    <cellStyle name="40% - Accent3 11 2 6" xfId="13675"/>
    <cellStyle name="40% - Accent3 11 3" xfId="13676"/>
    <cellStyle name="40% - Accent3 11 3 2" xfId="13677"/>
    <cellStyle name="40% - Accent3 11 3 2 2" xfId="13678"/>
    <cellStyle name="40% - Accent3 11 3 2 3" xfId="13679"/>
    <cellStyle name="40% - Accent3 11 3 2 4" xfId="13680"/>
    <cellStyle name="40% - Accent3 11 3 3" xfId="13681"/>
    <cellStyle name="40% - Accent3 11 3 4" xfId="13682"/>
    <cellStyle name="40% - Accent3 11 3 5" xfId="13683"/>
    <cellStyle name="40% - Accent3 11 4" xfId="13684"/>
    <cellStyle name="40% - Accent3 11 4 2" xfId="13685"/>
    <cellStyle name="40% - Accent3 11 4 3" xfId="13686"/>
    <cellStyle name="40% - Accent3 11 4 4" xfId="13687"/>
    <cellStyle name="40% - Accent3 11 5" xfId="13688"/>
    <cellStyle name="40% - Accent3 11 6" xfId="13689"/>
    <cellStyle name="40% - Accent3 11 7" xfId="13690"/>
    <cellStyle name="40% - Accent3 12" xfId="13691"/>
    <cellStyle name="40% - Accent3 12 2" xfId="13692"/>
    <cellStyle name="40% - Accent3 12 2 2" xfId="13693"/>
    <cellStyle name="40% - Accent3 12 2 2 2" xfId="13694"/>
    <cellStyle name="40% - Accent3 12 2 2 2 2" xfId="13695"/>
    <cellStyle name="40% - Accent3 12 2 2 2 3" xfId="13696"/>
    <cellStyle name="40% - Accent3 12 2 2 2 4" xfId="13697"/>
    <cellStyle name="40% - Accent3 12 2 2 3" xfId="13698"/>
    <cellStyle name="40% - Accent3 12 2 2 4" xfId="13699"/>
    <cellStyle name="40% - Accent3 12 2 2 5" xfId="13700"/>
    <cellStyle name="40% - Accent3 12 2 3" xfId="13701"/>
    <cellStyle name="40% - Accent3 12 2 3 2" xfId="13702"/>
    <cellStyle name="40% - Accent3 12 2 3 3" xfId="13703"/>
    <cellStyle name="40% - Accent3 12 2 3 4" xfId="13704"/>
    <cellStyle name="40% - Accent3 12 2 4" xfId="13705"/>
    <cellStyle name="40% - Accent3 12 2 5" xfId="13706"/>
    <cellStyle name="40% - Accent3 12 2 6" xfId="13707"/>
    <cellStyle name="40% - Accent3 12 3" xfId="13708"/>
    <cellStyle name="40% - Accent3 12 3 2" xfId="13709"/>
    <cellStyle name="40% - Accent3 12 3 2 2" xfId="13710"/>
    <cellStyle name="40% - Accent3 12 3 2 3" xfId="13711"/>
    <cellStyle name="40% - Accent3 12 3 2 4" xfId="13712"/>
    <cellStyle name="40% - Accent3 12 3 3" xfId="13713"/>
    <cellStyle name="40% - Accent3 12 3 4" xfId="13714"/>
    <cellStyle name="40% - Accent3 12 3 5" xfId="13715"/>
    <cellStyle name="40% - Accent3 12 4" xfId="13716"/>
    <cellStyle name="40% - Accent3 12 4 2" xfId="13717"/>
    <cellStyle name="40% - Accent3 12 4 3" xfId="13718"/>
    <cellStyle name="40% - Accent3 12 4 4" xfId="13719"/>
    <cellStyle name="40% - Accent3 12 5" xfId="13720"/>
    <cellStyle name="40% - Accent3 12 6" xfId="13721"/>
    <cellStyle name="40% - Accent3 12 7" xfId="13722"/>
    <cellStyle name="40% - Accent3 13" xfId="13723"/>
    <cellStyle name="40% - Accent3 13 2" xfId="13724"/>
    <cellStyle name="40% - Accent3 13 2 2" xfId="13725"/>
    <cellStyle name="40% - Accent3 13 2 2 2" xfId="13726"/>
    <cellStyle name="40% - Accent3 13 2 2 2 2" xfId="13727"/>
    <cellStyle name="40% - Accent3 13 2 2 2 3" xfId="13728"/>
    <cellStyle name="40% - Accent3 13 2 2 2 4" xfId="13729"/>
    <cellStyle name="40% - Accent3 13 2 2 3" xfId="13730"/>
    <cellStyle name="40% - Accent3 13 2 2 4" xfId="13731"/>
    <cellStyle name="40% - Accent3 13 2 2 5" xfId="13732"/>
    <cellStyle name="40% - Accent3 13 2 3" xfId="13733"/>
    <cellStyle name="40% - Accent3 13 2 3 2" xfId="13734"/>
    <cellStyle name="40% - Accent3 13 2 3 3" xfId="13735"/>
    <cellStyle name="40% - Accent3 13 2 3 4" xfId="13736"/>
    <cellStyle name="40% - Accent3 13 2 4" xfId="13737"/>
    <cellStyle name="40% - Accent3 13 2 5" xfId="13738"/>
    <cellStyle name="40% - Accent3 13 2 6" xfId="13739"/>
    <cellStyle name="40% - Accent3 13 3" xfId="13740"/>
    <cellStyle name="40% - Accent3 13 3 2" xfId="13741"/>
    <cellStyle name="40% - Accent3 13 3 2 2" xfId="13742"/>
    <cellStyle name="40% - Accent3 13 3 2 3" xfId="13743"/>
    <cellStyle name="40% - Accent3 13 3 2 4" xfId="13744"/>
    <cellStyle name="40% - Accent3 13 3 3" xfId="13745"/>
    <cellStyle name="40% - Accent3 13 3 4" xfId="13746"/>
    <cellStyle name="40% - Accent3 13 3 5" xfId="13747"/>
    <cellStyle name="40% - Accent3 13 4" xfId="13748"/>
    <cellStyle name="40% - Accent3 13 4 2" xfId="13749"/>
    <cellStyle name="40% - Accent3 13 4 3" xfId="13750"/>
    <cellStyle name="40% - Accent3 13 4 4" xfId="13751"/>
    <cellStyle name="40% - Accent3 13 5" xfId="13752"/>
    <cellStyle name="40% - Accent3 13 6" xfId="13753"/>
    <cellStyle name="40% - Accent3 13 7" xfId="13754"/>
    <cellStyle name="40% - Accent3 14" xfId="13755"/>
    <cellStyle name="40% - Accent3 14 2" xfId="13756"/>
    <cellStyle name="40% - Accent3 14 2 2" xfId="13757"/>
    <cellStyle name="40% - Accent3 14 2 2 2" xfId="13758"/>
    <cellStyle name="40% - Accent3 14 2 2 2 2" xfId="13759"/>
    <cellStyle name="40% - Accent3 14 2 2 2 3" xfId="13760"/>
    <cellStyle name="40% - Accent3 14 2 2 2 4" xfId="13761"/>
    <cellStyle name="40% - Accent3 14 2 2 3" xfId="13762"/>
    <cellStyle name="40% - Accent3 14 2 2 4" xfId="13763"/>
    <cellStyle name="40% - Accent3 14 2 2 5" xfId="13764"/>
    <cellStyle name="40% - Accent3 14 2 3" xfId="13765"/>
    <cellStyle name="40% - Accent3 14 2 3 2" xfId="13766"/>
    <cellStyle name="40% - Accent3 14 2 3 3" xfId="13767"/>
    <cellStyle name="40% - Accent3 14 2 3 4" xfId="13768"/>
    <cellStyle name="40% - Accent3 14 2 4" xfId="13769"/>
    <cellStyle name="40% - Accent3 14 2 5" xfId="13770"/>
    <cellStyle name="40% - Accent3 14 2 6" xfId="13771"/>
    <cellStyle name="40% - Accent3 14 3" xfId="13772"/>
    <cellStyle name="40% - Accent3 14 3 2" xfId="13773"/>
    <cellStyle name="40% - Accent3 14 3 2 2" xfId="13774"/>
    <cellStyle name="40% - Accent3 14 3 2 3" xfId="13775"/>
    <cellStyle name="40% - Accent3 14 3 2 4" xfId="13776"/>
    <cellStyle name="40% - Accent3 14 3 3" xfId="13777"/>
    <cellStyle name="40% - Accent3 14 3 4" xfId="13778"/>
    <cellStyle name="40% - Accent3 14 3 5" xfId="13779"/>
    <cellStyle name="40% - Accent3 14 4" xfId="13780"/>
    <cellStyle name="40% - Accent3 14 4 2" xfId="13781"/>
    <cellStyle name="40% - Accent3 14 4 3" xfId="13782"/>
    <cellStyle name="40% - Accent3 14 4 4" xfId="13783"/>
    <cellStyle name="40% - Accent3 14 5" xfId="13784"/>
    <cellStyle name="40% - Accent3 14 6" xfId="13785"/>
    <cellStyle name="40% - Accent3 14 7" xfId="13786"/>
    <cellStyle name="40% - Accent3 15" xfId="13787"/>
    <cellStyle name="40% - Accent3 15 2" xfId="13788"/>
    <cellStyle name="40% - Accent3 15 2 2" xfId="13789"/>
    <cellStyle name="40% - Accent3 15 2 2 2" xfId="13790"/>
    <cellStyle name="40% - Accent3 15 2 2 2 2" xfId="13791"/>
    <cellStyle name="40% - Accent3 15 2 2 2 3" xfId="13792"/>
    <cellStyle name="40% - Accent3 15 2 2 2 4" xfId="13793"/>
    <cellStyle name="40% - Accent3 15 2 2 3" xfId="13794"/>
    <cellStyle name="40% - Accent3 15 2 2 4" xfId="13795"/>
    <cellStyle name="40% - Accent3 15 2 2 5" xfId="13796"/>
    <cellStyle name="40% - Accent3 15 2 3" xfId="13797"/>
    <cellStyle name="40% - Accent3 15 2 3 2" xfId="13798"/>
    <cellStyle name="40% - Accent3 15 2 3 3" xfId="13799"/>
    <cellStyle name="40% - Accent3 15 2 3 4" xfId="13800"/>
    <cellStyle name="40% - Accent3 15 2 4" xfId="13801"/>
    <cellStyle name="40% - Accent3 15 2 5" xfId="13802"/>
    <cellStyle name="40% - Accent3 15 2 6" xfId="13803"/>
    <cellStyle name="40% - Accent3 15 3" xfId="13804"/>
    <cellStyle name="40% - Accent3 15 3 2" xfId="13805"/>
    <cellStyle name="40% - Accent3 15 3 2 2" xfId="13806"/>
    <cellStyle name="40% - Accent3 15 3 2 3" xfId="13807"/>
    <cellStyle name="40% - Accent3 15 3 2 4" xfId="13808"/>
    <cellStyle name="40% - Accent3 15 3 3" xfId="13809"/>
    <cellStyle name="40% - Accent3 15 3 4" xfId="13810"/>
    <cellStyle name="40% - Accent3 15 3 5" xfId="13811"/>
    <cellStyle name="40% - Accent3 15 4" xfId="13812"/>
    <cellStyle name="40% - Accent3 15 4 2" xfId="13813"/>
    <cellStyle name="40% - Accent3 15 4 3" xfId="13814"/>
    <cellStyle name="40% - Accent3 15 4 4" xfId="13815"/>
    <cellStyle name="40% - Accent3 15 5" xfId="13816"/>
    <cellStyle name="40% - Accent3 15 6" xfId="13817"/>
    <cellStyle name="40% - Accent3 15 7" xfId="13818"/>
    <cellStyle name="40% - Accent3 16" xfId="13819"/>
    <cellStyle name="40% - Accent3 16 2" xfId="13820"/>
    <cellStyle name="40% - Accent3 16 2 2" xfId="13821"/>
    <cellStyle name="40% - Accent3 16 2 2 2" xfId="13822"/>
    <cellStyle name="40% - Accent3 16 2 2 2 2" xfId="13823"/>
    <cellStyle name="40% - Accent3 16 2 2 2 3" xfId="13824"/>
    <cellStyle name="40% - Accent3 16 2 2 2 4" xfId="13825"/>
    <cellStyle name="40% - Accent3 16 2 2 3" xfId="13826"/>
    <cellStyle name="40% - Accent3 16 2 2 4" xfId="13827"/>
    <cellStyle name="40% - Accent3 16 2 2 5" xfId="13828"/>
    <cellStyle name="40% - Accent3 16 2 3" xfId="13829"/>
    <cellStyle name="40% - Accent3 16 2 3 2" xfId="13830"/>
    <cellStyle name="40% - Accent3 16 2 3 3" xfId="13831"/>
    <cellStyle name="40% - Accent3 16 2 3 4" xfId="13832"/>
    <cellStyle name="40% - Accent3 16 2 4" xfId="13833"/>
    <cellStyle name="40% - Accent3 16 2 5" xfId="13834"/>
    <cellStyle name="40% - Accent3 16 2 6" xfId="13835"/>
    <cellStyle name="40% - Accent3 16 3" xfId="13836"/>
    <cellStyle name="40% - Accent3 16 3 2" xfId="13837"/>
    <cellStyle name="40% - Accent3 16 3 2 2" xfId="13838"/>
    <cellStyle name="40% - Accent3 16 3 2 3" xfId="13839"/>
    <cellStyle name="40% - Accent3 16 3 2 4" xfId="13840"/>
    <cellStyle name="40% - Accent3 16 3 3" xfId="13841"/>
    <cellStyle name="40% - Accent3 16 3 4" xfId="13842"/>
    <cellStyle name="40% - Accent3 16 3 5" xfId="13843"/>
    <cellStyle name="40% - Accent3 16 4" xfId="13844"/>
    <cellStyle name="40% - Accent3 16 4 2" xfId="13845"/>
    <cellStyle name="40% - Accent3 16 4 3" xfId="13846"/>
    <cellStyle name="40% - Accent3 16 4 4" xfId="13847"/>
    <cellStyle name="40% - Accent3 16 5" xfId="13848"/>
    <cellStyle name="40% - Accent3 16 6" xfId="13849"/>
    <cellStyle name="40% - Accent3 16 7" xfId="13850"/>
    <cellStyle name="40% - Accent3 17" xfId="13851"/>
    <cellStyle name="40% - Accent3 17 2" xfId="13852"/>
    <cellStyle name="40% - Accent3 17 2 2" xfId="13853"/>
    <cellStyle name="40% - Accent3 17 2 2 2" xfId="13854"/>
    <cellStyle name="40% - Accent3 17 2 2 2 2" xfId="13855"/>
    <cellStyle name="40% - Accent3 17 2 2 2 3" xfId="13856"/>
    <cellStyle name="40% - Accent3 17 2 2 3" xfId="13857"/>
    <cellStyle name="40% - Accent3 17 2 2 4" xfId="13858"/>
    <cellStyle name="40% - Accent3 17 2 2 5" xfId="13859"/>
    <cellStyle name="40% - Accent3 17 2 3" xfId="13860"/>
    <cellStyle name="40% - Accent3 17 2 3 2" xfId="13861"/>
    <cellStyle name="40% - Accent3 17 2 3 3" xfId="13862"/>
    <cellStyle name="40% - Accent3 17 2 4" xfId="13863"/>
    <cellStyle name="40% - Accent3 17 2 5" xfId="13864"/>
    <cellStyle name="40% - Accent3 17 2 6" xfId="13865"/>
    <cellStyle name="40% - Accent3 17 3" xfId="13866"/>
    <cellStyle name="40% - Accent3 17 3 2" xfId="13867"/>
    <cellStyle name="40% - Accent3 17 3 2 2" xfId="13868"/>
    <cellStyle name="40% - Accent3 17 3 2 3" xfId="13869"/>
    <cellStyle name="40% - Accent3 17 3 3" xfId="13870"/>
    <cellStyle name="40% - Accent3 17 3 4" xfId="13871"/>
    <cellStyle name="40% - Accent3 17 3 5" xfId="13872"/>
    <cellStyle name="40% - Accent3 17 4" xfId="13873"/>
    <cellStyle name="40% - Accent3 17 4 2" xfId="13874"/>
    <cellStyle name="40% - Accent3 17 4 3" xfId="13875"/>
    <cellStyle name="40% - Accent3 17 5" xfId="13876"/>
    <cellStyle name="40% - Accent3 17 6" xfId="13877"/>
    <cellStyle name="40% - Accent3 17 7" xfId="13878"/>
    <cellStyle name="40% - Accent3 18" xfId="13879"/>
    <cellStyle name="40% - Accent3 18 2" xfId="13880"/>
    <cellStyle name="40% - Accent3 18 2 2" xfId="13881"/>
    <cellStyle name="40% - Accent3 18 2 2 2" xfId="13882"/>
    <cellStyle name="40% - Accent3 18 2 2 2 2" xfId="13883"/>
    <cellStyle name="40% - Accent3 18 2 2 2 3" xfId="13884"/>
    <cellStyle name="40% - Accent3 18 2 2 3" xfId="13885"/>
    <cellStyle name="40% - Accent3 18 2 2 4" xfId="13886"/>
    <cellStyle name="40% - Accent3 18 2 2 5" xfId="13887"/>
    <cellStyle name="40% - Accent3 18 2 3" xfId="13888"/>
    <cellStyle name="40% - Accent3 18 2 3 2" xfId="13889"/>
    <cellStyle name="40% - Accent3 18 2 3 3" xfId="13890"/>
    <cellStyle name="40% - Accent3 18 2 4" xfId="13891"/>
    <cellStyle name="40% - Accent3 18 2 5" xfId="13892"/>
    <cellStyle name="40% - Accent3 18 2 6" xfId="13893"/>
    <cellStyle name="40% - Accent3 18 3" xfId="13894"/>
    <cellStyle name="40% - Accent3 18 3 2" xfId="13895"/>
    <cellStyle name="40% - Accent3 18 3 2 2" xfId="13896"/>
    <cellStyle name="40% - Accent3 18 3 2 3" xfId="13897"/>
    <cellStyle name="40% - Accent3 18 3 3" xfId="13898"/>
    <cellStyle name="40% - Accent3 18 3 4" xfId="13899"/>
    <cellStyle name="40% - Accent3 18 3 5" xfId="13900"/>
    <cellStyle name="40% - Accent3 18 4" xfId="13901"/>
    <cellStyle name="40% - Accent3 18 4 2" xfId="13902"/>
    <cellStyle name="40% - Accent3 18 4 3" xfId="13903"/>
    <cellStyle name="40% - Accent3 18 5" xfId="13904"/>
    <cellStyle name="40% - Accent3 18 6" xfId="13905"/>
    <cellStyle name="40% - Accent3 18 7" xfId="13906"/>
    <cellStyle name="40% - Accent3 19" xfId="13907"/>
    <cellStyle name="40% - Accent3 19 2" xfId="13908"/>
    <cellStyle name="40% - Accent3 19 2 2" xfId="13909"/>
    <cellStyle name="40% - Accent3 19 2 2 2" xfId="13910"/>
    <cellStyle name="40% - Accent3 19 2 2 2 2" xfId="13911"/>
    <cellStyle name="40% - Accent3 19 2 2 2 3" xfId="13912"/>
    <cellStyle name="40% - Accent3 19 2 2 3" xfId="13913"/>
    <cellStyle name="40% - Accent3 19 2 2 4" xfId="13914"/>
    <cellStyle name="40% - Accent3 19 2 3" xfId="13915"/>
    <cellStyle name="40% - Accent3 19 2 3 2" xfId="13916"/>
    <cellStyle name="40% - Accent3 19 2 3 3" xfId="13917"/>
    <cellStyle name="40% - Accent3 19 2 4" xfId="13918"/>
    <cellStyle name="40% - Accent3 19 2 5" xfId="13919"/>
    <cellStyle name="40% - Accent3 19 2 6" xfId="13920"/>
    <cellStyle name="40% - Accent3 19 3" xfId="13921"/>
    <cellStyle name="40% - Accent3 19 3 2" xfId="13922"/>
    <cellStyle name="40% - Accent3 19 3 2 2" xfId="13923"/>
    <cellStyle name="40% - Accent3 19 3 2 3" xfId="13924"/>
    <cellStyle name="40% - Accent3 19 3 3" xfId="13925"/>
    <cellStyle name="40% - Accent3 19 3 4" xfId="13926"/>
    <cellStyle name="40% - Accent3 19 4" xfId="13927"/>
    <cellStyle name="40% - Accent3 19 4 2" xfId="13928"/>
    <cellStyle name="40% - Accent3 19 4 3" xfId="13929"/>
    <cellStyle name="40% - Accent3 19 5" xfId="13930"/>
    <cellStyle name="40% - Accent3 19 6" xfId="13931"/>
    <cellStyle name="40% - Accent3 19 7" xfId="13932"/>
    <cellStyle name="40% - Accent3 2" xfId="13933"/>
    <cellStyle name="40% - Accent3 2 2" xfId="13934"/>
    <cellStyle name="40% - Accent3 2 2 10" xfId="13935"/>
    <cellStyle name="40% - Accent3 2 2 11" xfId="13936"/>
    <cellStyle name="40% - Accent3 2 2 12" xfId="13937"/>
    <cellStyle name="40% - Accent3 2 2 13" xfId="13938"/>
    <cellStyle name="40% - Accent3 2 2 2" xfId="13939"/>
    <cellStyle name="40% - Accent3 2 2 2 2" xfId="13940"/>
    <cellStyle name="40% - Accent3 2 2 2 2 2" xfId="13941"/>
    <cellStyle name="40% - Accent3 2 2 2 2 2 2" xfId="13942"/>
    <cellStyle name="40% - Accent3 2 2 2 2 2 3" xfId="13943"/>
    <cellStyle name="40% - Accent3 2 2 2 2 2 4" xfId="13944"/>
    <cellStyle name="40% - Accent3 2 2 2 2 2 5" xfId="13945"/>
    <cellStyle name="40% - Accent3 2 2 2 2 3" xfId="13946"/>
    <cellStyle name="40% - Accent3 2 2 2 2 4" xfId="13947"/>
    <cellStyle name="40% - Accent3 2 2 2 2 5" xfId="13948"/>
    <cellStyle name="40% - Accent3 2 2 2 2 6" xfId="13949"/>
    <cellStyle name="40% - Accent3 2 2 2 3" xfId="13950"/>
    <cellStyle name="40% - Accent3 2 2 2 3 2" xfId="13951"/>
    <cellStyle name="40% - Accent3 2 2 2 3 3" xfId="13952"/>
    <cellStyle name="40% - Accent3 2 2 2 3 4" xfId="13953"/>
    <cellStyle name="40% - Accent3 2 2 2 3 5" xfId="13954"/>
    <cellStyle name="40% - Accent3 2 2 2 4" xfId="13955"/>
    <cellStyle name="40% - Accent3 2 2 2 5" xfId="13956"/>
    <cellStyle name="40% - Accent3 2 2 2 6" xfId="13957"/>
    <cellStyle name="40% - Accent3 2 2 2 7" xfId="13958"/>
    <cellStyle name="40% - Accent3 2 2 3" xfId="13959"/>
    <cellStyle name="40% - Accent3 2 2 3 2" xfId="13960"/>
    <cellStyle name="40% - Accent3 2 2 3 2 2" xfId="13961"/>
    <cellStyle name="40% - Accent3 2 2 3 2 2 2" xfId="13962"/>
    <cellStyle name="40% - Accent3 2 2 3 2 2 3" xfId="13963"/>
    <cellStyle name="40% - Accent3 2 2 3 2 2 4" xfId="13964"/>
    <cellStyle name="40% - Accent3 2 2 3 2 2 5" xfId="13965"/>
    <cellStyle name="40% - Accent3 2 2 3 2 3" xfId="13966"/>
    <cellStyle name="40% - Accent3 2 2 3 2 4" xfId="13967"/>
    <cellStyle name="40% - Accent3 2 2 3 2 5" xfId="13968"/>
    <cellStyle name="40% - Accent3 2 2 3 2 6" xfId="13969"/>
    <cellStyle name="40% - Accent3 2 2 3 3" xfId="13970"/>
    <cellStyle name="40% - Accent3 2 2 3 3 2" xfId="13971"/>
    <cellStyle name="40% - Accent3 2 2 3 3 3" xfId="13972"/>
    <cellStyle name="40% - Accent3 2 2 3 3 4" xfId="13973"/>
    <cellStyle name="40% - Accent3 2 2 3 3 5" xfId="13974"/>
    <cellStyle name="40% - Accent3 2 2 3 4" xfId="13975"/>
    <cellStyle name="40% - Accent3 2 2 3 5" xfId="13976"/>
    <cellStyle name="40% - Accent3 2 2 3 6" xfId="13977"/>
    <cellStyle name="40% - Accent3 2 2 3 7" xfId="13978"/>
    <cellStyle name="40% - Accent3 2 2 4" xfId="13979"/>
    <cellStyle name="40% - Accent3 2 2 4 2" xfId="13980"/>
    <cellStyle name="40% - Accent3 2 2 4 2 2" xfId="13981"/>
    <cellStyle name="40% - Accent3 2 2 4 2 2 2" xfId="13982"/>
    <cellStyle name="40% - Accent3 2 2 4 2 3" xfId="13983"/>
    <cellStyle name="40% - Accent3 2 2 4 2 4" xfId="13984"/>
    <cellStyle name="40% - Accent3 2 2 4 2 5" xfId="13985"/>
    <cellStyle name="40% - Accent3 2 2 4 2 6" xfId="13986"/>
    <cellStyle name="40% - Accent3 2 2 4 3" xfId="13987"/>
    <cellStyle name="40% - Accent3 2 2 4 3 2" xfId="13988"/>
    <cellStyle name="40% - Accent3 2 2 4 4" xfId="13989"/>
    <cellStyle name="40% - Accent3 2 2 4 5" xfId="13990"/>
    <cellStyle name="40% - Accent3 2 2 4 6" xfId="13991"/>
    <cellStyle name="40% - Accent3 2 2 4 7" xfId="13992"/>
    <cellStyle name="40% - Accent3 2 2 5" xfId="13993"/>
    <cellStyle name="40% - Accent3 2 2 5 2" xfId="13994"/>
    <cellStyle name="40% - Accent3 2 2 5 2 2" xfId="13995"/>
    <cellStyle name="40% - Accent3 2 2 5 2 2 2" xfId="13996"/>
    <cellStyle name="40% - Accent3 2 2 5 2 3" xfId="13997"/>
    <cellStyle name="40% - Accent3 2 2 5 3" xfId="13998"/>
    <cellStyle name="40% - Accent3 2 2 5 3 2" xfId="13999"/>
    <cellStyle name="40% - Accent3 2 2 5 4" xfId="14000"/>
    <cellStyle name="40% - Accent3 2 2 5 5" xfId="14001"/>
    <cellStyle name="40% - Accent3 2 2 5 6" xfId="14002"/>
    <cellStyle name="40% - Accent3 2 2 5 7" xfId="14003"/>
    <cellStyle name="40% - Accent3 2 2 6" xfId="14004"/>
    <cellStyle name="40% - Accent3 2 2 6 2" xfId="14005"/>
    <cellStyle name="40% - Accent3 2 2 6 2 2" xfId="14006"/>
    <cellStyle name="40% - Accent3 2 2 6 2 2 2" xfId="14007"/>
    <cellStyle name="40% - Accent3 2 2 6 2 3" xfId="14008"/>
    <cellStyle name="40% - Accent3 2 2 6 3" xfId="14009"/>
    <cellStyle name="40% - Accent3 2 2 6 3 2" xfId="14010"/>
    <cellStyle name="40% - Accent3 2 2 6 4" xfId="14011"/>
    <cellStyle name="40% - Accent3 2 2 7" xfId="14012"/>
    <cellStyle name="40% - Accent3 2 2 7 2" xfId="14013"/>
    <cellStyle name="40% - Accent3 2 2 7 2 2" xfId="14014"/>
    <cellStyle name="40% - Accent3 2 2 7 3" xfId="14015"/>
    <cellStyle name="40% - Accent3 2 2 8" xfId="14016"/>
    <cellStyle name="40% - Accent3 2 2 8 2" xfId="14017"/>
    <cellStyle name="40% - Accent3 2 2 9" xfId="14018"/>
    <cellStyle name="40% - Accent3 2 2 9 2" xfId="14019"/>
    <cellStyle name="40% - Accent3 2 3" xfId="14020"/>
    <cellStyle name="40% - Accent3 2 3 2" xfId="14021"/>
    <cellStyle name="40% - Accent3 2 3 2 2" xfId="14022"/>
    <cellStyle name="40% - Accent3 2 3 2 2 2" xfId="14023"/>
    <cellStyle name="40% - Accent3 2 3 2 2 3" xfId="14024"/>
    <cellStyle name="40% - Accent3 2 3 2 3" xfId="14025"/>
    <cellStyle name="40% - Accent3 2 3 2 4" xfId="14026"/>
    <cellStyle name="40% - Accent3 2 3 3" xfId="14027"/>
    <cellStyle name="40% - Accent3 2 3 3 2" xfId="14028"/>
    <cellStyle name="40% - Accent3 2 3 3 3" xfId="14029"/>
    <cellStyle name="40% - Accent3 2 3 4" xfId="14030"/>
    <cellStyle name="40% - Accent3 2 3 5" xfId="14031"/>
    <cellStyle name="40% - Accent3 2 3 6" xfId="14032"/>
    <cellStyle name="40% - Accent3 2 4" xfId="14033"/>
    <cellStyle name="40% - Accent3 2 4 2" xfId="14034"/>
    <cellStyle name="40% - Accent3 2 4 2 2" xfId="14035"/>
    <cellStyle name="40% - Accent3 2 4 2 2 2" xfId="14036"/>
    <cellStyle name="40% - Accent3 2 4 2 2 3" xfId="14037"/>
    <cellStyle name="40% - Accent3 2 4 2 3" xfId="14038"/>
    <cellStyle name="40% - Accent3 2 4 2 4" xfId="14039"/>
    <cellStyle name="40% - Accent3 2 4 3" xfId="14040"/>
    <cellStyle name="40% - Accent3 2 4 3 2" xfId="14041"/>
    <cellStyle name="40% - Accent3 2 4 3 3" xfId="14042"/>
    <cellStyle name="40% - Accent3 2 4 4" xfId="14043"/>
    <cellStyle name="40% - Accent3 2 4 5" xfId="14044"/>
    <cellStyle name="40% - Accent3 2 4 6" xfId="14045"/>
    <cellStyle name="40% - Accent3 2 5" xfId="14046"/>
    <cellStyle name="40% - Accent3 2 5 2" xfId="14047"/>
    <cellStyle name="40% - Accent3 2 5 2 2" xfId="14048"/>
    <cellStyle name="40% - Accent3 2 5 2 3" xfId="14049"/>
    <cellStyle name="40% - Accent3 2 5 3" xfId="14050"/>
    <cellStyle name="40% - Accent3 2 5 4" xfId="14051"/>
    <cellStyle name="40% - Accent3 2 5 5" xfId="14052"/>
    <cellStyle name="40% - Accent3 2 6" xfId="14053"/>
    <cellStyle name="40% - Accent3 2 6 2" xfId="14054"/>
    <cellStyle name="40% - Accent3 2 6 3" xfId="14055"/>
    <cellStyle name="40% - Accent3 2 7" xfId="14056"/>
    <cellStyle name="40% - Accent3 2 8" xfId="14057"/>
    <cellStyle name="40% - Accent3 2 9" xfId="14058"/>
    <cellStyle name="40% - Accent3 20" xfId="14059"/>
    <cellStyle name="40% - Accent3 20 2" xfId="14060"/>
    <cellStyle name="40% - Accent3 20 2 2" xfId="14061"/>
    <cellStyle name="40% - Accent3 20 2 2 2" xfId="14062"/>
    <cellStyle name="40% - Accent3 20 2 2 2 2" xfId="14063"/>
    <cellStyle name="40% - Accent3 20 2 2 2 3" xfId="14064"/>
    <cellStyle name="40% - Accent3 20 2 2 3" xfId="14065"/>
    <cellStyle name="40% - Accent3 20 2 2 4" xfId="14066"/>
    <cellStyle name="40% - Accent3 20 2 3" xfId="14067"/>
    <cellStyle name="40% - Accent3 20 2 3 2" xfId="14068"/>
    <cellStyle name="40% - Accent3 20 2 3 3" xfId="14069"/>
    <cellStyle name="40% - Accent3 20 2 4" xfId="14070"/>
    <cellStyle name="40% - Accent3 20 2 5" xfId="14071"/>
    <cellStyle name="40% - Accent3 20 2 6" xfId="14072"/>
    <cellStyle name="40% - Accent3 20 3" xfId="14073"/>
    <cellStyle name="40% - Accent3 20 3 2" xfId="14074"/>
    <cellStyle name="40% - Accent3 20 3 2 2" xfId="14075"/>
    <cellStyle name="40% - Accent3 20 3 2 3" xfId="14076"/>
    <cellStyle name="40% - Accent3 20 3 3" xfId="14077"/>
    <cellStyle name="40% - Accent3 20 3 4" xfId="14078"/>
    <cellStyle name="40% - Accent3 20 4" xfId="14079"/>
    <cellStyle name="40% - Accent3 20 4 2" xfId="14080"/>
    <cellStyle name="40% - Accent3 20 4 3" xfId="14081"/>
    <cellStyle name="40% - Accent3 20 5" xfId="14082"/>
    <cellStyle name="40% - Accent3 20 6" xfId="14083"/>
    <cellStyle name="40% - Accent3 20 7" xfId="14084"/>
    <cellStyle name="40% - Accent3 21" xfId="14085"/>
    <cellStyle name="40% - Accent3 21 2" xfId="14086"/>
    <cellStyle name="40% - Accent3 21 2 2" xfId="14087"/>
    <cellStyle name="40% - Accent3 21 2 2 2" xfId="14088"/>
    <cellStyle name="40% - Accent3 21 2 2 3" xfId="14089"/>
    <cellStyle name="40% - Accent3 21 2 3" xfId="14090"/>
    <cellStyle name="40% - Accent3 21 2 4" xfId="14091"/>
    <cellStyle name="40% - Accent3 21 2 5" xfId="14092"/>
    <cellStyle name="40% - Accent3 21 3" xfId="14093"/>
    <cellStyle name="40% - Accent3 21 3 2" xfId="14094"/>
    <cellStyle name="40% - Accent3 21 3 3" xfId="14095"/>
    <cellStyle name="40% - Accent3 21 4" xfId="14096"/>
    <cellStyle name="40% - Accent3 21 5" xfId="14097"/>
    <cellStyle name="40% - Accent3 21 6" xfId="14098"/>
    <cellStyle name="40% - Accent3 22" xfId="14099"/>
    <cellStyle name="40% - Accent3 22 2" xfId="14100"/>
    <cellStyle name="40% - Accent3 22 2 2" xfId="14101"/>
    <cellStyle name="40% - Accent3 22 2 2 2" xfId="14102"/>
    <cellStyle name="40% - Accent3 22 2 2 3" xfId="14103"/>
    <cellStyle name="40% - Accent3 22 2 3" xfId="14104"/>
    <cellStyle name="40% - Accent3 22 2 4" xfId="14105"/>
    <cellStyle name="40% - Accent3 22 2 5" xfId="14106"/>
    <cellStyle name="40% - Accent3 22 3" xfId="14107"/>
    <cellStyle name="40% - Accent3 22 3 2" xfId="14108"/>
    <cellStyle name="40% - Accent3 22 3 3" xfId="14109"/>
    <cellStyle name="40% - Accent3 22 4" xfId="14110"/>
    <cellStyle name="40% - Accent3 22 5" xfId="14111"/>
    <cellStyle name="40% - Accent3 22 6" xfId="14112"/>
    <cellStyle name="40% - Accent3 23" xfId="14113"/>
    <cellStyle name="40% - Accent3 23 2" xfId="14114"/>
    <cellStyle name="40% - Accent3 23 2 2" xfId="14115"/>
    <cellStyle name="40% - Accent3 23 2 2 2" xfId="14116"/>
    <cellStyle name="40% - Accent3 23 2 2 3" xfId="14117"/>
    <cellStyle name="40% - Accent3 23 2 3" xfId="14118"/>
    <cellStyle name="40% - Accent3 23 2 4" xfId="14119"/>
    <cellStyle name="40% - Accent3 23 2 5" xfId="14120"/>
    <cellStyle name="40% - Accent3 23 3" xfId="14121"/>
    <cellStyle name="40% - Accent3 23 3 2" xfId="14122"/>
    <cellStyle name="40% - Accent3 23 3 3" xfId="14123"/>
    <cellStyle name="40% - Accent3 23 4" xfId="14124"/>
    <cellStyle name="40% - Accent3 23 5" xfId="14125"/>
    <cellStyle name="40% - Accent3 23 6" xfId="14126"/>
    <cellStyle name="40% - Accent3 24" xfId="14127"/>
    <cellStyle name="40% - Accent3 24 2" xfId="14128"/>
    <cellStyle name="40% - Accent3 24 2 2" xfId="14129"/>
    <cellStyle name="40% - Accent3 24 2 2 2" xfId="14130"/>
    <cellStyle name="40% - Accent3 24 2 2 3" xfId="14131"/>
    <cellStyle name="40% - Accent3 24 2 3" xfId="14132"/>
    <cellStyle name="40% - Accent3 24 2 4" xfId="14133"/>
    <cellStyle name="40% - Accent3 24 2 5" xfId="14134"/>
    <cellStyle name="40% - Accent3 24 3" xfId="14135"/>
    <cellStyle name="40% - Accent3 24 3 2" xfId="14136"/>
    <cellStyle name="40% - Accent3 24 3 3" xfId="14137"/>
    <cellStyle name="40% - Accent3 24 4" xfId="14138"/>
    <cellStyle name="40% - Accent3 24 5" xfId="14139"/>
    <cellStyle name="40% - Accent3 24 6" xfId="14140"/>
    <cellStyle name="40% - Accent3 25" xfId="14141"/>
    <cellStyle name="40% - Accent3 25 2" xfId="14142"/>
    <cellStyle name="40% - Accent3 25 2 2" xfId="14143"/>
    <cellStyle name="40% - Accent3 25 2 2 2" xfId="14144"/>
    <cellStyle name="40% - Accent3 25 2 2 3" xfId="14145"/>
    <cellStyle name="40% - Accent3 25 2 3" xfId="14146"/>
    <cellStyle name="40% - Accent3 25 2 4" xfId="14147"/>
    <cellStyle name="40% - Accent3 25 2 5" xfId="14148"/>
    <cellStyle name="40% - Accent3 25 3" xfId="14149"/>
    <cellStyle name="40% - Accent3 25 3 2" xfId="14150"/>
    <cellStyle name="40% - Accent3 25 3 3" xfId="14151"/>
    <cellStyle name="40% - Accent3 25 4" xfId="14152"/>
    <cellStyle name="40% - Accent3 25 5" xfId="14153"/>
    <cellStyle name="40% - Accent3 25 6" xfId="14154"/>
    <cellStyle name="40% - Accent3 26" xfId="14155"/>
    <cellStyle name="40% - Accent3 26 2" xfId="14156"/>
    <cellStyle name="40% - Accent3 26 2 2" xfId="14157"/>
    <cellStyle name="40% - Accent3 26 2 2 2" xfId="14158"/>
    <cellStyle name="40% - Accent3 26 2 2 3" xfId="14159"/>
    <cellStyle name="40% - Accent3 26 2 3" xfId="14160"/>
    <cellStyle name="40% - Accent3 26 2 4" xfId="14161"/>
    <cellStyle name="40% - Accent3 26 3" xfId="14162"/>
    <cellStyle name="40% - Accent3 26 3 2" xfId="14163"/>
    <cellStyle name="40% - Accent3 26 3 3" xfId="14164"/>
    <cellStyle name="40% - Accent3 26 4" xfId="14165"/>
    <cellStyle name="40% - Accent3 26 5" xfId="14166"/>
    <cellStyle name="40% - Accent3 26 6" xfId="14167"/>
    <cellStyle name="40% - Accent3 27" xfId="14168"/>
    <cellStyle name="40% - Accent3 27 2" xfId="14169"/>
    <cellStyle name="40% - Accent3 27 2 2" xfId="14170"/>
    <cellStyle name="40% - Accent3 27 2 2 2" xfId="14171"/>
    <cellStyle name="40% - Accent3 27 2 2 3" xfId="14172"/>
    <cellStyle name="40% - Accent3 27 2 3" xfId="14173"/>
    <cellStyle name="40% - Accent3 27 2 4" xfId="14174"/>
    <cellStyle name="40% - Accent3 27 3" xfId="14175"/>
    <cellStyle name="40% - Accent3 27 3 2" xfId="14176"/>
    <cellStyle name="40% - Accent3 27 3 3" xfId="14177"/>
    <cellStyle name="40% - Accent3 27 4" xfId="14178"/>
    <cellStyle name="40% - Accent3 27 5" xfId="14179"/>
    <cellStyle name="40% - Accent3 27 6" xfId="14180"/>
    <cellStyle name="40% - Accent3 28" xfId="14181"/>
    <cellStyle name="40% - Accent3 28 2" xfId="14182"/>
    <cellStyle name="40% - Accent3 28 2 2" xfId="14183"/>
    <cellStyle name="40% - Accent3 28 2 2 2" xfId="14184"/>
    <cellStyle name="40% - Accent3 28 2 2 3" xfId="14185"/>
    <cellStyle name="40% - Accent3 28 2 3" xfId="14186"/>
    <cellStyle name="40% - Accent3 28 2 4" xfId="14187"/>
    <cellStyle name="40% - Accent3 28 3" xfId="14188"/>
    <cellStyle name="40% - Accent3 28 3 2" xfId="14189"/>
    <cellStyle name="40% - Accent3 28 3 3" xfId="14190"/>
    <cellStyle name="40% - Accent3 28 4" xfId="14191"/>
    <cellStyle name="40% - Accent3 28 5" xfId="14192"/>
    <cellStyle name="40% - Accent3 28 6" xfId="14193"/>
    <cellStyle name="40% - Accent3 29" xfId="14194"/>
    <cellStyle name="40% - Accent3 29 2" xfId="14195"/>
    <cellStyle name="40% - Accent3 29 2 2" xfId="14196"/>
    <cellStyle name="40% - Accent3 29 2 2 2" xfId="14197"/>
    <cellStyle name="40% - Accent3 29 2 2 3" xfId="14198"/>
    <cellStyle name="40% - Accent3 29 2 3" xfId="14199"/>
    <cellStyle name="40% - Accent3 29 2 4" xfId="14200"/>
    <cellStyle name="40% - Accent3 29 3" xfId="14201"/>
    <cellStyle name="40% - Accent3 29 3 2" xfId="14202"/>
    <cellStyle name="40% - Accent3 29 3 3" xfId="14203"/>
    <cellStyle name="40% - Accent3 29 4" xfId="14204"/>
    <cellStyle name="40% - Accent3 29 5" xfId="14205"/>
    <cellStyle name="40% - Accent3 29 6" xfId="14206"/>
    <cellStyle name="40% - Accent3 3" xfId="14207"/>
    <cellStyle name="40% - Accent3 3 10" xfId="14208"/>
    <cellStyle name="40% - Accent3 3 10 2" xfId="14209"/>
    <cellStyle name="40% - Accent3 3 11" xfId="14210"/>
    <cellStyle name="40% - Accent3 3 11 2" xfId="14211"/>
    <cellStyle name="40% - Accent3 3 12" xfId="14212"/>
    <cellStyle name="40% - Accent3 3 13" xfId="14213"/>
    <cellStyle name="40% - Accent3 3 14" xfId="14214"/>
    <cellStyle name="40% - Accent3 3 15" xfId="14215"/>
    <cellStyle name="40% - Accent3 3 2" xfId="14216"/>
    <cellStyle name="40% - Accent3 3 2 2" xfId="14217"/>
    <cellStyle name="40% - Accent3 3 2 2 2" xfId="14218"/>
    <cellStyle name="40% - Accent3 3 2 2 2 2" xfId="14219"/>
    <cellStyle name="40% - Accent3 3 2 2 2 2 2" xfId="14220"/>
    <cellStyle name="40% - Accent3 3 2 2 2 2 3" xfId="14221"/>
    <cellStyle name="40% - Accent3 3 2 2 2 2 4" xfId="14222"/>
    <cellStyle name="40% - Accent3 3 2 2 2 3" xfId="14223"/>
    <cellStyle name="40% - Accent3 3 2 2 2 4" xfId="14224"/>
    <cellStyle name="40% - Accent3 3 2 2 2 5" xfId="14225"/>
    <cellStyle name="40% - Accent3 3 2 2 3" xfId="14226"/>
    <cellStyle name="40% - Accent3 3 2 2 3 2" xfId="14227"/>
    <cellStyle name="40% - Accent3 3 2 2 3 3" xfId="14228"/>
    <cellStyle name="40% - Accent3 3 2 2 3 4" xfId="14229"/>
    <cellStyle name="40% - Accent3 3 2 2 4" xfId="14230"/>
    <cellStyle name="40% - Accent3 3 2 2 5" xfId="14231"/>
    <cellStyle name="40% - Accent3 3 2 2 6" xfId="14232"/>
    <cellStyle name="40% - Accent3 3 2 3" xfId="14233"/>
    <cellStyle name="40% - Accent3 3 2 3 2" xfId="14234"/>
    <cellStyle name="40% - Accent3 3 2 3 2 2" xfId="14235"/>
    <cellStyle name="40% - Accent3 3 2 3 2 2 2" xfId="14236"/>
    <cellStyle name="40% - Accent3 3 2 3 2 2 3" xfId="14237"/>
    <cellStyle name="40% - Accent3 3 2 3 2 3" xfId="14238"/>
    <cellStyle name="40% - Accent3 3 2 3 2 4" xfId="14239"/>
    <cellStyle name="40% - Accent3 3 2 3 2 5" xfId="14240"/>
    <cellStyle name="40% - Accent3 3 2 3 3" xfId="14241"/>
    <cellStyle name="40% - Accent3 3 2 3 3 2" xfId="14242"/>
    <cellStyle name="40% - Accent3 3 2 3 3 3" xfId="14243"/>
    <cellStyle name="40% - Accent3 3 2 3 4" xfId="14244"/>
    <cellStyle name="40% - Accent3 3 2 3 5" xfId="14245"/>
    <cellStyle name="40% - Accent3 3 2 3 6" xfId="14246"/>
    <cellStyle name="40% - Accent3 3 2 4" xfId="14247"/>
    <cellStyle name="40% - Accent3 3 2 4 2" xfId="14248"/>
    <cellStyle name="40% - Accent3 3 2 4 2 2" xfId="14249"/>
    <cellStyle name="40% - Accent3 3 2 4 2 3" xfId="14250"/>
    <cellStyle name="40% - Accent3 3 2 4 3" xfId="14251"/>
    <cellStyle name="40% - Accent3 3 2 4 4" xfId="14252"/>
    <cellStyle name="40% - Accent3 3 2 4 5" xfId="14253"/>
    <cellStyle name="40% - Accent3 3 2 5" xfId="14254"/>
    <cellStyle name="40% - Accent3 3 2 5 2" xfId="14255"/>
    <cellStyle name="40% - Accent3 3 2 5 3" xfId="14256"/>
    <cellStyle name="40% - Accent3 3 2 6" xfId="14257"/>
    <cellStyle name="40% - Accent3 3 2 7" xfId="14258"/>
    <cellStyle name="40% - Accent3 3 2 8" xfId="14259"/>
    <cellStyle name="40% - Accent3 3 3" xfId="14260"/>
    <cellStyle name="40% - Accent3 3 3 2" xfId="14261"/>
    <cellStyle name="40% - Accent3 3 3 2 2" xfId="14262"/>
    <cellStyle name="40% - Accent3 3 3 2 2 2" xfId="14263"/>
    <cellStyle name="40% - Accent3 3 3 2 2 3" xfId="14264"/>
    <cellStyle name="40% - Accent3 3 3 2 2 4" xfId="14265"/>
    <cellStyle name="40% - Accent3 3 3 2 2 5" xfId="14266"/>
    <cellStyle name="40% - Accent3 3 3 2 3" xfId="14267"/>
    <cellStyle name="40% - Accent3 3 3 2 4" xfId="14268"/>
    <cellStyle name="40% - Accent3 3 3 2 5" xfId="14269"/>
    <cellStyle name="40% - Accent3 3 3 2 6" xfId="14270"/>
    <cellStyle name="40% - Accent3 3 3 3" xfId="14271"/>
    <cellStyle name="40% - Accent3 3 3 3 2" xfId="14272"/>
    <cellStyle name="40% - Accent3 3 3 3 3" xfId="14273"/>
    <cellStyle name="40% - Accent3 3 3 3 4" xfId="14274"/>
    <cellStyle name="40% - Accent3 3 3 3 5" xfId="14275"/>
    <cellStyle name="40% - Accent3 3 3 4" xfId="14276"/>
    <cellStyle name="40% - Accent3 3 3 5" xfId="14277"/>
    <cellStyle name="40% - Accent3 3 3 6" xfId="14278"/>
    <cellStyle name="40% - Accent3 3 3 7" xfId="14279"/>
    <cellStyle name="40% - Accent3 3 4" xfId="14280"/>
    <cellStyle name="40% - Accent3 3 4 2" xfId="14281"/>
    <cellStyle name="40% - Accent3 3 4 2 2" xfId="14282"/>
    <cellStyle name="40% - Accent3 3 4 2 2 2" xfId="14283"/>
    <cellStyle name="40% - Accent3 3 4 2 2 3" xfId="14284"/>
    <cellStyle name="40% - Accent3 3 4 2 2 4" xfId="14285"/>
    <cellStyle name="40% - Accent3 3 4 2 2 5" xfId="14286"/>
    <cellStyle name="40% - Accent3 3 4 2 3" xfId="14287"/>
    <cellStyle name="40% - Accent3 3 4 2 4" xfId="14288"/>
    <cellStyle name="40% - Accent3 3 4 2 5" xfId="14289"/>
    <cellStyle name="40% - Accent3 3 4 2 6" xfId="14290"/>
    <cellStyle name="40% - Accent3 3 4 3" xfId="14291"/>
    <cellStyle name="40% - Accent3 3 4 3 2" xfId="14292"/>
    <cellStyle name="40% - Accent3 3 4 3 3" xfId="14293"/>
    <cellStyle name="40% - Accent3 3 4 3 4" xfId="14294"/>
    <cellStyle name="40% - Accent3 3 4 3 5" xfId="14295"/>
    <cellStyle name="40% - Accent3 3 4 4" xfId="14296"/>
    <cellStyle name="40% - Accent3 3 4 5" xfId="14297"/>
    <cellStyle name="40% - Accent3 3 4 6" xfId="14298"/>
    <cellStyle name="40% - Accent3 3 4 7" xfId="14299"/>
    <cellStyle name="40% - Accent3 3 5" xfId="14300"/>
    <cellStyle name="40% - Accent3 3 5 2" xfId="14301"/>
    <cellStyle name="40% - Accent3 3 5 2 2" xfId="14302"/>
    <cellStyle name="40% - Accent3 3 5 2 2 2" xfId="14303"/>
    <cellStyle name="40% - Accent3 3 5 2 3" xfId="14304"/>
    <cellStyle name="40% - Accent3 3 5 2 4" xfId="14305"/>
    <cellStyle name="40% - Accent3 3 5 2 5" xfId="14306"/>
    <cellStyle name="40% - Accent3 3 5 2 6" xfId="14307"/>
    <cellStyle name="40% - Accent3 3 5 3" xfId="14308"/>
    <cellStyle name="40% - Accent3 3 5 3 2" xfId="14309"/>
    <cellStyle name="40% - Accent3 3 5 4" xfId="14310"/>
    <cellStyle name="40% - Accent3 3 5 5" xfId="14311"/>
    <cellStyle name="40% - Accent3 3 5 6" xfId="14312"/>
    <cellStyle name="40% - Accent3 3 5 7" xfId="14313"/>
    <cellStyle name="40% - Accent3 3 6" xfId="14314"/>
    <cellStyle name="40% - Accent3 3 6 2" xfId="14315"/>
    <cellStyle name="40% - Accent3 3 6 2 2" xfId="14316"/>
    <cellStyle name="40% - Accent3 3 6 2 2 2" xfId="14317"/>
    <cellStyle name="40% - Accent3 3 6 2 3" xfId="14318"/>
    <cellStyle name="40% - Accent3 3 6 3" xfId="14319"/>
    <cellStyle name="40% - Accent3 3 6 3 2" xfId="14320"/>
    <cellStyle name="40% - Accent3 3 6 4" xfId="14321"/>
    <cellStyle name="40% - Accent3 3 6 5" xfId="14322"/>
    <cellStyle name="40% - Accent3 3 6 6" xfId="14323"/>
    <cellStyle name="40% - Accent3 3 6 7" xfId="14324"/>
    <cellStyle name="40% - Accent3 3 7" xfId="14325"/>
    <cellStyle name="40% - Accent3 3 7 2" xfId="14326"/>
    <cellStyle name="40% - Accent3 3 7 2 2" xfId="14327"/>
    <cellStyle name="40% - Accent3 3 7 2 2 2" xfId="14328"/>
    <cellStyle name="40% - Accent3 3 7 2 3" xfId="14329"/>
    <cellStyle name="40% - Accent3 3 7 3" xfId="14330"/>
    <cellStyle name="40% - Accent3 3 7 3 2" xfId="14331"/>
    <cellStyle name="40% - Accent3 3 7 4" xfId="14332"/>
    <cellStyle name="40% - Accent3 3 8" xfId="14333"/>
    <cellStyle name="40% - Accent3 3 8 2" xfId="14334"/>
    <cellStyle name="40% - Accent3 3 8 2 2" xfId="14335"/>
    <cellStyle name="40% - Accent3 3 8 2 2 2" xfId="14336"/>
    <cellStyle name="40% - Accent3 3 8 2 3" xfId="14337"/>
    <cellStyle name="40% - Accent3 3 8 3" xfId="14338"/>
    <cellStyle name="40% - Accent3 3 8 3 2" xfId="14339"/>
    <cellStyle name="40% - Accent3 3 8 4" xfId="14340"/>
    <cellStyle name="40% - Accent3 3 9" xfId="14341"/>
    <cellStyle name="40% - Accent3 3 9 2" xfId="14342"/>
    <cellStyle name="40% - Accent3 3 9 2 2" xfId="14343"/>
    <cellStyle name="40% - Accent3 3 9 3" xfId="14344"/>
    <cellStyle name="40% - Accent3 30" xfId="14345"/>
    <cellStyle name="40% - Accent3 30 2" xfId="14346"/>
    <cellStyle name="40% - Accent3 30 2 2" xfId="14347"/>
    <cellStyle name="40% - Accent3 30 2 2 2" xfId="14348"/>
    <cellStyle name="40% - Accent3 30 2 2 3" xfId="14349"/>
    <cellStyle name="40% - Accent3 30 2 3" xfId="14350"/>
    <cellStyle name="40% - Accent3 30 2 4" xfId="14351"/>
    <cellStyle name="40% - Accent3 30 3" xfId="14352"/>
    <cellStyle name="40% - Accent3 30 3 2" xfId="14353"/>
    <cellStyle name="40% - Accent3 30 3 3" xfId="14354"/>
    <cellStyle name="40% - Accent3 30 4" xfId="14355"/>
    <cellStyle name="40% - Accent3 30 5" xfId="14356"/>
    <cellStyle name="40% - Accent3 30 6" xfId="14357"/>
    <cellStyle name="40% - Accent3 31" xfId="14358"/>
    <cellStyle name="40% - Accent3 31 2" xfId="14359"/>
    <cellStyle name="40% - Accent3 31 2 2" xfId="14360"/>
    <cellStyle name="40% - Accent3 31 2 2 2" xfId="14361"/>
    <cellStyle name="40% - Accent3 31 2 2 3" xfId="14362"/>
    <cellStyle name="40% - Accent3 31 2 3" xfId="14363"/>
    <cellStyle name="40% - Accent3 31 2 4" xfId="14364"/>
    <cellStyle name="40% - Accent3 31 3" xfId="14365"/>
    <cellStyle name="40% - Accent3 31 3 2" xfId="14366"/>
    <cellStyle name="40% - Accent3 31 3 3" xfId="14367"/>
    <cellStyle name="40% - Accent3 31 4" xfId="14368"/>
    <cellStyle name="40% - Accent3 31 5" xfId="14369"/>
    <cellStyle name="40% - Accent3 31 6" xfId="14370"/>
    <cellStyle name="40% - Accent3 32" xfId="14371"/>
    <cellStyle name="40% - Accent3 32 2" xfId="14372"/>
    <cellStyle name="40% - Accent3 32 2 2" xfId="14373"/>
    <cellStyle name="40% - Accent3 32 2 2 2" xfId="14374"/>
    <cellStyle name="40% - Accent3 32 2 2 3" xfId="14375"/>
    <cellStyle name="40% - Accent3 32 2 3" xfId="14376"/>
    <cellStyle name="40% - Accent3 32 2 4" xfId="14377"/>
    <cellStyle name="40% - Accent3 32 3" xfId="14378"/>
    <cellStyle name="40% - Accent3 32 3 2" xfId="14379"/>
    <cellStyle name="40% - Accent3 32 3 3" xfId="14380"/>
    <cellStyle name="40% - Accent3 32 4" xfId="14381"/>
    <cellStyle name="40% - Accent3 32 5" xfId="14382"/>
    <cellStyle name="40% - Accent3 33" xfId="14383"/>
    <cellStyle name="40% - Accent3 33 2" xfId="14384"/>
    <cellStyle name="40% - Accent3 33 2 2" xfId="14385"/>
    <cellStyle name="40% - Accent3 33 2 2 2" xfId="14386"/>
    <cellStyle name="40% - Accent3 33 2 2 3" xfId="14387"/>
    <cellStyle name="40% - Accent3 33 2 3" xfId="14388"/>
    <cellStyle name="40% - Accent3 33 2 4" xfId="14389"/>
    <cellStyle name="40% - Accent3 33 3" xfId="14390"/>
    <cellStyle name="40% - Accent3 33 3 2" xfId="14391"/>
    <cellStyle name="40% - Accent3 33 3 3" xfId="14392"/>
    <cellStyle name="40% - Accent3 33 4" xfId="14393"/>
    <cellStyle name="40% - Accent3 33 5" xfId="14394"/>
    <cellStyle name="40% - Accent3 34" xfId="14395"/>
    <cellStyle name="40% - Accent3 34 2" xfId="14396"/>
    <cellStyle name="40% - Accent3 34 2 2" xfId="14397"/>
    <cellStyle name="40% - Accent3 34 2 2 2" xfId="14398"/>
    <cellStyle name="40% - Accent3 34 2 2 3" xfId="14399"/>
    <cellStyle name="40% - Accent3 34 2 3" xfId="14400"/>
    <cellStyle name="40% - Accent3 34 2 4" xfId="14401"/>
    <cellStyle name="40% - Accent3 34 3" xfId="14402"/>
    <cellStyle name="40% - Accent3 34 3 2" xfId="14403"/>
    <cellStyle name="40% - Accent3 34 3 3" xfId="14404"/>
    <cellStyle name="40% - Accent3 34 4" xfId="14405"/>
    <cellStyle name="40% - Accent3 34 5" xfId="14406"/>
    <cellStyle name="40% - Accent3 35" xfId="14407"/>
    <cellStyle name="40% - Accent3 35 2" xfId="14408"/>
    <cellStyle name="40% - Accent3 35 2 2" xfId="14409"/>
    <cellStyle name="40% - Accent3 35 2 2 2" xfId="14410"/>
    <cellStyle name="40% - Accent3 35 2 2 3" xfId="14411"/>
    <cellStyle name="40% - Accent3 35 2 3" xfId="14412"/>
    <cellStyle name="40% - Accent3 35 2 4" xfId="14413"/>
    <cellStyle name="40% - Accent3 35 3" xfId="14414"/>
    <cellStyle name="40% - Accent3 35 3 2" xfId="14415"/>
    <cellStyle name="40% - Accent3 35 3 3" xfId="14416"/>
    <cellStyle name="40% - Accent3 35 4" xfId="14417"/>
    <cellStyle name="40% - Accent3 35 5" xfId="14418"/>
    <cellStyle name="40% - Accent3 36" xfId="14419"/>
    <cellStyle name="40% - Accent3 36 2" xfId="14420"/>
    <cellStyle name="40% - Accent3 36 2 2" xfId="14421"/>
    <cellStyle name="40% - Accent3 36 2 2 2" xfId="14422"/>
    <cellStyle name="40% - Accent3 36 2 2 3" xfId="14423"/>
    <cellStyle name="40% - Accent3 36 2 3" xfId="14424"/>
    <cellStyle name="40% - Accent3 36 2 4" xfId="14425"/>
    <cellStyle name="40% - Accent3 36 3" xfId="14426"/>
    <cellStyle name="40% - Accent3 36 3 2" xfId="14427"/>
    <cellStyle name="40% - Accent3 36 3 3" xfId="14428"/>
    <cellStyle name="40% - Accent3 36 4" xfId="14429"/>
    <cellStyle name="40% - Accent3 36 5" xfId="14430"/>
    <cellStyle name="40% - Accent3 37" xfId="14431"/>
    <cellStyle name="40% - Accent3 37 2" xfId="14432"/>
    <cellStyle name="40% - Accent3 37 2 2" xfId="14433"/>
    <cellStyle name="40% - Accent3 37 2 2 2" xfId="14434"/>
    <cellStyle name="40% - Accent3 37 2 2 3" xfId="14435"/>
    <cellStyle name="40% - Accent3 37 2 3" xfId="14436"/>
    <cellStyle name="40% - Accent3 37 2 4" xfId="14437"/>
    <cellStyle name="40% - Accent3 37 3" xfId="14438"/>
    <cellStyle name="40% - Accent3 37 3 2" xfId="14439"/>
    <cellStyle name="40% - Accent3 37 3 3" xfId="14440"/>
    <cellStyle name="40% - Accent3 37 4" xfId="14441"/>
    <cellStyle name="40% - Accent3 37 5" xfId="14442"/>
    <cellStyle name="40% - Accent3 38" xfId="14443"/>
    <cellStyle name="40% - Accent3 38 2" xfId="14444"/>
    <cellStyle name="40% - Accent3 38 2 2" xfId="14445"/>
    <cellStyle name="40% - Accent3 38 2 2 2" xfId="14446"/>
    <cellStyle name="40% - Accent3 38 2 2 3" xfId="14447"/>
    <cellStyle name="40% - Accent3 38 2 3" xfId="14448"/>
    <cellStyle name="40% - Accent3 38 2 4" xfId="14449"/>
    <cellStyle name="40% - Accent3 38 3" xfId="14450"/>
    <cellStyle name="40% - Accent3 38 3 2" xfId="14451"/>
    <cellStyle name="40% - Accent3 38 3 3" xfId="14452"/>
    <cellStyle name="40% - Accent3 38 4" xfId="14453"/>
    <cellStyle name="40% - Accent3 38 5" xfId="14454"/>
    <cellStyle name="40% - Accent3 39" xfId="14455"/>
    <cellStyle name="40% - Accent3 39 2" xfId="14456"/>
    <cellStyle name="40% - Accent3 39 2 2" xfId="14457"/>
    <cellStyle name="40% - Accent3 39 2 2 2" xfId="14458"/>
    <cellStyle name="40% - Accent3 39 2 2 3" xfId="14459"/>
    <cellStyle name="40% - Accent3 39 2 3" xfId="14460"/>
    <cellStyle name="40% - Accent3 39 2 4" xfId="14461"/>
    <cellStyle name="40% - Accent3 39 3" xfId="14462"/>
    <cellStyle name="40% - Accent3 39 3 2" xfId="14463"/>
    <cellStyle name="40% - Accent3 39 3 3" xfId="14464"/>
    <cellStyle name="40% - Accent3 39 4" xfId="14465"/>
    <cellStyle name="40% - Accent3 39 5" xfId="14466"/>
    <cellStyle name="40% - Accent3 4" xfId="14467"/>
    <cellStyle name="40% - Accent3 4 10" xfId="14468"/>
    <cellStyle name="40% - Accent3 4 10 2" xfId="14469"/>
    <cellStyle name="40% - Accent3 4 11" xfId="14470"/>
    <cellStyle name="40% - Accent3 4 11 2" xfId="14471"/>
    <cellStyle name="40% - Accent3 4 12" xfId="14472"/>
    <cellStyle name="40% - Accent3 4 13" xfId="14473"/>
    <cellStyle name="40% - Accent3 4 14" xfId="14474"/>
    <cellStyle name="40% - Accent3 4 15" xfId="14475"/>
    <cellStyle name="40% - Accent3 4 2" xfId="14476"/>
    <cellStyle name="40% - Accent3 4 2 2" xfId="14477"/>
    <cellStyle name="40% - Accent3 4 2 2 2" xfId="14478"/>
    <cellStyle name="40% - Accent3 4 2 2 2 2" xfId="14479"/>
    <cellStyle name="40% - Accent3 4 2 2 2 2 2" xfId="14480"/>
    <cellStyle name="40% - Accent3 4 2 2 2 2 3" xfId="14481"/>
    <cellStyle name="40% - Accent3 4 2 2 2 2 4" xfId="14482"/>
    <cellStyle name="40% - Accent3 4 2 2 2 3" xfId="14483"/>
    <cellStyle name="40% - Accent3 4 2 2 2 4" xfId="14484"/>
    <cellStyle name="40% - Accent3 4 2 2 2 5" xfId="14485"/>
    <cellStyle name="40% - Accent3 4 2 2 3" xfId="14486"/>
    <cellStyle name="40% - Accent3 4 2 2 3 2" xfId="14487"/>
    <cellStyle name="40% - Accent3 4 2 2 3 3" xfId="14488"/>
    <cellStyle name="40% - Accent3 4 2 2 3 4" xfId="14489"/>
    <cellStyle name="40% - Accent3 4 2 2 4" xfId="14490"/>
    <cellStyle name="40% - Accent3 4 2 2 5" xfId="14491"/>
    <cellStyle name="40% - Accent3 4 2 2 6" xfId="14492"/>
    <cellStyle name="40% - Accent3 4 2 3" xfId="14493"/>
    <cellStyle name="40% - Accent3 4 2 3 2" xfId="14494"/>
    <cellStyle name="40% - Accent3 4 2 3 2 2" xfId="14495"/>
    <cellStyle name="40% - Accent3 4 2 3 2 2 2" xfId="14496"/>
    <cellStyle name="40% - Accent3 4 2 3 2 2 3" xfId="14497"/>
    <cellStyle name="40% - Accent3 4 2 3 2 3" xfId="14498"/>
    <cellStyle name="40% - Accent3 4 2 3 2 4" xfId="14499"/>
    <cellStyle name="40% - Accent3 4 2 3 2 5" xfId="14500"/>
    <cellStyle name="40% - Accent3 4 2 3 3" xfId="14501"/>
    <cellStyle name="40% - Accent3 4 2 3 3 2" xfId="14502"/>
    <cellStyle name="40% - Accent3 4 2 3 3 3" xfId="14503"/>
    <cellStyle name="40% - Accent3 4 2 3 4" xfId="14504"/>
    <cellStyle name="40% - Accent3 4 2 3 5" xfId="14505"/>
    <cellStyle name="40% - Accent3 4 2 3 6" xfId="14506"/>
    <cellStyle name="40% - Accent3 4 2 4" xfId="14507"/>
    <cellStyle name="40% - Accent3 4 2 4 2" xfId="14508"/>
    <cellStyle name="40% - Accent3 4 2 4 2 2" xfId="14509"/>
    <cellStyle name="40% - Accent3 4 2 4 2 3" xfId="14510"/>
    <cellStyle name="40% - Accent3 4 2 4 3" xfId="14511"/>
    <cellStyle name="40% - Accent3 4 2 4 4" xfId="14512"/>
    <cellStyle name="40% - Accent3 4 2 4 5" xfId="14513"/>
    <cellStyle name="40% - Accent3 4 2 5" xfId="14514"/>
    <cellStyle name="40% - Accent3 4 2 5 2" xfId="14515"/>
    <cellStyle name="40% - Accent3 4 2 5 3" xfId="14516"/>
    <cellStyle name="40% - Accent3 4 2 6" xfId="14517"/>
    <cellStyle name="40% - Accent3 4 2 7" xfId="14518"/>
    <cellStyle name="40% - Accent3 4 2 8" xfId="14519"/>
    <cellStyle name="40% - Accent3 4 3" xfId="14520"/>
    <cellStyle name="40% - Accent3 4 3 2" xfId="14521"/>
    <cellStyle name="40% - Accent3 4 3 2 2" xfId="14522"/>
    <cellStyle name="40% - Accent3 4 3 2 2 2" xfId="14523"/>
    <cellStyle name="40% - Accent3 4 3 2 2 3" xfId="14524"/>
    <cellStyle name="40% - Accent3 4 3 2 2 4" xfId="14525"/>
    <cellStyle name="40% - Accent3 4 3 2 2 5" xfId="14526"/>
    <cellStyle name="40% - Accent3 4 3 2 3" xfId="14527"/>
    <cellStyle name="40% - Accent3 4 3 2 4" xfId="14528"/>
    <cellStyle name="40% - Accent3 4 3 2 5" xfId="14529"/>
    <cellStyle name="40% - Accent3 4 3 2 6" xfId="14530"/>
    <cellStyle name="40% - Accent3 4 3 3" xfId="14531"/>
    <cellStyle name="40% - Accent3 4 3 3 2" xfId="14532"/>
    <cellStyle name="40% - Accent3 4 3 3 3" xfId="14533"/>
    <cellStyle name="40% - Accent3 4 3 3 4" xfId="14534"/>
    <cellStyle name="40% - Accent3 4 3 3 5" xfId="14535"/>
    <cellStyle name="40% - Accent3 4 3 4" xfId="14536"/>
    <cellStyle name="40% - Accent3 4 3 5" xfId="14537"/>
    <cellStyle name="40% - Accent3 4 3 6" xfId="14538"/>
    <cellStyle name="40% - Accent3 4 3 7" xfId="14539"/>
    <cellStyle name="40% - Accent3 4 4" xfId="14540"/>
    <cellStyle name="40% - Accent3 4 4 2" xfId="14541"/>
    <cellStyle name="40% - Accent3 4 4 2 2" xfId="14542"/>
    <cellStyle name="40% - Accent3 4 4 2 2 2" xfId="14543"/>
    <cellStyle name="40% - Accent3 4 4 2 2 3" xfId="14544"/>
    <cellStyle name="40% - Accent3 4 4 2 2 4" xfId="14545"/>
    <cellStyle name="40% - Accent3 4 4 2 2 5" xfId="14546"/>
    <cellStyle name="40% - Accent3 4 4 2 3" xfId="14547"/>
    <cellStyle name="40% - Accent3 4 4 2 4" xfId="14548"/>
    <cellStyle name="40% - Accent3 4 4 2 5" xfId="14549"/>
    <cellStyle name="40% - Accent3 4 4 2 6" xfId="14550"/>
    <cellStyle name="40% - Accent3 4 4 3" xfId="14551"/>
    <cellStyle name="40% - Accent3 4 4 3 2" xfId="14552"/>
    <cellStyle name="40% - Accent3 4 4 3 3" xfId="14553"/>
    <cellStyle name="40% - Accent3 4 4 3 4" xfId="14554"/>
    <cellStyle name="40% - Accent3 4 4 3 5" xfId="14555"/>
    <cellStyle name="40% - Accent3 4 4 4" xfId="14556"/>
    <cellStyle name="40% - Accent3 4 4 5" xfId="14557"/>
    <cellStyle name="40% - Accent3 4 4 6" xfId="14558"/>
    <cellStyle name="40% - Accent3 4 4 7" xfId="14559"/>
    <cellStyle name="40% - Accent3 4 5" xfId="14560"/>
    <cellStyle name="40% - Accent3 4 5 2" xfId="14561"/>
    <cellStyle name="40% - Accent3 4 5 2 2" xfId="14562"/>
    <cellStyle name="40% - Accent3 4 5 2 2 2" xfId="14563"/>
    <cellStyle name="40% - Accent3 4 5 2 3" xfId="14564"/>
    <cellStyle name="40% - Accent3 4 5 2 4" xfId="14565"/>
    <cellStyle name="40% - Accent3 4 5 2 5" xfId="14566"/>
    <cellStyle name="40% - Accent3 4 5 2 6" xfId="14567"/>
    <cellStyle name="40% - Accent3 4 5 3" xfId="14568"/>
    <cellStyle name="40% - Accent3 4 5 3 2" xfId="14569"/>
    <cellStyle name="40% - Accent3 4 5 4" xfId="14570"/>
    <cellStyle name="40% - Accent3 4 5 5" xfId="14571"/>
    <cellStyle name="40% - Accent3 4 5 6" xfId="14572"/>
    <cellStyle name="40% - Accent3 4 5 7" xfId="14573"/>
    <cellStyle name="40% - Accent3 4 6" xfId="14574"/>
    <cellStyle name="40% - Accent3 4 6 2" xfId="14575"/>
    <cellStyle name="40% - Accent3 4 6 2 2" xfId="14576"/>
    <cellStyle name="40% - Accent3 4 6 2 2 2" xfId="14577"/>
    <cellStyle name="40% - Accent3 4 6 2 3" xfId="14578"/>
    <cellStyle name="40% - Accent3 4 6 3" xfId="14579"/>
    <cellStyle name="40% - Accent3 4 6 3 2" xfId="14580"/>
    <cellStyle name="40% - Accent3 4 6 4" xfId="14581"/>
    <cellStyle name="40% - Accent3 4 6 5" xfId="14582"/>
    <cellStyle name="40% - Accent3 4 6 6" xfId="14583"/>
    <cellStyle name="40% - Accent3 4 6 7" xfId="14584"/>
    <cellStyle name="40% - Accent3 4 7" xfId="14585"/>
    <cellStyle name="40% - Accent3 4 7 2" xfId="14586"/>
    <cellStyle name="40% - Accent3 4 7 2 2" xfId="14587"/>
    <cellStyle name="40% - Accent3 4 7 2 2 2" xfId="14588"/>
    <cellStyle name="40% - Accent3 4 7 2 3" xfId="14589"/>
    <cellStyle name="40% - Accent3 4 7 3" xfId="14590"/>
    <cellStyle name="40% - Accent3 4 7 3 2" xfId="14591"/>
    <cellStyle name="40% - Accent3 4 7 4" xfId="14592"/>
    <cellStyle name="40% - Accent3 4 8" xfId="14593"/>
    <cellStyle name="40% - Accent3 4 8 2" xfId="14594"/>
    <cellStyle name="40% - Accent3 4 8 2 2" xfId="14595"/>
    <cellStyle name="40% - Accent3 4 8 2 2 2" xfId="14596"/>
    <cellStyle name="40% - Accent3 4 8 2 3" xfId="14597"/>
    <cellStyle name="40% - Accent3 4 8 3" xfId="14598"/>
    <cellStyle name="40% - Accent3 4 8 3 2" xfId="14599"/>
    <cellStyle name="40% - Accent3 4 8 4" xfId="14600"/>
    <cellStyle name="40% - Accent3 4 9" xfId="14601"/>
    <cellStyle name="40% - Accent3 4 9 2" xfId="14602"/>
    <cellStyle name="40% - Accent3 4 9 2 2" xfId="14603"/>
    <cellStyle name="40% - Accent3 4 9 3" xfId="14604"/>
    <cellStyle name="40% - Accent3 40" xfId="14605"/>
    <cellStyle name="40% - Accent3 40 2" xfId="14606"/>
    <cellStyle name="40% - Accent3 40 2 2" xfId="14607"/>
    <cellStyle name="40% - Accent3 40 2 2 2" xfId="14608"/>
    <cellStyle name="40% - Accent3 40 2 2 3" xfId="14609"/>
    <cellStyle name="40% - Accent3 40 2 3" xfId="14610"/>
    <cellStyle name="40% - Accent3 40 2 4" xfId="14611"/>
    <cellStyle name="40% - Accent3 40 3" xfId="14612"/>
    <cellStyle name="40% - Accent3 40 3 2" xfId="14613"/>
    <cellStyle name="40% - Accent3 40 3 3" xfId="14614"/>
    <cellStyle name="40% - Accent3 40 4" xfId="14615"/>
    <cellStyle name="40% - Accent3 40 5" xfId="14616"/>
    <cellStyle name="40% - Accent3 41" xfId="14617"/>
    <cellStyle name="40% - Accent3 41 2" xfId="14618"/>
    <cellStyle name="40% - Accent3 41 2 2" xfId="14619"/>
    <cellStyle name="40% - Accent3 41 2 2 2" xfId="14620"/>
    <cellStyle name="40% - Accent3 41 2 2 3" xfId="14621"/>
    <cellStyle name="40% - Accent3 41 2 3" xfId="14622"/>
    <cellStyle name="40% - Accent3 41 2 4" xfId="14623"/>
    <cellStyle name="40% - Accent3 41 3" xfId="14624"/>
    <cellStyle name="40% - Accent3 41 3 2" xfId="14625"/>
    <cellStyle name="40% - Accent3 41 3 3" xfId="14626"/>
    <cellStyle name="40% - Accent3 41 4" xfId="14627"/>
    <cellStyle name="40% - Accent3 41 5" xfId="14628"/>
    <cellStyle name="40% - Accent3 42" xfId="14629"/>
    <cellStyle name="40% - Accent3 42 2" xfId="14630"/>
    <cellStyle name="40% - Accent3 42 2 2" xfId="14631"/>
    <cellStyle name="40% - Accent3 42 2 2 2" xfId="14632"/>
    <cellStyle name="40% - Accent3 42 2 2 3" xfId="14633"/>
    <cellStyle name="40% - Accent3 42 2 3" xfId="14634"/>
    <cellStyle name="40% - Accent3 42 2 4" xfId="14635"/>
    <cellStyle name="40% - Accent3 42 3" xfId="14636"/>
    <cellStyle name="40% - Accent3 42 3 2" xfId="14637"/>
    <cellStyle name="40% - Accent3 42 3 3" xfId="14638"/>
    <cellStyle name="40% - Accent3 42 4" xfId="14639"/>
    <cellStyle name="40% - Accent3 42 5" xfId="14640"/>
    <cellStyle name="40% - Accent3 43" xfId="14641"/>
    <cellStyle name="40% - Accent3 43 2" xfId="14642"/>
    <cellStyle name="40% - Accent3 43 2 2" xfId="14643"/>
    <cellStyle name="40% - Accent3 43 2 2 2" xfId="14644"/>
    <cellStyle name="40% - Accent3 43 2 2 3" xfId="14645"/>
    <cellStyle name="40% - Accent3 43 2 3" xfId="14646"/>
    <cellStyle name="40% - Accent3 43 2 4" xfId="14647"/>
    <cellStyle name="40% - Accent3 43 3" xfId="14648"/>
    <cellStyle name="40% - Accent3 43 3 2" xfId="14649"/>
    <cellStyle name="40% - Accent3 43 3 3" xfId="14650"/>
    <cellStyle name="40% - Accent3 43 4" xfId="14651"/>
    <cellStyle name="40% - Accent3 43 5" xfId="14652"/>
    <cellStyle name="40% - Accent3 44" xfId="14653"/>
    <cellStyle name="40% - Accent3 44 2" xfId="14654"/>
    <cellStyle name="40% - Accent3 44 2 2" xfId="14655"/>
    <cellStyle name="40% - Accent3 44 2 2 2" xfId="14656"/>
    <cellStyle name="40% - Accent3 44 2 2 3" xfId="14657"/>
    <cellStyle name="40% - Accent3 44 2 3" xfId="14658"/>
    <cellStyle name="40% - Accent3 44 2 4" xfId="14659"/>
    <cellStyle name="40% - Accent3 44 3" xfId="14660"/>
    <cellStyle name="40% - Accent3 44 3 2" xfId="14661"/>
    <cellStyle name="40% - Accent3 44 3 3" xfId="14662"/>
    <cellStyle name="40% - Accent3 44 4" xfId="14663"/>
    <cellStyle name="40% - Accent3 44 5" xfId="14664"/>
    <cellStyle name="40% - Accent3 45" xfId="14665"/>
    <cellStyle name="40% - Accent3 45 2" xfId="14666"/>
    <cellStyle name="40% - Accent3 45 2 2" xfId="14667"/>
    <cellStyle name="40% - Accent3 45 2 2 2" xfId="14668"/>
    <cellStyle name="40% - Accent3 45 2 2 3" xfId="14669"/>
    <cellStyle name="40% - Accent3 45 2 3" xfId="14670"/>
    <cellStyle name="40% - Accent3 45 2 4" xfId="14671"/>
    <cellStyle name="40% - Accent3 45 3" xfId="14672"/>
    <cellStyle name="40% - Accent3 45 3 2" xfId="14673"/>
    <cellStyle name="40% - Accent3 45 3 3" xfId="14674"/>
    <cellStyle name="40% - Accent3 45 4" xfId="14675"/>
    <cellStyle name="40% - Accent3 45 5" xfId="14676"/>
    <cellStyle name="40% - Accent3 46" xfId="14677"/>
    <cellStyle name="40% - Accent3 46 2" xfId="14678"/>
    <cellStyle name="40% - Accent3 46 2 2" xfId="14679"/>
    <cellStyle name="40% - Accent3 46 2 2 2" xfId="14680"/>
    <cellStyle name="40% - Accent3 46 2 2 3" xfId="14681"/>
    <cellStyle name="40% - Accent3 46 2 3" xfId="14682"/>
    <cellStyle name="40% - Accent3 46 2 4" xfId="14683"/>
    <cellStyle name="40% - Accent3 46 3" xfId="14684"/>
    <cellStyle name="40% - Accent3 46 3 2" xfId="14685"/>
    <cellStyle name="40% - Accent3 46 3 3" xfId="14686"/>
    <cellStyle name="40% - Accent3 46 4" xfId="14687"/>
    <cellStyle name="40% - Accent3 46 5" xfId="14688"/>
    <cellStyle name="40% - Accent3 47" xfId="14689"/>
    <cellStyle name="40% - Accent3 47 2" xfId="14690"/>
    <cellStyle name="40% - Accent3 47 2 2" xfId="14691"/>
    <cellStyle name="40% - Accent3 47 2 2 2" xfId="14692"/>
    <cellStyle name="40% - Accent3 47 2 2 3" xfId="14693"/>
    <cellStyle name="40% - Accent3 47 2 3" xfId="14694"/>
    <cellStyle name="40% - Accent3 47 2 4" xfId="14695"/>
    <cellStyle name="40% - Accent3 47 3" xfId="14696"/>
    <cellStyle name="40% - Accent3 47 3 2" xfId="14697"/>
    <cellStyle name="40% - Accent3 47 3 3" xfId="14698"/>
    <cellStyle name="40% - Accent3 47 4" xfId="14699"/>
    <cellStyle name="40% - Accent3 47 5" xfId="14700"/>
    <cellStyle name="40% - Accent3 48" xfId="14701"/>
    <cellStyle name="40% - Accent3 48 2" xfId="14702"/>
    <cellStyle name="40% - Accent3 48 2 2" xfId="14703"/>
    <cellStyle name="40% - Accent3 48 2 2 2" xfId="14704"/>
    <cellStyle name="40% - Accent3 48 2 2 3" xfId="14705"/>
    <cellStyle name="40% - Accent3 48 2 3" xfId="14706"/>
    <cellStyle name="40% - Accent3 48 2 4" xfId="14707"/>
    <cellStyle name="40% - Accent3 48 3" xfId="14708"/>
    <cellStyle name="40% - Accent3 48 3 2" xfId="14709"/>
    <cellStyle name="40% - Accent3 48 3 3" xfId="14710"/>
    <cellStyle name="40% - Accent3 48 4" xfId="14711"/>
    <cellStyle name="40% - Accent3 48 5" xfId="14712"/>
    <cellStyle name="40% - Accent3 49" xfId="14713"/>
    <cellStyle name="40% - Accent3 49 2" xfId="14714"/>
    <cellStyle name="40% - Accent3 49 2 2" xfId="14715"/>
    <cellStyle name="40% - Accent3 49 2 2 2" xfId="14716"/>
    <cellStyle name="40% - Accent3 49 2 2 3" xfId="14717"/>
    <cellStyle name="40% - Accent3 49 2 3" xfId="14718"/>
    <cellStyle name="40% - Accent3 49 2 4" xfId="14719"/>
    <cellStyle name="40% - Accent3 49 3" xfId="14720"/>
    <cellStyle name="40% - Accent3 49 3 2" xfId="14721"/>
    <cellStyle name="40% - Accent3 49 3 3" xfId="14722"/>
    <cellStyle name="40% - Accent3 49 4" xfId="14723"/>
    <cellStyle name="40% - Accent3 49 5" xfId="14724"/>
    <cellStyle name="40% - Accent3 5" xfId="14725"/>
    <cellStyle name="40% - Accent3 5 10" xfId="14726"/>
    <cellStyle name="40% - Accent3 5 10 2" xfId="14727"/>
    <cellStyle name="40% - Accent3 5 11" xfId="14728"/>
    <cellStyle name="40% - Accent3 5 11 2" xfId="14729"/>
    <cellStyle name="40% - Accent3 5 12" xfId="14730"/>
    <cellStyle name="40% - Accent3 5 13" xfId="14731"/>
    <cellStyle name="40% - Accent3 5 14" xfId="14732"/>
    <cellStyle name="40% - Accent3 5 15" xfId="14733"/>
    <cellStyle name="40% - Accent3 5 2" xfId="14734"/>
    <cellStyle name="40% - Accent3 5 2 2" xfId="14735"/>
    <cellStyle name="40% - Accent3 5 2 2 2" xfId="14736"/>
    <cellStyle name="40% - Accent3 5 2 2 2 2" xfId="14737"/>
    <cellStyle name="40% - Accent3 5 2 2 2 3" xfId="14738"/>
    <cellStyle name="40% - Accent3 5 2 2 2 4" xfId="14739"/>
    <cellStyle name="40% - Accent3 5 2 2 2 5" xfId="14740"/>
    <cellStyle name="40% - Accent3 5 2 2 3" xfId="14741"/>
    <cellStyle name="40% - Accent3 5 2 2 4" xfId="14742"/>
    <cellStyle name="40% - Accent3 5 2 2 5" xfId="14743"/>
    <cellStyle name="40% - Accent3 5 2 2 6" xfId="14744"/>
    <cellStyle name="40% - Accent3 5 2 3" xfId="14745"/>
    <cellStyle name="40% - Accent3 5 2 3 2" xfId="14746"/>
    <cellStyle name="40% - Accent3 5 2 3 3" xfId="14747"/>
    <cellStyle name="40% - Accent3 5 2 3 4" xfId="14748"/>
    <cellStyle name="40% - Accent3 5 2 3 5" xfId="14749"/>
    <cellStyle name="40% - Accent3 5 2 4" xfId="14750"/>
    <cellStyle name="40% - Accent3 5 2 5" xfId="14751"/>
    <cellStyle name="40% - Accent3 5 2 6" xfId="14752"/>
    <cellStyle name="40% - Accent3 5 2 7" xfId="14753"/>
    <cellStyle name="40% - Accent3 5 3" xfId="14754"/>
    <cellStyle name="40% - Accent3 5 3 2" xfId="14755"/>
    <cellStyle name="40% - Accent3 5 3 2 2" xfId="14756"/>
    <cellStyle name="40% - Accent3 5 3 2 2 2" xfId="14757"/>
    <cellStyle name="40% - Accent3 5 3 2 2 3" xfId="14758"/>
    <cellStyle name="40% - Accent3 5 3 2 2 4" xfId="14759"/>
    <cellStyle name="40% - Accent3 5 3 2 2 5" xfId="14760"/>
    <cellStyle name="40% - Accent3 5 3 2 3" xfId="14761"/>
    <cellStyle name="40% - Accent3 5 3 2 4" xfId="14762"/>
    <cellStyle name="40% - Accent3 5 3 2 5" xfId="14763"/>
    <cellStyle name="40% - Accent3 5 3 2 6" xfId="14764"/>
    <cellStyle name="40% - Accent3 5 3 3" xfId="14765"/>
    <cellStyle name="40% - Accent3 5 3 3 2" xfId="14766"/>
    <cellStyle name="40% - Accent3 5 3 3 3" xfId="14767"/>
    <cellStyle name="40% - Accent3 5 3 3 4" xfId="14768"/>
    <cellStyle name="40% - Accent3 5 3 3 5" xfId="14769"/>
    <cellStyle name="40% - Accent3 5 3 4" xfId="14770"/>
    <cellStyle name="40% - Accent3 5 3 5" xfId="14771"/>
    <cellStyle name="40% - Accent3 5 3 6" xfId="14772"/>
    <cellStyle name="40% - Accent3 5 3 7" xfId="14773"/>
    <cellStyle name="40% - Accent3 5 4" xfId="14774"/>
    <cellStyle name="40% - Accent3 5 4 2" xfId="14775"/>
    <cellStyle name="40% - Accent3 5 4 2 2" xfId="14776"/>
    <cellStyle name="40% - Accent3 5 4 2 2 2" xfId="14777"/>
    <cellStyle name="40% - Accent3 5 4 2 2 3" xfId="14778"/>
    <cellStyle name="40% - Accent3 5 4 2 2 4" xfId="14779"/>
    <cellStyle name="40% - Accent3 5 4 2 2 5" xfId="14780"/>
    <cellStyle name="40% - Accent3 5 4 2 3" xfId="14781"/>
    <cellStyle name="40% - Accent3 5 4 2 4" xfId="14782"/>
    <cellStyle name="40% - Accent3 5 4 2 5" xfId="14783"/>
    <cellStyle name="40% - Accent3 5 4 2 6" xfId="14784"/>
    <cellStyle name="40% - Accent3 5 4 3" xfId="14785"/>
    <cellStyle name="40% - Accent3 5 4 3 2" xfId="14786"/>
    <cellStyle name="40% - Accent3 5 4 3 3" xfId="14787"/>
    <cellStyle name="40% - Accent3 5 4 3 4" xfId="14788"/>
    <cellStyle name="40% - Accent3 5 4 3 5" xfId="14789"/>
    <cellStyle name="40% - Accent3 5 4 4" xfId="14790"/>
    <cellStyle name="40% - Accent3 5 4 5" xfId="14791"/>
    <cellStyle name="40% - Accent3 5 4 6" xfId="14792"/>
    <cellStyle name="40% - Accent3 5 4 7" xfId="14793"/>
    <cellStyle name="40% - Accent3 5 5" xfId="14794"/>
    <cellStyle name="40% - Accent3 5 5 2" xfId="14795"/>
    <cellStyle name="40% - Accent3 5 5 2 2" xfId="14796"/>
    <cellStyle name="40% - Accent3 5 5 2 2 2" xfId="14797"/>
    <cellStyle name="40% - Accent3 5 5 2 3" xfId="14798"/>
    <cellStyle name="40% - Accent3 5 5 2 4" xfId="14799"/>
    <cellStyle name="40% - Accent3 5 5 2 5" xfId="14800"/>
    <cellStyle name="40% - Accent3 5 5 2 6" xfId="14801"/>
    <cellStyle name="40% - Accent3 5 5 3" xfId="14802"/>
    <cellStyle name="40% - Accent3 5 5 3 2" xfId="14803"/>
    <cellStyle name="40% - Accent3 5 5 4" xfId="14804"/>
    <cellStyle name="40% - Accent3 5 5 5" xfId="14805"/>
    <cellStyle name="40% - Accent3 5 5 6" xfId="14806"/>
    <cellStyle name="40% - Accent3 5 5 7" xfId="14807"/>
    <cellStyle name="40% - Accent3 5 6" xfId="14808"/>
    <cellStyle name="40% - Accent3 5 6 2" xfId="14809"/>
    <cellStyle name="40% - Accent3 5 6 2 2" xfId="14810"/>
    <cellStyle name="40% - Accent3 5 6 2 2 2" xfId="14811"/>
    <cellStyle name="40% - Accent3 5 6 2 3" xfId="14812"/>
    <cellStyle name="40% - Accent3 5 6 3" xfId="14813"/>
    <cellStyle name="40% - Accent3 5 6 3 2" xfId="14814"/>
    <cellStyle name="40% - Accent3 5 6 4" xfId="14815"/>
    <cellStyle name="40% - Accent3 5 6 5" xfId="14816"/>
    <cellStyle name="40% - Accent3 5 6 6" xfId="14817"/>
    <cellStyle name="40% - Accent3 5 6 7" xfId="14818"/>
    <cellStyle name="40% - Accent3 5 7" xfId="14819"/>
    <cellStyle name="40% - Accent3 5 7 2" xfId="14820"/>
    <cellStyle name="40% - Accent3 5 7 2 2" xfId="14821"/>
    <cellStyle name="40% - Accent3 5 7 2 2 2" xfId="14822"/>
    <cellStyle name="40% - Accent3 5 7 2 3" xfId="14823"/>
    <cellStyle name="40% - Accent3 5 7 3" xfId="14824"/>
    <cellStyle name="40% - Accent3 5 7 3 2" xfId="14825"/>
    <cellStyle name="40% - Accent3 5 7 4" xfId="14826"/>
    <cellStyle name="40% - Accent3 5 8" xfId="14827"/>
    <cellStyle name="40% - Accent3 5 8 2" xfId="14828"/>
    <cellStyle name="40% - Accent3 5 8 2 2" xfId="14829"/>
    <cellStyle name="40% - Accent3 5 8 2 2 2" xfId="14830"/>
    <cellStyle name="40% - Accent3 5 8 2 3" xfId="14831"/>
    <cellStyle name="40% - Accent3 5 8 3" xfId="14832"/>
    <cellStyle name="40% - Accent3 5 8 3 2" xfId="14833"/>
    <cellStyle name="40% - Accent3 5 8 4" xfId="14834"/>
    <cellStyle name="40% - Accent3 5 9" xfId="14835"/>
    <cellStyle name="40% - Accent3 5 9 2" xfId="14836"/>
    <cellStyle name="40% - Accent3 5 9 2 2" xfId="14837"/>
    <cellStyle name="40% - Accent3 5 9 3" xfId="14838"/>
    <cellStyle name="40% - Accent3 50" xfId="14839"/>
    <cellStyle name="40% - Accent3 50 2" xfId="14840"/>
    <cellStyle name="40% - Accent3 50 2 2" xfId="14841"/>
    <cellStyle name="40% - Accent3 50 2 2 2" xfId="14842"/>
    <cellStyle name="40% - Accent3 50 2 2 3" xfId="14843"/>
    <cellStyle name="40% - Accent3 50 2 3" xfId="14844"/>
    <cellStyle name="40% - Accent3 50 2 4" xfId="14845"/>
    <cellStyle name="40% - Accent3 50 3" xfId="14846"/>
    <cellStyle name="40% - Accent3 50 3 2" xfId="14847"/>
    <cellStyle name="40% - Accent3 50 3 3" xfId="14848"/>
    <cellStyle name="40% - Accent3 50 4" xfId="14849"/>
    <cellStyle name="40% - Accent3 50 5" xfId="14850"/>
    <cellStyle name="40% - Accent3 51" xfId="14851"/>
    <cellStyle name="40% - Accent3 51 2" xfId="14852"/>
    <cellStyle name="40% - Accent3 51 2 2" xfId="14853"/>
    <cellStyle name="40% - Accent3 51 2 2 2" xfId="14854"/>
    <cellStyle name="40% - Accent3 51 2 2 3" xfId="14855"/>
    <cellStyle name="40% - Accent3 51 2 3" xfId="14856"/>
    <cellStyle name="40% - Accent3 51 2 4" xfId="14857"/>
    <cellStyle name="40% - Accent3 51 3" xfId="14858"/>
    <cellStyle name="40% - Accent3 51 3 2" xfId="14859"/>
    <cellStyle name="40% - Accent3 51 3 3" xfId="14860"/>
    <cellStyle name="40% - Accent3 51 4" xfId="14861"/>
    <cellStyle name="40% - Accent3 51 5" xfId="14862"/>
    <cellStyle name="40% - Accent3 52" xfId="14863"/>
    <cellStyle name="40% - Accent3 52 2" xfId="14864"/>
    <cellStyle name="40% - Accent3 52 2 2" xfId="14865"/>
    <cellStyle name="40% - Accent3 52 2 2 2" xfId="14866"/>
    <cellStyle name="40% - Accent3 52 2 2 3" xfId="14867"/>
    <cellStyle name="40% - Accent3 52 2 3" xfId="14868"/>
    <cellStyle name="40% - Accent3 52 2 4" xfId="14869"/>
    <cellStyle name="40% - Accent3 52 3" xfId="14870"/>
    <cellStyle name="40% - Accent3 52 3 2" xfId="14871"/>
    <cellStyle name="40% - Accent3 52 3 3" xfId="14872"/>
    <cellStyle name="40% - Accent3 52 4" xfId="14873"/>
    <cellStyle name="40% - Accent3 52 5" xfId="14874"/>
    <cellStyle name="40% - Accent3 53" xfId="14875"/>
    <cellStyle name="40% - Accent3 53 2" xfId="14876"/>
    <cellStyle name="40% - Accent3 53 2 2" xfId="14877"/>
    <cellStyle name="40% - Accent3 53 2 2 2" xfId="14878"/>
    <cellStyle name="40% - Accent3 53 2 2 3" xfId="14879"/>
    <cellStyle name="40% - Accent3 53 2 3" xfId="14880"/>
    <cellStyle name="40% - Accent3 53 2 4" xfId="14881"/>
    <cellStyle name="40% - Accent3 53 3" xfId="14882"/>
    <cellStyle name="40% - Accent3 53 3 2" xfId="14883"/>
    <cellStyle name="40% - Accent3 53 3 3" xfId="14884"/>
    <cellStyle name="40% - Accent3 53 4" xfId="14885"/>
    <cellStyle name="40% - Accent3 53 5" xfId="14886"/>
    <cellStyle name="40% - Accent3 54" xfId="14887"/>
    <cellStyle name="40% - Accent3 54 2" xfId="14888"/>
    <cellStyle name="40% - Accent3 54 2 2" xfId="14889"/>
    <cellStyle name="40% - Accent3 54 2 2 2" xfId="14890"/>
    <cellStyle name="40% - Accent3 54 2 2 3" xfId="14891"/>
    <cellStyle name="40% - Accent3 54 2 3" xfId="14892"/>
    <cellStyle name="40% - Accent3 54 2 4" xfId="14893"/>
    <cellStyle name="40% - Accent3 54 3" xfId="14894"/>
    <cellStyle name="40% - Accent3 54 3 2" xfId="14895"/>
    <cellStyle name="40% - Accent3 54 3 3" xfId="14896"/>
    <cellStyle name="40% - Accent3 54 4" xfId="14897"/>
    <cellStyle name="40% - Accent3 54 5" xfId="14898"/>
    <cellStyle name="40% - Accent3 55" xfId="14899"/>
    <cellStyle name="40% - Accent3 55 2" xfId="14900"/>
    <cellStyle name="40% - Accent3 55 2 2" xfId="14901"/>
    <cellStyle name="40% - Accent3 55 2 2 2" xfId="14902"/>
    <cellStyle name="40% - Accent3 55 2 2 3" xfId="14903"/>
    <cellStyle name="40% - Accent3 55 2 3" xfId="14904"/>
    <cellStyle name="40% - Accent3 55 2 4" xfId="14905"/>
    <cellStyle name="40% - Accent3 55 3" xfId="14906"/>
    <cellStyle name="40% - Accent3 55 3 2" xfId="14907"/>
    <cellStyle name="40% - Accent3 55 3 3" xfId="14908"/>
    <cellStyle name="40% - Accent3 55 4" xfId="14909"/>
    <cellStyle name="40% - Accent3 55 5" xfId="14910"/>
    <cellStyle name="40% - Accent3 56" xfId="14911"/>
    <cellStyle name="40% - Accent3 56 2" xfId="14912"/>
    <cellStyle name="40% - Accent3 56 2 2" xfId="14913"/>
    <cellStyle name="40% - Accent3 56 2 2 2" xfId="14914"/>
    <cellStyle name="40% - Accent3 56 2 2 3" xfId="14915"/>
    <cellStyle name="40% - Accent3 56 2 3" xfId="14916"/>
    <cellStyle name="40% - Accent3 56 2 4" xfId="14917"/>
    <cellStyle name="40% - Accent3 56 3" xfId="14918"/>
    <cellStyle name="40% - Accent3 56 3 2" xfId="14919"/>
    <cellStyle name="40% - Accent3 56 3 3" xfId="14920"/>
    <cellStyle name="40% - Accent3 56 4" xfId="14921"/>
    <cellStyle name="40% - Accent3 56 5" xfId="14922"/>
    <cellStyle name="40% - Accent3 57" xfId="14923"/>
    <cellStyle name="40% - Accent3 57 2" xfId="14924"/>
    <cellStyle name="40% - Accent3 57 2 2" xfId="14925"/>
    <cellStyle name="40% - Accent3 57 2 2 2" xfId="14926"/>
    <cellStyle name="40% - Accent3 57 2 2 3" xfId="14927"/>
    <cellStyle name="40% - Accent3 57 2 3" xfId="14928"/>
    <cellStyle name="40% - Accent3 57 2 4" xfId="14929"/>
    <cellStyle name="40% - Accent3 57 3" xfId="14930"/>
    <cellStyle name="40% - Accent3 57 3 2" xfId="14931"/>
    <cellStyle name="40% - Accent3 57 3 3" xfId="14932"/>
    <cellStyle name="40% - Accent3 57 4" xfId="14933"/>
    <cellStyle name="40% - Accent3 57 5" xfId="14934"/>
    <cellStyle name="40% - Accent3 58" xfId="14935"/>
    <cellStyle name="40% - Accent3 58 2" xfId="14936"/>
    <cellStyle name="40% - Accent3 58 2 2" xfId="14937"/>
    <cellStyle name="40% - Accent3 58 2 2 2" xfId="14938"/>
    <cellStyle name="40% - Accent3 58 2 2 3" xfId="14939"/>
    <cellStyle name="40% - Accent3 58 2 3" xfId="14940"/>
    <cellStyle name="40% - Accent3 58 2 4" xfId="14941"/>
    <cellStyle name="40% - Accent3 58 3" xfId="14942"/>
    <cellStyle name="40% - Accent3 58 3 2" xfId="14943"/>
    <cellStyle name="40% - Accent3 58 3 3" xfId="14944"/>
    <cellStyle name="40% - Accent3 58 4" xfId="14945"/>
    <cellStyle name="40% - Accent3 58 5" xfId="14946"/>
    <cellStyle name="40% - Accent3 59" xfId="14947"/>
    <cellStyle name="40% - Accent3 59 2" xfId="14948"/>
    <cellStyle name="40% - Accent3 59 2 2" xfId="14949"/>
    <cellStyle name="40% - Accent3 59 2 2 2" xfId="14950"/>
    <cellStyle name="40% - Accent3 59 2 2 3" xfId="14951"/>
    <cellStyle name="40% - Accent3 59 2 3" xfId="14952"/>
    <cellStyle name="40% - Accent3 59 2 4" xfId="14953"/>
    <cellStyle name="40% - Accent3 59 3" xfId="14954"/>
    <cellStyle name="40% - Accent3 59 3 2" xfId="14955"/>
    <cellStyle name="40% - Accent3 59 3 3" xfId="14956"/>
    <cellStyle name="40% - Accent3 59 4" xfId="14957"/>
    <cellStyle name="40% - Accent3 59 5" xfId="14958"/>
    <cellStyle name="40% - Accent3 6" xfId="14959"/>
    <cellStyle name="40% - Accent3 6 2" xfId="14960"/>
    <cellStyle name="40% - Accent3 6 2 2" xfId="14961"/>
    <cellStyle name="40% - Accent3 6 2 2 2" xfId="14962"/>
    <cellStyle name="40% - Accent3 6 2 2 2 2" xfId="14963"/>
    <cellStyle name="40% - Accent3 6 2 2 2 3" xfId="14964"/>
    <cellStyle name="40% - Accent3 6 2 2 2 4" xfId="14965"/>
    <cellStyle name="40% - Accent3 6 2 2 3" xfId="14966"/>
    <cellStyle name="40% - Accent3 6 2 2 4" xfId="14967"/>
    <cellStyle name="40% - Accent3 6 2 2 5" xfId="14968"/>
    <cellStyle name="40% - Accent3 6 2 3" xfId="14969"/>
    <cellStyle name="40% - Accent3 6 2 3 2" xfId="14970"/>
    <cellStyle name="40% - Accent3 6 2 3 3" xfId="14971"/>
    <cellStyle name="40% - Accent3 6 2 3 4" xfId="14972"/>
    <cellStyle name="40% - Accent3 6 2 4" xfId="14973"/>
    <cellStyle name="40% - Accent3 6 2 5" xfId="14974"/>
    <cellStyle name="40% - Accent3 6 2 6" xfId="14975"/>
    <cellStyle name="40% - Accent3 6 3" xfId="14976"/>
    <cellStyle name="40% - Accent3 6 3 2" xfId="14977"/>
    <cellStyle name="40% - Accent3 6 3 2 2" xfId="14978"/>
    <cellStyle name="40% - Accent3 6 3 2 2 2" xfId="14979"/>
    <cellStyle name="40% - Accent3 6 3 2 2 3" xfId="14980"/>
    <cellStyle name="40% - Accent3 6 3 2 3" xfId="14981"/>
    <cellStyle name="40% - Accent3 6 3 2 4" xfId="14982"/>
    <cellStyle name="40% - Accent3 6 3 2 5" xfId="14983"/>
    <cellStyle name="40% - Accent3 6 3 3" xfId="14984"/>
    <cellStyle name="40% - Accent3 6 3 3 2" xfId="14985"/>
    <cellStyle name="40% - Accent3 6 3 3 3" xfId="14986"/>
    <cellStyle name="40% - Accent3 6 3 4" xfId="14987"/>
    <cellStyle name="40% - Accent3 6 3 5" xfId="14988"/>
    <cellStyle name="40% - Accent3 6 3 6" xfId="14989"/>
    <cellStyle name="40% - Accent3 6 4" xfId="14990"/>
    <cellStyle name="40% - Accent3 6 4 2" xfId="14991"/>
    <cellStyle name="40% - Accent3 6 4 2 2" xfId="14992"/>
    <cellStyle name="40% - Accent3 6 4 2 2 2" xfId="14993"/>
    <cellStyle name="40% - Accent3 6 4 2 2 3" xfId="14994"/>
    <cellStyle name="40% - Accent3 6 4 2 3" xfId="14995"/>
    <cellStyle name="40% - Accent3 6 4 2 4" xfId="14996"/>
    <cellStyle name="40% - Accent3 6 4 3" xfId="14997"/>
    <cellStyle name="40% - Accent3 6 4 3 2" xfId="14998"/>
    <cellStyle name="40% - Accent3 6 4 3 3" xfId="14999"/>
    <cellStyle name="40% - Accent3 6 4 4" xfId="15000"/>
    <cellStyle name="40% - Accent3 6 4 5" xfId="15001"/>
    <cellStyle name="40% - Accent3 6 4 6" xfId="15002"/>
    <cellStyle name="40% - Accent3 6 5" xfId="15003"/>
    <cellStyle name="40% - Accent3 6 5 2" xfId="15004"/>
    <cellStyle name="40% - Accent3 6 5 2 2" xfId="15005"/>
    <cellStyle name="40% - Accent3 6 5 2 3" xfId="15006"/>
    <cellStyle name="40% - Accent3 6 5 3" xfId="15007"/>
    <cellStyle name="40% - Accent3 6 5 4" xfId="15008"/>
    <cellStyle name="40% - Accent3 6 6" xfId="15009"/>
    <cellStyle name="40% - Accent3 6 6 2" xfId="15010"/>
    <cellStyle name="40% - Accent3 6 6 3" xfId="15011"/>
    <cellStyle name="40% - Accent3 6 7" xfId="15012"/>
    <cellStyle name="40% - Accent3 6 8" xfId="15013"/>
    <cellStyle name="40% - Accent3 6 9" xfId="15014"/>
    <cellStyle name="40% - Accent3 60" xfId="15015"/>
    <cellStyle name="40% - Accent3 60 2" xfId="15016"/>
    <cellStyle name="40% - Accent3 60 2 2" xfId="15017"/>
    <cellStyle name="40% - Accent3 60 2 2 2" xfId="15018"/>
    <cellStyle name="40% - Accent3 60 2 2 3" xfId="15019"/>
    <cellStyle name="40% - Accent3 60 2 3" xfId="15020"/>
    <cellStyle name="40% - Accent3 60 2 4" xfId="15021"/>
    <cellStyle name="40% - Accent3 60 3" xfId="15022"/>
    <cellStyle name="40% - Accent3 60 3 2" xfId="15023"/>
    <cellStyle name="40% - Accent3 60 3 3" xfId="15024"/>
    <cellStyle name="40% - Accent3 60 4" xfId="15025"/>
    <cellStyle name="40% - Accent3 60 5" xfId="15026"/>
    <cellStyle name="40% - Accent3 61" xfId="15027"/>
    <cellStyle name="40% - Accent3 61 2" xfId="15028"/>
    <cellStyle name="40% - Accent3 61 2 2" xfId="15029"/>
    <cellStyle name="40% - Accent3 61 2 2 2" xfId="15030"/>
    <cellStyle name="40% - Accent3 61 2 2 3" xfId="15031"/>
    <cellStyle name="40% - Accent3 61 2 3" xfId="15032"/>
    <cellStyle name="40% - Accent3 61 2 4" xfId="15033"/>
    <cellStyle name="40% - Accent3 61 3" xfId="15034"/>
    <cellStyle name="40% - Accent3 61 3 2" xfId="15035"/>
    <cellStyle name="40% - Accent3 61 3 3" xfId="15036"/>
    <cellStyle name="40% - Accent3 61 4" xfId="15037"/>
    <cellStyle name="40% - Accent3 61 5" xfId="15038"/>
    <cellStyle name="40% - Accent3 62" xfId="15039"/>
    <cellStyle name="40% - Accent3 62 2" xfId="15040"/>
    <cellStyle name="40% - Accent3 62 2 2" xfId="15041"/>
    <cellStyle name="40% - Accent3 62 2 2 2" xfId="15042"/>
    <cellStyle name="40% - Accent3 62 2 2 3" xfId="15043"/>
    <cellStyle name="40% - Accent3 62 2 3" xfId="15044"/>
    <cellStyle name="40% - Accent3 62 2 4" xfId="15045"/>
    <cellStyle name="40% - Accent3 62 3" xfId="15046"/>
    <cellStyle name="40% - Accent3 62 3 2" xfId="15047"/>
    <cellStyle name="40% - Accent3 62 3 3" xfId="15048"/>
    <cellStyle name="40% - Accent3 62 4" xfId="15049"/>
    <cellStyle name="40% - Accent3 62 5" xfId="15050"/>
    <cellStyle name="40% - Accent3 63" xfId="15051"/>
    <cellStyle name="40% - Accent3 63 2" xfId="15052"/>
    <cellStyle name="40% - Accent3 63 2 2" xfId="15053"/>
    <cellStyle name="40% - Accent3 63 2 2 2" xfId="15054"/>
    <cellStyle name="40% - Accent3 63 2 2 3" xfId="15055"/>
    <cellStyle name="40% - Accent3 63 2 3" xfId="15056"/>
    <cellStyle name="40% - Accent3 63 2 4" xfId="15057"/>
    <cellStyle name="40% - Accent3 63 3" xfId="15058"/>
    <cellStyle name="40% - Accent3 63 3 2" xfId="15059"/>
    <cellStyle name="40% - Accent3 63 3 3" xfId="15060"/>
    <cellStyle name="40% - Accent3 63 4" xfId="15061"/>
    <cellStyle name="40% - Accent3 63 5" xfId="15062"/>
    <cellStyle name="40% - Accent3 64" xfId="15063"/>
    <cellStyle name="40% - Accent3 64 2" xfId="15064"/>
    <cellStyle name="40% - Accent3 64 2 2" xfId="15065"/>
    <cellStyle name="40% - Accent3 64 2 2 2" xfId="15066"/>
    <cellStyle name="40% - Accent3 64 2 2 3" xfId="15067"/>
    <cellStyle name="40% - Accent3 64 2 3" xfId="15068"/>
    <cellStyle name="40% - Accent3 64 2 4" xfId="15069"/>
    <cellStyle name="40% - Accent3 64 3" xfId="15070"/>
    <cellStyle name="40% - Accent3 64 3 2" xfId="15071"/>
    <cellStyle name="40% - Accent3 64 3 3" xfId="15072"/>
    <cellStyle name="40% - Accent3 64 4" xfId="15073"/>
    <cellStyle name="40% - Accent3 64 5" xfId="15074"/>
    <cellStyle name="40% - Accent3 65" xfId="15075"/>
    <cellStyle name="40% - Accent3 65 2" xfId="15076"/>
    <cellStyle name="40% - Accent3 65 2 2" xfId="15077"/>
    <cellStyle name="40% - Accent3 65 2 2 2" xfId="15078"/>
    <cellStyle name="40% - Accent3 65 2 2 3" xfId="15079"/>
    <cellStyle name="40% - Accent3 65 2 3" xfId="15080"/>
    <cellStyle name="40% - Accent3 65 2 4" xfId="15081"/>
    <cellStyle name="40% - Accent3 65 3" xfId="15082"/>
    <cellStyle name="40% - Accent3 65 3 2" xfId="15083"/>
    <cellStyle name="40% - Accent3 65 3 3" xfId="15084"/>
    <cellStyle name="40% - Accent3 65 4" xfId="15085"/>
    <cellStyle name="40% - Accent3 65 5" xfId="15086"/>
    <cellStyle name="40% - Accent3 66" xfId="15087"/>
    <cellStyle name="40% - Accent3 66 2" xfId="15088"/>
    <cellStyle name="40% - Accent3 66 2 2" xfId="15089"/>
    <cellStyle name="40% - Accent3 66 2 2 2" xfId="15090"/>
    <cellStyle name="40% - Accent3 66 2 2 3" xfId="15091"/>
    <cellStyle name="40% - Accent3 66 2 3" xfId="15092"/>
    <cellStyle name="40% - Accent3 66 2 4" xfId="15093"/>
    <cellStyle name="40% - Accent3 66 3" xfId="15094"/>
    <cellStyle name="40% - Accent3 66 3 2" xfId="15095"/>
    <cellStyle name="40% - Accent3 66 3 3" xfId="15096"/>
    <cellStyle name="40% - Accent3 66 4" xfId="15097"/>
    <cellStyle name="40% - Accent3 66 5" xfId="15098"/>
    <cellStyle name="40% - Accent3 67" xfId="15099"/>
    <cellStyle name="40% - Accent3 67 2" xfId="15100"/>
    <cellStyle name="40% - Accent3 67 2 2" xfId="15101"/>
    <cellStyle name="40% - Accent3 67 2 2 2" xfId="15102"/>
    <cellStyle name="40% - Accent3 67 2 2 3" xfId="15103"/>
    <cellStyle name="40% - Accent3 67 2 3" xfId="15104"/>
    <cellStyle name="40% - Accent3 67 2 4" xfId="15105"/>
    <cellStyle name="40% - Accent3 67 3" xfId="15106"/>
    <cellStyle name="40% - Accent3 67 3 2" xfId="15107"/>
    <cellStyle name="40% - Accent3 67 3 3" xfId="15108"/>
    <cellStyle name="40% - Accent3 67 4" xfId="15109"/>
    <cellStyle name="40% - Accent3 67 5" xfId="15110"/>
    <cellStyle name="40% - Accent3 68" xfId="15111"/>
    <cellStyle name="40% - Accent3 68 2" xfId="15112"/>
    <cellStyle name="40% - Accent3 68 2 2" xfId="15113"/>
    <cellStyle name="40% - Accent3 68 2 2 2" xfId="15114"/>
    <cellStyle name="40% - Accent3 68 2 2 3" xfId="15115"/>
    <cellStyle name="40% - Accent3 68 2 3" xfId="15116"/>
    <cellStyle name="40% - Accent3 68 2 4" xfId="15117"/>
    <cellStyle name="40% - Accent3 68 3" xfId="15118"/>
    <cellStyle name="40% - Accent3 68 3 2" xfId="15119"/>
    <cellStyle name="40% - Accent3 68 3 3" xfId="15120"/>
    <cellStyle name="40% - Accent3 68 4" xfId="15121"/>
    <cellStyle name="40% - Accent3 68 5" xfId="15122"/>
    <cellStyle name="40% - Accent3 69" xfId="15123"/>
    <cellStyle name="40% - Accent3 69 2" xfId="15124"/>
    <cellStyle name="40% - Accent3 69 2 2" xfId="15125"/>
    <cellStyle name="40% - Accent3 69 2 2 2" xfId="15126"/>
    <cellStyle name="40% - Accent3 69 2 2 3" xfId="15127"/>
    <cellStyle name="40% - Accent3 69 2 3" xfId="15128"/>
    <cellStyle name="40% - Accent3 69 2 4" xfId="15129"/>
    <cellStyle name="40% - Accent3 69 3" xfId="15130"/>
    <cellStyle name="40% - Accent3 69 3 2" xfId="15131"/>
    <cellStyle name="40% - Accent3 69 3 3" xfId="15132"/>
    <cellStyle name="40% - Accent3 69 4" xfId="15133"/>
    <cellStyle name="40% - Accent3 69 5" xfId="15134"/>
    <cellStyle name="40% - Accent3 7" xfId="15135"/>
    <cellStyle name="40% - Accent3 7 2" xfId="15136"/>
    <cellStyle name="40% - Accent3 7 2 2" xfId="15137"/>
    <cellStyle name="40% - Accent3 7 2 2 2" xfId="15138"/>
    <cellStyle name="40% - Accent3 7 2 2 2 2" xfId="15139"/>
    <cellStyle name="40% - Accent3 7 2 2 2 3" xfId="15140"/>
    <cellStyle name="40% - Accent3 7 2 2 2 4" xfId="15141"/>
    <cellStyle name="40% - Accent3 7 2 2 3" xfId="15142"/>
    <cellStyle name="40% - Accent3 7 2 2 4" xfId="15143"/>
    <cellStyle name="40% - Accent3 7 2 2 5" xfId="15144"/>
    <cellStyle name="40% - Accent3 7 2 3" xfId="15145"/>
    <cellStyle name="40% - Accent3 7 2 3 2" xfId="15146"/>
    <cellStyle name="40% - Accent3 7 2 3 3" xfId="15147"/>
    <cellStyle name="40% - Accent3 7 2 3 4" xfId="15148"/>
    <cellStyle name="40% - Accent3 7 2 4" xfId="15149"/>
    <cellStyle name="40% - Accent3 7 2 5" xfId="15150"/>
    <cellStyle name="40% - Accent3 7 2 6" xfId="15151"/>
    <cellStyle name="40% - Accent3 7 3" xfId="15152"/>
    <cellStyle name="40% - Accent3 7 3 2" xfId="15153"/>
    <cellStyle name="40% - Accent3 7 3 2 2" xfId="15154"/>
    <cellStyle name="40% - Accent3 7 3 2 2 2" xfId="15155"/>
    <cellStyle name="40% - Accent3 7 3 2 2 3" xfId="15156"/>
    <cellStyle name="40% - Accent3 7 3 2 3" xfId="15157"/>
    <cellStyle name="40% - Accent3 7 3 2 4" xfId="15158"/>
    <cellStyle name="40% - Accent3 7 3 2 5" xfId="15159"/>
    <cellStyle name="40% - Accent3 7 3 3" xfId="15160"/>
    <cellStyle name="40% - Accent3 7 3 3 2" xfId="15161"/>
    <cellStyle name="40% - Accent3 7 3 3 3" xfId="15162"/>
    <cellStyle name="40% - Accent3 7 3 4" xfId="15163"/>
    <cellStyle name="40% - Accent3 7 3 5" xfId="15164"/>
    <cellStyle name="40% - Accent3 7 3 6" xfId="15165"/>
    <cellStyle name="40% - Accent3 7 4" xfId="15166"/>
    <cellStyle name="40% - Accent3 7 4 2" xfId="15167"/>
    <cellStyle name="40% - Accent3 7 4 2 2" xfId="15168"/>
    <cellStyle name="40% - Accent3 7 4 2 2 2" xfId="15169"/>
    <cellStyle name="40% - Accent3 7 4 2 2 3" xfId="15170"/>
    <cellStyle name="40% - Accent3 7 4 2 3" xfId="15171"/>
    <cellStyle name="40% - Accent3 7 4 2 4" xfId="15172"/>
    <cellStyle name="40% - Accent3 7 4 3" xfId="15173"/>
    <cellStyle name="40% - Accent3 7 4 3 2" xfId="15174"/>
    <cellStyle name="40% - Accent3 7 4 3 3" xfId="15175"/>
    <cellStyle name="40% - Accent3 7 4 4" xfId="15176"/>
    <cellStyle name="40% - Accent3 7 4 5" xfId="15177"/>
    <cellStyle name="40% - Accent3 7 4 6" xfId="15178"/>
    <cellStyle name="40% - Accent3 7 5" xfId="15179"/>
    <cellStyle name="40% - Accent3 7 5 2" xfId="15180"/>
    <cellStyle name="40% - Accent3 7 5 2 2" xfId="15181"/>
    <cellStyle name="40% - Accent3 7 5 2 3" xfId="15182"/>
    <cellStyle name="40% - Accent3 7 5 3" xfId="15183"/>
    <cellStyle name="40% - Accent3 7 5 4" xfId="15184"/>
    <cellStyle name="40% - Accent3 7 6" xfId="15185"/>
    <cellStyle name="40% - Accent3 7 6 2" xfId="15186"/>
    <cellStyle name="40% - Accent3 7 6 3" xfId="15187"/>
    <cellStyle name="40% - Accent3 7 7" xfId="15188"/>
    <cellStyle name="40% - Accent3 7 8" xfId="15189"/>
    <cellStyle name="40% - Accent3 7 9" xfId="15190"/>
    <cellStyle name="40% - Accent3 70" xfId="15191"/>
    <cellStyle name="40% - Accent3 70 2" xfId="15192"/>
    <cellStyle name="40% - Accent3 70 2 2" xfId="15193"/>
    <cellStyle name="40% - Accent3 70 2 3" xfId="15194"/>
    <cellStyle name="40% - Accent3 70 3" xfId="15195"/>
    <cellStyle name="40% - Accent3 70 4" xfId="15196"/>
    <cellStyle name="40% - Accent3 71" xfId="15197"/>
    <cellStyle name="40% - Accent3 71 2" xfId="15198"/>
    <cellStyle name="40% - Accent3 71 2 2" xfId="15199"/>
    <cellStyle name="40% - Accent3 71 2 3" xfId="15200"/>
    <cellStyle name="40% - Accent3 71 3" xfId="15201"/>
    <cellStyle name="40% - Accent3 71 4" xfId="15202"/>
    <cellStyle name="40% - Accent3 72" xfId="15203"/>
    <cellStyle name="40% - Accent3 72 2" xfId="15204"/>
    <cellStyle name="40% - Accent3 72 2 2" xfId="15205"/>
    <cellStyle name="40% - Accent3 72 2 3" xfId="15206"/>
    <cellStyle name="40% - Accent3 72 3" xfId="15207"/>
    <cellStyle name="40% - Accent3 72 4" xfId="15208"/>
    <cellStyle name="40% - Accent3 73" xfId="15209"/>
    <cellStyle name="40% - Accent3 73 2" xfId="15210"/>
    <cellStyle name="40% - Accent3 73 3" xfId="15211"/>
    <cellStyle name="40% - Accent3 74" xfId="15212"/>
    <cellStyle name="40% - Accent3 74 2" xfId="15213"/>
    <cellStyle name="40% - Accent3 74 3" xfId="15214"/>
    <cellStyle name="40% - Accent3 75" xfId="15215"/>
    <cellStyle name="40% - Accent3 75 2" xfId="15216"/>
    <cellStyle name="40% - Accent3 75 3" xfId="15217"/>
    <cellStyle name="40% - Accent3 76" xfId="15218"/>
    <cellStyle name="40% - Accent3 76 2" xfId="15219"/>
    <cellStyle name="40% - Accent3 76 3" xfId="15220"/>
    <cellStyle name="40% - Accent3 77" xfId="15221"/>
    <cellStyle name="40% - Accent3 77 2" xfId="15222"/>
    <cellStyle name="40% - Accent3 77 3" xfId="15223"/>
    <cellStyle name="40% - Accent3 78" xfId="15224"/>
    <cellStyle name="40% - Accent3 78 2" xfId="15225"/>
    <cellStyle name="40% - Accent3 78 3" xfId="15226"/>
    <cellStyle name="40% - Accent3 79" xfId="15227"/>
    <cellStyle name="40% - Accent3 79 2" xfId="15228"/>
    <cellStyle name="40% - Accent3 79 3" xfId="15229"/>
    <cellStyle name="40% - Accent3 8" xfId="15230"/>
    <cellStyle name="40% - Accent3 8 2" xfId="15231"/>
    <cellStyle name="40% - Accent3 8 2 2" xfId="15232"/>
    <cellStyle name="40% - Accent3 8 2 2 2" xfId="15233"/>
    <cellStyle name="40% - Accent3 8 2 2 2 2" xfId="15234"/>
    <cellStyle name="40% - Accent3 8 2 2 2 3" xfId="15235"/>
    <cellStyle name="40% - Accent3 8 2 2 2 4" xfId="15236"/>
    <cellStyle name="40% - Accent3 8 2 2 3" xfId="15237"/>
    <cellStyle name="40% - Accent3 8 2 2 4" xfId="15238"/>
    <cellStyle name="40% - Accent3 8 2 2 5" xfId="15239"/>
    <cellStyle name="40% - Accent3 8 2 3" xfId="15240"/>
    <cellStyle name="40% - Accent3 8 2 3 2" xfId="15241"/>
    <cellStyle name="40% - Accent3 8 2 3 3" xfId="15242"/>
    <cellStyle name="40% - Accent3 8 2 3 4" xfId="15243"/>
    <cellStyle name="40% - Accent3 8 2 4" xfId="15244"/>
    <cellStyle name="40% - Accent3 8 2 5" xfId="15245"/>
    <cellStyle name="40% - Accent3 8 2 6" xfId="15246"/>
    <cellStyle name="40% - Accent3 8 3" xfId="15247"/>
    <cellStyle name="40% - Accent3 8 3 2" xfId="15248"/>
    <cellStyle name="40% - Accent3 8 3 2 2" xfId="15249"/>
    <cellStyle name="40% - Accent3 8 3 2 2 2" xfId="15250"/>
    <cellStyle name="40% - Accent3 8 3 2 2 3" xfId="15251"/>
    <cellStyle name="40% - Accent3 8 3 2 3" xfId="15252"/>
    <cellStyle name="40% - Accent3 8 3 2 4" xfId="15253"/>
    <cellStyle name="40% - Accent3 8 3 2 5" xfId="15254"/>
    <cellStyle name="40% - Accent3 8 3 3" xfId="15255"/>
    <cellStyle name="40% - Accent3 8 3 3 2" xfId="15256"/>
    <cellStyle name="40% - Accent3 8 3 3 3" xfId="15257"/>
    <cellStyle name="40% - Accent3 8 3 4" xfId="15258"/>
    <cellStyle name="40% - Accent3 8 3 5" xfId="15259"/>
    <cellStyle name="40% - Accent3 8 3 6" xfId="15260"/>
    <cellStyle name="40% - Accent3 8 4" xfId="15261"/>
    <cellStyle name="40% - Accent3 8 4 2" xfId="15262"/>
    <cellStyle name="40% - Accent3 8 4 2 2" xfId="15263"/>
    <cellStyle name="40% - Accent3 8 4 2 2 2" xfId="15264"/>
    <cellStyle name="40% - Accent3 8 4 2 2 3" xfId="15265"/>
    <cellStyle name="40% - Accent3 8 4 2 3" xfId="15266"/>
    <cellStyle name="40% - Accent3 8 4 2 4" xfId="15267"/>
    <cellStyle name="40% - Accent3 8 4 3" xfId="15268"/>
    <cellStyle name="40% - Accent3 8 4 3 2" xfId="15269"/>
    <cellStyle name="40% - Accent3 8 4 3 3" xfId="15270"/>
    <cellStyle name="40% - Accent3 8 4 4" xfId="15271"/>
    <cellStyle name="40% - Accent3 8 4 5" xfId="15272"/>
    <cellStyle name="40% - Accent3 8 4 6" xfId="15273"/>
    <cellStyle name="40% - Accent3 8 5" xfId="15274"/>
    <cellStyle name="40% - Accent3 8 5 2" xfId="15275"/>
    <cellStyle name="40% - Accent3 8 5 2 2" xfId="15276"/>
    <cellStyle name="40% - Accent3 8 5 2 3" xfId="15277"/>
    <cellStyle name="40% - Accent3 8 5 3" xfId="15278"/>
    <cellStyle name="40% - Accent3 8 5 4" xfId="15279"/>
    <cellStyle name="40% - Accent3 8 6" xfId="15280"/>
    <cellStyle name="40% - Accent3 8 6 2" xfId="15281"/>
    <cellStyle name="40% - Accent3 8 6 3" xfId="15282"/>
    <cellStyle name="40% - Accent3 8 7" xfId="15283"/>
    <cellStyle name="40% - Accent3 8 8" xfId="15284"/>
    <cellStyle name="40% - Accent3 8 9" xfId="15285"/>
    <cellStyle name="40% - Accent3 80" xfId="15286"/>
    <cellStyle name="40% - Accent3 80 2" xfId="15287"/>
    <cellStyle name="40% - Accent3 81" xfId="15288"/>
    <cellStyle name="40% - Accent3 82" xfId="15289"/>
    <cellStyle name="40% - Accent3 83" xfId="15290"/>
    <cellStyle name="40% - Accent3 84" xfId="15291"/>
    <cellStyle name="40% - Accent3 85" xfId="15292"/>
    <cellStyle name="40% - Accent3 86" xfId="15293"/>
    <cellStyle name="40% - Accent3 87" xfId="15294"/>
    <cellStyle name="40% - Accent3 88" xfId="15295"/>
    <cellStyle name="40% - Accent3 89" xfId="15296"/>
    <cellStyle name="40% - Accent3 9" xfId="15297"/>
    <cellStyle name="40% - Accent3 9 2" xfId="15298"/>
    <cellStyle name="40% - Accent3 9 2 2" xfId="15299"/>
    <cellStyle name="40% - Accent3 9 2 2 2" xfId="15300"/>
    <cellStyle name="40% - Accent3 9 2 2 2 2" xfId="15301"/>
    <cellStyle name="40% - Accent3 9 2 2 2 3" xfId="15302"/>
    <cellStyle name="40% - Accent3 9 2 2 2 4" xfId="15303"/>
    <cellStyle name="40% - Accent3 9 2 2 3" xfId="15304"/>
    <cellStyle name="40% - Accent3 9 2 2 4" xfId="15305"/>
    <cellStyle name="40% - Accent3 9 2 2 5" xfId="15306"/>
    <cellStyle name="40% - Accent3 9 2 3" xfId="15307"/>
    <cellStyle name="40% - Accent3 9 2 3 2" xfId="15308"/>
    <cellStyle name="40% - Accent3 9 2 3 3" xfId="15309"/>
    <cellStyle name="40% - Accent3 9 2 3 4" xfId="15310"/>
    <cellStyle name="40% - Accent3 9 2 4" xfId="15311"/>
    <cellStyle name="40% - Accent3 9 2 5" xfId="15312"/>
    <cellStyle name="40% - Accent3 9 2 6" xfId="15313"/>
    <cellStyle name="40% - Accent3 9 3" xfId="15314"/>
    <cellStyle name="40% - Accent3 9 3 2" xfId="15315"/>
    <cellStyle name="40% - Accent3 9 3 2 2" xfId="15316"/>
    <cellStyle name="40% - Accent3 9 3 2 3" xfId="15317"/>
    <cellStyle name="40% - Accent3 9 3 2 4" xfId="15318"/>
    <cellStyle name="40% - Accent3 9 3 3" xfId="15319"/>
    <cellStyle name="40% - Accent3 9 3 4" xfId="15320"/>
    <cellStyle name="40% - Accent3 9 3 5" xfId="15321"/>
    <cellStyle name="40% - Accent3 9 4" xfId="15322"/>
    <cellStyle name="40% - Accent3 9 4 2" xfId="15323"/>
    <cellStyle name="40% - Accent3 9 4 3" xfId="15324"/>
    <cellStyle name="40% - Accent3 9 4 4" xfId="15325"/>
    <cellStyle name="40% - Accent3 9 5" xfId="15326"/>
    <cellStyle name="40% - Accent3 9 6" xfId="15327"/>
    <cellStyle name="40% - Accent3 9 7" xfId="15328"/>
    <cellStyle name="40% - Accent3 90" xfId="15329"/>
    <cellStyle name="40% - Accent3 91" xfId="15330"/>
    <cellStyle name="40% - Accent3 92" xfId="15331"/>
    <cellStyle name="40% - Accent3 93" xfId="15332"/>
    <cellStyle name="40% - Accent3 94" xfId="15333"/>
    <cellStyle name="40% - Accent3 95" xfId="15334"/>
    <cellStyle name="40% - Accent3 96" xfId="15335"/>
    <cellStyle name="40% - Accent3 97" xfId="15336"/>
    <cellStyle name="40% - Accent4 10" xfId="15337"/>
    <cellStyle name="40% - Accent4 10 2" xfId="15338"/>
    <cellStyle name="40% - Accent4 10 2 2" xfId="15339"/>
    <cellStyle name="40% - Accent4 10 2 2 2" xfId="15340"/>
    <cellStyle name="40% - Accent4 10 2 2 2 2" xfId="15341"/>
    <cellStyle name="40% - Accent4 10 2 2 2 3" xfId="15342"/>
    <cellStyle name="40% - Accent4 10 2 2 2 4" xfId="15343"/>
    <cellStyle name="40% - Accent4 10 2 2 3" xfId="15344"/>
    <cellStyle name="40% - Accent4 10 2 2 4" xfId="15345"/>
    <cellStyle name="40% - Accent4 10 2 2 5" xfId="15346"/>
    <cellStyle name="40% - Accent4 10 2 3" xfId="15347"/>
    <cellStyle name="40% - Accent4 10 2 3 2" xfId="15348"/>
    <cellStyle name="40% - Accent4 10 2 3 3" xfId="15349"/>
    <cellStyle name="40% - Accent4 10 2 3 4" xfId="15350"/>
    <cellStyle name="40% - Accent4 10 2 4" xfId="15351"/>
    <cellStyle name="40% - Accent4 10 2 5" xfId="15352"/>
    <cellStyle name="40% - Accent4 10 2 6" xfId="15353"/>
    <cellStyle name="40% - Accent4 10 3" xfId="15354"/>
    <cellStyle name="40% - Accent4 10 3 2" xfId="15355"/>
    <cellStyle name="40% - Accent4 10 3 2 2" xfId="15356"/>
    <cellStyle name="40% - Accent4 10 3 2 3" xfId="15357"/>
    <cellStyle name="40% - Accent4 10 3 2 4" xfId="15358"/>
    <cellStyle name="40% - Accent4 10 3 3" xfId="15359"/>
    <cellStyle name="40% - Accent4 10 3 4" xfId="15360"/>
    <cellStyle name="40% - Accent4 10 3 5" xfId="15361"/>
    <cellStyle name="40% - Accent4 10 4" xfId="15362"/>
    <cellStyle name="40% - Accent4 10 4 2" xfId="15363"/>
    <cellStyle name="40% - Accent4 10 4 3" xfId="15364"/>
    <cellStyle name="40% - Accent4 10 4 4" xfId="15365"/>
    <cellStyle name="40% - Accent4 10 5" xfId="15366"/>
    <cellStyle name="40% - Accent4 10 6" xfId="15367"/>
    <cellStyle name="40% - Accent4 10 7" xfId="15368"/>
    <cellStyle name="40% - Accent4 11" xfId="15369"/>
    <cellStyle name="40% - Accent4 11 2" xfId="15370"/>
    <cellStyle name="40% - Accent4 11 2 2" xfId="15371"/>
    <cellStyle name="40% - Accent4 11 2 2 2" xfId="15372"/>
    <cellStyle name="40% - Accent4 11 2 2 2 2" xfId="15373"/>
    <cellStyle name="40% - Accent4 11 2 2 2 3" xfId="15374"/>
    <cellStyle name="40% - Accent4 11 2 2 2 4" xfId="15375"/>
    <cellStyle name="40% - Accent4 11 2 2 3" xfId="15376"/>
    <cellStyle name="40% - Accent4 11 2 2 4" xfId="15377"/>
    <cellStyle name="40% - Accent4 11 2 2 5" xfId="15378"/>
    <cellStyle name="40% - Accent4 11 2 3" xfId="15379"/>
    <cellStyle name="40% - Accent4 11 2 3 2" xfId="15380"/>
    <cellStyle name="40% - Accent4 11 2 3 3" xfId="15381"/>
    <cellStyle name="40% - Accent4 11 2 3 4" xfId="15382"/>
    <cellStyle name="40% - Accent4 11 2 4" xfId="15383"/>
    <cellStyle name="40% - Accent4 11 2 5" xfId="15384"/>
    <cellStyle name="40% - Accent4 11 2 6" xfId="15385"/>
    <cellStyle name="40% - Accent4 11 3" xfId="15386"/>
    <cellStyle name="40% - Accent4 11 3 2" xfId="15387"/>
    <cellStyle name="40% - Accent4 11 3 2 2" xfId="15388"/>
    <cellStyle name="40% - Accent4 11 3 2 3" xfId="15389"/>
    <cellStyle name="40% - Accent4 11 3 2 4" xfId="15390"/>
    <cellStyle name="40% - Accent4 11 3 3" xfId="15391"/>
    <cellStyle name="40% - Accent4 11 3 4" xfId="15392"/>
    <cellStyle name="40% - Accent4 11 3 5" xfId="15393"/>
    <cellStyle name="40% - Accent4 11 4" xfId="15394"/>
    <cellStyle name="40% - Accent4 11 4 2" xfId="15395"/>
    <cellStyle name="40% - Accent4 11 4 3" xfId="15396"/>
    <cellStyle name="40% - Accent4 11 4 4" xfId="15397"/>
    <cellStyle name="40% - Accent4 11 5" xfId="15398"/>
    <cellStyle name="40% - Accent4 11 6" xfId="15399"/>
    <cellStyle name="40% - Accent4 11 7" xfId="15400"/>
    <cellStyle name="40% - Accent4 12" xfId="15401"/>
    <cellStyle name="40% - Accent4 12 2" xfId="15402"/>
    <cellStyle name="40% - Accent4 12 2 2" xfId="15403"/>
    <cellStyle name="40% - Accent4 12 2 2 2" xfId="15404"/>
    <cellStyle name="40% - Accent4 12 2 2 2 2" xfId="15405"/>
    <cellStyle name="40% - Accent4 12 2 2 2 3" xfId="15406"/>
    <cellStyle name="40% - Accent4 12 2 2 2 4" xfId="15407"/>
    <cellStyle name="40% - Accent4 12 2 2 3" xfId="15408"/>
    <cellStyle name="40% - Accent4 12 2 2 4" xfId="15409"/>
    <cellStyle name="40% - Accent4 12 2 2 5" xfId="15410"/>
    <cellStyle name="40% - Accent4 12 2 3" xfId="15411"/>
    <cellStyle name="40% - Accent4 12 2 3 2" xfId="15412"/>
    <cellStyle name="40% - Accent4 12 2 3 3" xfId="15413"/>
    <cellStyle name="40% - Accent4 12 2 3 4" xfId="15414"/>
    <cellStyle name="40% - Accent4 12 2 4" xfId="15415"/>
    <cellStyle name="40% - Accent4 12 2 5" xfId="15416"/>
    <cellStyle name="40% - Accent4 12 2 6" xfId="15417"/>
    <cellStyle name="40% - Accent4 12 3" xfId="15418"/>
    <cellStyle name="40% - Accent4 12 3 2" xfId="15419"/>
    <cellStyle name="40% - Accent4 12 3 2 2" xfId="15420"/>
    <cellStyle name="40% - Accent4 12 3 2 3" xfId="15421"/>
    <cellStyle name="40% - Accent4 12 3 2 4" xfId="15422"/>
    <cellStyle name="40% - Accent4 12 3 3" xfId="15423"/>
    <cellStyle name="40% - Accent4 12 3 4" xfId="15424"/>
    <cellStyle name="40% - Accent4 12 3 5" xfId="15425"/>
    <cellStyle name="40% - Accent4 12 4" xfId="15426"/>
    <cellStyle name="40% - Accent4 12 4 2" xfId="15427"/>
    <cellStyle name="40% - Accent4 12 4 3" xfId="15428"/>
    <cellStyle name="40% - Accent4 12 4 4" xfId="15429"/>
    <cellStyle name="40% - Accent4 12 5" xfId="15430"/>
    <cellStyle name="40% - Accent4 12 6" xfId="15431"/>
    <cellStyle name="40% - Accent4 12 7" xfId="15432"/>
    <cellStyle name="40% - Accent4 13" xfId="15433"/>
    <cellStyle name="40% - Accent4 13 2" xfId="15434"/>
    <cellStyle name="40% - Accent4 13 2 2" xfId="15435"/>
    <cellStyle name="40% - Accent4 13 2 2 2" xfId="15436"/>
    <cellStyle name="40% - Accent4 13 2 2 2 2" xfId="15437"/>
    <cellStyle name="40% - Accent4 13 2 2 2 3" xfId="15438"/>
    <cellStyle name="40% - Accent4 13 2 2 2 4" xfId="15439"/>
    <cellStyle name="40% - Accent4 13 2 2 3" xfId="15440"/>
    <cellStyle name="40% - Accent4 13 2 2 4" xfId="15441"/>
    <cellStyle name="40% - Accent4 13 2 2 5" xfId="15442"/>
    <cellStyle name="40% - Accent4 13 2 3" xfId="15443"/>
    <cellStyle name="40% - Accent4 13 2 3 2" xfId="15444"/>
    <cellStyle name="40% - Accent4 13 2 3 3" xfId="15445"/>
    <cellStyle name="40% - Accent4 13 2 3 4" xfId="15446"/>
    <cellStyle name="40% - Accent4 13 2 4" xfId="15447"/>
    <cellStyle name="40% - Accent4 13 2 5" xfId="15448"/>
    <cellStyle name="40% - Accent4 13 2 6" xfId="15449"/>
    <cellStyle name="40% - Accent4 13 3" xfId="15450"/>
    <cellStyle name="40% - Accent4 13 3 2" xfId="15451"/>
    <cellStyle name="40% - Accent4 13 3 2 2" xfId="15452"/>
    <cellStyle name="40% - Accent4 13 3 2 3" xfId="15453"/>
    <cellStyle name="40% - Accent4 13 3 2 4" xfId="15454"/>
    <cellStyle name="40% - Accent4 13 3 3" xfId="15455"/>
    <cellStyle name="40% - Accent4 13 3 4" xfId="15456"/>
    <cellStyle name="40% - Accent4 13 3 5" xfId="15457"/>
    <cellStyle name="40% - Accent4 13 4" xfId="15458"/>
    <cellStyle name="40% - Accent4 13 4 2" xfId="15459"/>
    <cellStyle name="40% - Accent4 13 4 3" xfId="15460"/>
    <cellStyle name="40% - Accent4 13 4 4" xfId="15461"/>
    <cellStyle name="40% - Accent4 13 5" xfId="15462"/>
    <cellStyle name="40% - Accent4 13 6" xfId="15463"/>
    <cellStyle name="40% - Accent4 13 7" xfId="15464"/>
    <cellStyle name="40% - Accent4 14" xfId="15465"/>
    <cellStyle name="40% - Accent4 14 2" xfId="15466"/>
    <cellStyle name="40% - Accent4 14 2 2" xfId="15467"/>
    <cellStyle name="40% - Accent4 14 2 2 2" xfId="15468"/>
    <cellStyle name="40% - Accent4 14 2 2 2 2" xfId="15469"/>
    <cellStyle name="40% - Accent4 14 2 2 2 3" xfId="15470"/>
    <cellStyle name="40% - Accent4 14 2 2 2 4" xfId="15471"/>
    <cellStyle name="40% - Accent4 14 2 2 3" xfId="15472"/>
    <cellStyle name="40% - Accent4 14 2 2 4" xfId="15473"/>
    <cellStyle name="40% - Accent4 14 2 2 5" xfId="15474"/>
    <cellStyle name="40% - Accent4 14 2 3" xfId="15475"/>
    <cellStyle name="40% - Accent4 14 2 3 2" xfId="15476"/>
    <cellStyle name="40% - Accent4 14 2 3 3" xfId="15477"/>
    <cellStyle name="40% - Accent4 14 2 3 4" xfId="15478"/>
    <cellStyle name="40% - Accent4 14 2 4" xfId="15479"/>
    <cellStyle name="40% - Accent4 14 2 5" xfId="15480"/>
    <cellStyle name="40% - Accent4 14 2 6" xfId="15481"/>
    <cellStyle name="40% - Accent4 14 3" xfId="15482"/>
    <cellStyle name="40% - Accent4 14 3 2" xfId="15483"/>
    <cellStyle name="40% - Accent4 14 3 2 2" xfId="15484"/>
    <cellStyle name="40% - Accent4 14 3 2 3" xfId="15485"/>
    <cellStyle name="40% - Accent4 14 3 2 4" xfId="15486"/>
    <cellStyle name="40% - Accent4 14 3 3" xfId="15487"/>
    <cellStyle name="40% - Accent4 14 3 4" xfId="15488"/>
    <cellStyle name="40% - Accent4 14 3 5" xfId="15489"/>
    <cellStyle name="40% - Accent4 14 4" xfId="15490"/>
    <cellStyle name="40% - Accent4 14 4 2" xfId="15491"/>
    <cellStyle name="40% - Accent4 14 4 3" xfId="15492"/>
    <cellStyle name="40% - Accent4 14 4 4" xfId="15493"/>
    <cellStyle name="40% - Accent4 14 5" xfId="15494"/>
    <cellStyle name="40% - Accent4 14 6" xfId="15495"/>
    <cellStyle name="40% - Accent4 14 7" xfId="15496"/>
    <cellStyle name="40% - Accent4 15" xfId="15497"/>
    <cellStyle name="40% - Accent4 15 2" xfId="15498"/>
    <cellStyle name="40% - Accent4 15 2 2" xfId="15499"/>
    <cellStyle name="40% - Accent4 15 2 2 2" xfId="15500"/>
    <cellStyle name="40% - Accent4 15 2 2 2 2" xfId="15501"/>
    <cellStyle name="40% - Accent4 15 2 2 2 3" xfId="15502"/>
    <cellStyle name="40% - Accent4 15 2 2 2 4" xfId="15503"/>
    <cellStyle name="40% - Accent4 15 2 2 3" xfId="15504"/>
    <cellStyle name="40% - Accent4 15 2 2 4" xfId="15505"/>
    <cellStyle name="40% - Accent4 15 2 2 5" xfId="15506"/>
    <cellStyle name="40% - Accent4 15 2 3" xfId="15507"/>
    <cellStyle name="40% - Accent4 15 2 3 2" xfId="15508"/>
    <cellStyle name="40% - Accent4 15 2 3 3" xfId="15509"/>
    <cellStyle name="40% - Accent4 15 2 3 4" xfId="15510"/>
    <cellStyle name="40% - Accent4 15 2 4" xfId="15511"/>
    <cellStyle name="40% - Accent4 15 2 5" xfId="15512"/>
    <cellStyle name="40% - Accent4 15 2 6" xfId="15513"/>
    <cellStyle name="40% - Accent4 15 3" xfId="15514"/>
    <cellStyle name="40% - Accent4 15 3 2" xfId="15515"/>
    <cellStyle name="40% - Accent4 15 3 2 2" xfId="15516"/>
    <cellStyle name="40% - Accent4 15 3 2 3" xfId="15517"/>
    <cellStyle name="40% - Accent4 15 3 2 4" xfId="15518"/>
    <cellStyle name="40% - Accent4 15 3 3" xfId="15519"/>
    <cellStyle name="40% - Accent4 15 3 4" xfId="15520"/>
    <cellStyle name="40% - Accent4 15 3 5" xfId="15521"/>
    <cellStyle name="40% - Accent4 15 4" xfId="15522"/>
    <cellStyle name="40% - Accent4 15 4 2" xfId="15523"/>
    <cellStyle name="40% - Accent4 15 4 3" xfId="15524"/>
    <cellStyle name="40% - Accent4 15 4 4" xfId="15525"/>
    <cellStyle name="40% - Accent4 15 5" xfId="15526"/>
    <cellStyle name="40% - Accent4 15 6" xfId="15527"/>
    <cellStyle name="40% - Accent4 15 7" xfId="15528"/>
    <cellStyle name="40% - Accent4 16" xfId="15529"/>
    <cellStyle name="40% - Accent4 16 2" xfId="15530"/>
    <cellStyle name="40% - Accent4 16 2 2" xfId="15531"/>
    <cellStyle name="40% - Accent4 16 2 2 2" xfId="15532"/>
    <cellStyle name="40% - Accent4 16 2 2 2 2" xfId="15533"/>
    <cellStyle name="40% - Accent4 16 2 2 2 3" xfId="15534"/>
    <cellStyle name="40% - Accent4 16 2 2 2 4" xfId="15535"/>
    <cellStyle name="40% - Accent4 16 2 2 3" xfId="15536"/>
    <cellStyle name="40% - Accent4 16 2 2 4" xfId="15537"/>
    <cellStyle name="40% - Accent4 16 2 2 5" xfId="15538"/>
    <cellStyle name="40% - Accent4 16 2 3" xfId="15539"/>
    <cellStyle name="40% - Accent4 16 2 3 2" xfId="15540"/>
    <cellStyle name="40% - Accent4 16 2 3 3" xfId="15541"/>
    <cellStyle name="40% - Accent4 16 2 3 4" xfId="15542"/>
    <cellStyle name="40% - Accent4 16 2 4" xfId="15543"/>
    <cellStyle name="40% - Accent4 16 2 5" xfId="15544"/>
    <cellStyle name="40% - Accent4 16 2 6" xfId="15545"/>
    <cellStyle name="40% - Accent4 16 3" xfId="15546"/>
    <cellStyle name="40% - Accent4 16 3 2" xfId="15547"/>
    <cellStyle name="40% - Accent4 16 3 2 2" xfId="15548"/>
    <cellStyle name="40% - Accent4 16 3 2 3" xfId="15549"/>
    <cellStyle name="40% - Accent4 16 3 2 4" xfId="15550"/>
    <cellStyle name="40% - Accent4 16 3 3" xfId="15551"/>
    <cellStyle name="40% - Accent4 16 3 4" xfId="15552"/>
    <cellStyle name="40% - Accent4 16 3 5" xfId="15553"/>
    <cellStyle name="40% - Accent4 16 4" xfId="15554"/>
    <cellStyle name="40% - Accent4 16 4 2" xfId="15555"/>
    <cellStyle name="40% - Accent4 16 4 3" xfId="15556"/>
    <cellStyle name="40% - Accent4 16 4 4" xfId="15557"/>
    <cellStyle name="40% - Accent4 16 5" xfId="15558"/>
    <cellStyle name="40% - Accent4 16 6" xfId="15559"/>
    <cellStyle name="40% - Accent4 16 7" xfId="15560"/>
    <cellStyle name="40% - Accent4 17" xfId="15561"/>
    <cellStyle name="40% - Accent4 17 2" xfId="15562"/>
    <cellStyle name="40% - Accent4 17 2 2" xfId="15563"/>
    <cellStyle name="40% - Accent4 17 2 2 2" xfId="15564"/>
    <cellStyle name="40% - Accent4 17 2 2 2 2" xfId="15565"/>
    <cellStyle name="40% - Accent4 17 2 2 2 3" xfId="15566"/>
    <cellStyle name="40% - Accent4 17 2 2 3" xfId="15567"/>
    <cellStyle name="40% - Accent4 17 2 2 4" xfId="15568"/>
    <cellStyle name="40% - Accent4 17 2 2 5" xfId="15569"/>
    <cellStyle name="40% - Accent4 17 2 3" xfId="15570"/>
    <cellStyle name="40% - Accent4 17 2 3 2" xfId="15571"/>
    <cellStyle name="40% - Accent4 17 2 3 3" xfId="15572"/>
    <cellStyle name="40% - Accent4 17 2 4" xfId="15573"/>
    <cellStyle name="40% - Accent4 17 2 5" xfId="15574"/>
    <cellStyle name="40% - Accent4 17 2 6" xfId="15575"/>
    <cellStyle name="40% - Accent4 17 3" xfId="15576"/>
    <cellStyle name="40% - Accent4 17 3 2" xfId="15577"/>
    <cellStyle name="40% - Accent4 17 3 2 2" xfId="15578"/>
    <cellStyle name="40% - Accent4 17 3 2 3" xfId="15579"/>
    <cellStyle name="40% - Accent4 17 3 3" xfId="15580"/>
    <cellStyle name="40% - Accent4 17 3 4" xfId="15581"/>
    <cellStyle name="40% - Accent4 17 3 5" xfId="15582"/>
    <cellStyle name="40% - Accent4 17 4" xfId="15583"/>
    <cellStyle name="40% - Accent4 17 4 2" xfId="15584"/>
    <cellStyle name="40% - Accent4 17 4 3" xfId="15585"/>
    <cellStyle name="40% - Accent4 17 5" xfId="15586"/>
    <cellStyle name="40% - Accent4 17 6" xfId="15587"/>
    <cellStyle name="40% - Accent4 17 7" xfId="15588"/>
    <cellStyle name="40% - Accent4 18" xfId="15589"/>
    <cellStyle name="40% - Accent4 18 2" xfId="15590"/>
    <cellStyle name="40% - Accent4 18 2 2" xfId="15591"/>
    <cellStyle name="40% - Accent4 18 2 2 2" xfId="15592"/>
    <cellStyle name="40% - Accent4 18 2 2 2 2" xfId="15593"/>
    <cellStyle name="40% - Accent4 18 2 2 2 3" xfId="15594"/>
    <cellStyle name="40% - Accent4 18 2 2 3" xfId="15595"/>
    <cellStyle name="40% - Accent4 18 2 2 4" xfId="15596"/>
    <cellStyle name="40% - Accent4 18 2 2 5" xfId="15597"/>
    <cellStyle name="40% - Accent4 18 2 3" xfId="15598"/>
    <cellStyle name="40% - Accent4 18 2 3 2" xfId="15599"/>
    <cellStyle name="40% - Accent4 18 2 3 3" xfId="15600"/>
    <cellStyle name="40% - Accent4 18 2 4" xfId="15601"/>
    <cellStyle name="40% - Accent4 18 2 5" xfId="15602"/>
    <cellStyle name="40% - Accent4 18 2 6" xfId="15603"/>
    <cellStyle name="40% - Accent4 18 3" xfId="15604"/>
    <cellStyle name="40% - Accent4 18 3 2" xfId="15605"/>
    <cellStyle name="40% - Accent4 18 3 2 2" xfId="15606"/>
    <cellStyle name="40% - Accent4 18 3 2 3" xfId="15607"/>
    <cellStyle name="40% - Accent4 18 3 3" xfId="15608"/>
    <cellStyle name="40% - Accent4 18 3 4" xfId="15609"/>
    <cellStyle name="40% - Accent4 18 3 5" xfId="15610"/>
    <cellStyle name="40% - Accent4 18 4" xfId="15611"/>
    <cellStyle name="40% - Accent4 18 4 2" xfId="15612"/>
    <cellStyle name="40% - Accent4 18 4 3" xfId="15613"/>
    <cellStyle name="40% - Accent4 18 5" xfId="15614"/>
    <cellStyle name="40% - Accent4 18 6" xfId="15615"/>
    <cellStyle name="40% - Accent4 18 7" xfId="15616"/>
    <cellStyle name="40% - Accent4 19" xfId="15617"/>
    <cellStyle name="40% - Accent4 19 2" xfId="15618"/>
    <cellStyle name="40% - Accent4 19 2 2" xfId="15619"/>
    <cellStyle name="40% - Accent4 19 2 2 2" xfId="15620"/>
    <cellStyle name="40% - Accent4 19 2 2 2 2" xfId="15621"/>
    <cellStyle name="40% - Accent4 19 2 2 2 3" xfId="15622"/>
    <cellStyle name="40% - Accent4 19 2 2 3" xfId="15623"/>
    <cellStyle name="40% - Accent4 19 2 2 4" xfId="15624"/>
    <cellStyle name="40% - Accent4 19 2 3" xfId="15625"/>
    <cellStyle name="40% - Accent4 19 2 3 2" xfId="15626"/>
    <cellStyle name="40% - Accent4 19 2 3 3" xfId="15627"/>
    <cellStyle name="40% - Accent4 19 2 4" xfId="15628"/>
    <cellStyle name="40% - Accent4 19 2 5" xfId="15629"/>
    <cellStyle name="40% - Accent4 19 2 6" xfId="15630"/>
    <cellStyle name="40% - Accent4 19 3" xfId="15631"/>
    <cellStyle name="40% - Accent4 19 3 2" xfId="15632"/>
    <cellStyle name="40% - Accent4 19 3 2 2" xfId="15633"/>
    <cellStyle name="40% - Accent4 19 3 2 3" xfId="15634"/>
    <cellStyle name="40% - Accent4 19 3 3" xfId="15635"/>
    <cellStyle name="40% - Accent4 19 3 4" xfId="15636"/>
    <cellStyle name="40% - Accent4 19 4" xfId="15637"/>
    <cellStyle name="40% - Accent4 19 4 2" xfId="15638"/>
    <cellStyle name="40% - Accent4 19 4 3" xfId="15639"/>
    <cellStyle name="40% - Accent4 19 5" xfId="15640"/>
    <cellStyle name="40% - Accent4 19 6" xfId="15641"/>
    <cellStyle name="40% - Accent4 19 7" xfId="15642"/>
    <cellStyle name="40% - Accent4 2" xfId="15643"/>
    <cellStyle name="40% - Accent4 2 2" xfId="15644"/>
    <cellStyle name="40% - Accent4 2 2 10" xfId="15645"/>
    <cellStyle name="40% - Accent4 2 2 11" xfId="15646"/>
    <cellStyle name="40% - Accent4 2 2 12" xfId="15647"/>
    <cellStyle name="40% - Accent4 2 2 13" xfId="15648"/>
    <cellStyle name="40% - Accent4 2 2 2" xfId="15649"/>
    <cellStyle name="40% - Accent4 2 2 2 2" xfId="15650"/>
    <cellStyle name="40% - Accent4 2 2 2 2 2" xfId="15651"/>
    <cellStyle name="40% - Accent4 2 2 2 2 2 2" xfId="15652"/>
    <cellStyle name="40% - Accent4 2 2 2 2 2 3" xfId="15653"/>
    <cellStyle name="40% - Accent4 2 2 2 2 2 4" xfId="15654"/>
    <cellStyle name="40% - Accent4 2 2 2 2 2 5" xfId="15655"/>
    <cellStyle name="40% - Accent4 2 2 2 2 3" xfId="15656"/>
    <cellStyle name="40% - Accent4 2 2 2 2 4" xfId="15657"/>
    <cellStyle name="40% - Accent4 2 2 2 2 5" xfId="15658"/>
    <cellStyle name="40% - Accent4 2 2 2 2 6" xfId="15659"/>
    <cellStyle name="40% - Accent4 2 2 2 3" xfId="15660"/>
    <cellStyle name="40% - Accent4 2 2 2 3 2" xfId="15661"/>
    <cellStyle name="40% - Accent4 2 2 2 3 3" xfId="15662"/>
    <cellStyle name="40% - Accent4 2 2 2 3 4" xfId="15663"/>
    <cellStyle name="40% - Accent4 2 2 2 3 5" xfId="15664"/>
    <cellStyle name="40% - Accent4 2 2 2 4" xfId="15665"/>
    <cellStyle name="40% - Accent4 2 2 2 5" xfId="15666"/>
    <cellStyle name="40% - Accent4 2 2 2 6" xfId="15667"/>
    <cellStyle name="40% - Accent4 2 2 2 7" xfId="15668"/>
    <cellStyle name="40% - Accent4 2 2 3" xfId="15669"/>
    <cellStyle name="40% - Accent4 2 2 3 2" xfId="15670"/>
    <cellStyle name="40% - Accent4 2 2 3 2 2" xfId="15671"/>
    <cellStyle name="40% - Accent4 2 2 3 2 2 2" xfId="15672"/>
    <cellStyle name="40% - Accent4 2 2 3 2 2 3" xfId="15673"/>
    <cellStyle name="40% - Accent4 2 2 3 2 2 4" xfId="15674"/>
    <cellStyle name="40% - Accent4 2 2 3 2 2 5" xfId="15675"/>
    <cellStyle name="40% - Accent4 2 2 3 2 3" xfId="15676"/>
    <cellStyle name="40% - Accent4 2 2 3 2 4" xfId="15677"/>
    <cellStyle name="40% - Accent4 2 2 3 2 5" xfId="15678"/>
    <cellStyle name="40% - Accent4 2 2 3 2 6" xfId="15679"/>
    <cellStyle name="40% - Accent4 2 2 3 3" xfId="15680"/>
    <cellStyle name="40% - Accent4 2 2 3 3 2" xfId="15681"/>
    <cellStyle name="40% - Accent4 2 2 3 3 3" xfId="15682"/>
    <cellStyle name="40% - Accent4 2 2 3 3 4" xfId="15683"/>
    <cellStyle name="40% - Accent4 2 2 3 3 5" xfId="15684"/>
    <cellStyle name="40% - Accent4 2 2 3 4" xfId="15685"/>
    <cellStyle name="40% - Accent4 2 2 3 5" xfId="15686"/>
    <cellStyle name="40% - Accent4 2 2 3 6" xfId="15687"/>
    <cellStyle name="40% - Accent4 2 2 3 7" xfId="15688"/>
    <cellStyle name="40% - Accent4 2 2 4" xfId="15689"/>
    <cellStyle name="40% - Accent4 2 2 4 2" xfId="15690"/>
    <cellStyle name="40% - Accent4 2 2 4 2 2" xfId="15691"/>
    <cellStyle name="40% - Accent4 2 2 4 2 2 2" xfId="15692"/>
    <cellStyle name="40% - Accent4 2 2 4 2 3" xfId="15693"/>
    <cellStyle name="40% - Accent4 2 2 4 2 4" xfId="15694"/>
    <cellStyle name="40% - Accent4 2 2 4 2 5" xfId="15695"/>
    <cellStyle name="40% - Accent4 2 2 4 2 6" xfId="15696"/>
    <cellStyle name="40% - Accent4 2 2 4 3" xfId="15697"/>
    <cellStyle name="40% - Accent4 2 2 4 3 2" xfId="15698"/>
    <cellStyle name="40% - Accent4 2 2 4 4" xfId="15699"/>
    <cellStyle name="40% - Accent4 2 2 4 5" xfId="15700"/>
    <cellStyle name="40% - Accent4 2 2 4 6" xfId="15701"/>
    <cellStyle name="40% - Accent4 2 2 4 7" xfId="15702"/>
    <cellStyle name="40% - Accent4 2 2 5" xfId="15703"/>
    <cellStyle name="40% - Accent4 2 2 5 2" xfId="15704"/>
    <cellStyle name="40% - Accent4 2 2 5 2 2" xfId="15705"/>
    <cellStyle name="40% - Accent4 2 2 5 2 2 2" xfId="15706"/>
    <cellStyle name="40% - Accent4 2 2 5 2 3" xfId="15707"/>
    <cellStyle name="40% - Accent4 2 2 5 3" xfId="15708"/>
    <cellStyle name="40% - Accent4 2 2 5 3 2" xfId="15709"/>
    <cellStyle name="40% - Accent4 2 2 5 4" xfId="15710"/>
    <cellStyle name="40% - Accent4 2 2 5 5" xfId="15711"/>
    <cellStyle name="40% - Accent4 2 2 5 6" xfId="15712"/>
    <cellStyle name="40% - Accent4 2 2 5 7" xfId="15713"/>
    <cellStyle name="40% - Accent4 2 2 6" xfId="15714"/>
    <cellStyle name="40% - Accent4 2 2 6 2" xfId="15715"/>
    <cellStyle name="40% - Accent4 2 2 6 2 2" xfId="15716"/>
    <cellStyle name="40% - Accent4 2 2 6 2 2 2" xfId="15717"/>
    <cellStyle name="40% - Accent4 2 2 6 2 3" xfId="15718"/>
    <cellStyle name="40% - Accent4 2 2 6 3" xfId="15719"/>
    <cellStyle name="40% - Accent4 2 2 6 3 2" xfId="15720"/>
    <cellStyle name="40% - Accent4 2 2 6 4" xfId="15721"/>
    <cellStyle name="40% - Accent4 2 2 7" xfId="15722"/>
    <cellStyle name="40% - Accent4 2 2 7 2" xfId="15723"/>
    <cellStyle name="40% - Accent4 2 2 7 2 2" xfId="15724"/>
    <cellStyle name="40% - Accent4 2 2 7 3" xfId="15725"/>
    <cellStyle name="40% - Accent4 2 2 8" xfId="15726"/>
    <cellStyle name="40% - Accent4 2 2 8 2" xfId="15727"/>
    <cellStyle name="40% - Accent4 2 2 9" xfId="15728"/>
    <cellStyle name="40% - Accent4 2 2 9 2" xfId="15729"/>
    <cellStyle name="40% - Accent4 2 3" xfId="15730"/>
    <cellStyle name="40% - Accent4 2 3 2" xfId="15731"/>
    <cellStyle name="40% - Accent4 2 3 2 2" xfId="15732"/>
    <cellStyle name="40% - Accent4 2 3 2 2 2" xfId="15733"/>
    <cellStyle name="40% - Accent4 2 3 2 2 3" xfId="15734"/>
    <cellStyle name="40% - Accent4 2 3 2 3" xfId="15735"/>
    <cellStyle name="40% - Accent4 2 3 2 4" xfId="15736"/>
    <cellStyle name="40% - Accent4 2 3 3" xfId="15737"/>
    <cellStyle name="40% - Accent4 2 3 3 2" xfId="15738"/>
    <cellStyle name="40% - Accent4 2 3 3 3" xfId="15739"/>
    <cellStyle name="40% - Accent4 2 3 4" xfId="15740"/>
    <cellStyle name="40% - Accent4 2 3 5" xfId="15741"/>
    <cellStyle name="40% - Accent4 2 3 6" xfId="15742"/>
    <cellStyle name="40% - Accent4 2 4" xfId="15743"/>
    <cellStyle name="40% - Accent4 2 4 2" xfId="15744"/>
    <cellStyle name="40% - Accent4 2 4 2 2" xfId="15745"/>
    <cellStyle name="40% - Accent4 2 4 2 2 2" xfId="15746"/>
    <cellStyle name="40% - Accent4 2 4 2 2 3" xfId="15747"/>
    <cellStyle name="40% - Accent4 2 4 2 3" xfId="15748"/>
    <cellStyle name="40% - Accent4 2 4 2 4" xfId="15749"/>
    <cellStyle name="40% - Accent4 2 4 3" xfId="15750"/>
    <cellStyle name="40% - Accent4 2 4 3 2" xfId="15751"/>
    <cellStyle name="40% - Accent4 2 4 3 3" xfId="15752"/>
    <cellStyle name="40% - Accent4 2 4 4" xfId="15753"/>
    <cellStyle name="40% - Accent4 2 4 5" xfId="15754"/>
    <cellStyle name="40% - Accent4 2 4 6" xfId="15755"/>
    <cellStyle name="40% - Accent4 2 5" xfId="15756"/>
    <cellStyle name="40% - Accent4 2 5 2" xfId="15757"/>
    <cellStyle name="40% - Accent4 2 5 2 2" xfId="15758"/>
    <cellStyle name="40% - Accent4 2 5 2 3" xfId="15759"/>
    <cellStyle name="40% - Accent4 2 5 3" xfId="15760"/>
    <cellStyle name="40% - Accent4 2 5 4" xfId="15761"/>
    <cellStyle name="40% - Accent4 2 5 5" xfId="15762"/>
    <cellStyle name="40% - Accent4 2 6" xfId="15763"/>
    <cellStyle name="40% - Accent4 2 6 2" xfId="15764"/>
    <cellStyle name="40% - Accent4 2 6 3" xfId="15765"/>
    <cellStyle name="40% - Accent4 2 7" xfId="15766"/>
    <cellStyle name="40% - Accent4 2 8" xfId="15767"/>
    <cellStyle name="40% - Accent4 2 9" xfId="15768"/>
    <cellStyle name="40% - Accent4 20" xfId="15769"/>
    <cellStyle name="40% - Accent4 20 2" xfId="15770"/>
    <cellStyle name="40% - Accent4 20 2 2" xfId="15771"/>
    <cellStyle name="40% - Accent4 20 2 2 2" xfId="15772"/>
    <cellStyle name="40% - Accent4 20 2 2 2 2" xfId="15773"/>
    <cellStyle name="40% - Accent4 20 2 2 2 3" xfId="15774"/>
    <cellStyle name="40% - Accent4 20 2 2 3" xfId="15775"/>
    <cellStyle name="40% - Accent4 20 2 2 4" xfId="15776"/>
    <cellStyle name="40% - Accent4 20 2 3" xfId="15777"/>
    <cellStyle name="40% - Accent4 20 2 3 2" xfId="15778"/>
    <cellStyle name="40% - Accent4 20 2 3 3" xfId="15779"/>
    <cellStyle name="40% - Accent4 20 2 4" xfId="15780"/>
    <cellStyle name="40% - Accent4 20 2 5" xfId="15781"/>
    <cellStyle name="40% - Accent4 20 2 6" xfId="15782"/>
    <cellStyle name="40% - Accent4 20 3" xfId="15783"/>
    <cellStyle name="40% - Accent4 20 3 2" xfId="15784"/>
    <cellStyle name="40% - Accent4 20 3 2 2" xfId="15785"/>
    <cellStyle name="40% - Accent4 20 3 2 3" xfId="15786"/>
    <cellStyle name="40% - Accent4 20 3 3" xfId="15787"/>
    <cellStyle name="40% - Accent4 20 3 4" xfId="15788"/>
    <cellStyle name="40% - Accent4 20 4" xfId="15789"/>
    <cellStyle name="40% - Accent4 20 4 2" xfId="15790"/>
    <cellStyle name="40% - Accent4 20 4 3" xfId="15791"/>
    <cellStyle name="40% - Accent4 20 5" xfId="15792"/>
    <cellStyle name="40% - Accent4 20 6" xfId="15793"/>
    <cellStyle name="40% - Accent4 20 7" xfId="15794"/>
    <cellStyle name="40% - Accent4 21" xfId="15795"/>
    <cellStyle name="40% - Accent4 21 2" xfId="15796"/>
    <cellStyle name="40% - Accent4 21 2 2" xfId="15797"/>
    <cellStyle name="40% - Accent4 21 2 2 2" xfId="15798"/>
    <cellStyle name="40% - Accent4 21 2 2 3" xfId="15799"/>
    <cellStyle name="40% - Accent4 21 2 3" xfId="15800"/>
    <cellStyle name="40% - Accent4 21 2 4" xfId="15801"/>
    <cellStyle name="40% - Accent4 21 2 5" xfId="15802"/>
    <cellStyle name="40% - Accent4 21 3" xfId="15803"/>
    <cellStyle name="40% - Accent4 21 3 2" xfId="15804"/>
    <cellStyle name="40% - Accent4 21 3 3" xfId="15805"/>
    <cellStyle name="40% - Accent4 21 4" xfId="15806"/>
    <cellStyle name="40% - Accent4 21 5" xfId="15807"/>
    <cellStyle name="40% - Accent4 21 6" xfId="15808"/>
    <cellStyle name="40% - Accent4 22" xfId="15809"/>
    <cellStyle name="40% - Accent4 22 2" xfId="15810"/>
    <cellStyle name="40% - Accent4 22 2 2" xfId="15811"/>
    <cellStyle name="40% - Accent4 22 2 2 2" xfId="15812"/>
    <cellStyle name="40% - Accent4 22 2 2 3" xfId="15813"/>
    <cellStyle name="40% - Accent4 22 2 3" xfId="15814"/>
    <cellStyle name="40% - Accent4 22 2 4" xfId="15815"/>
    <cellStyle name="40% - Accent4 22 2 5" xfId="15816"/>
    <cellStyle name="40% - Accent4 22 3" xfId="15817"/>
    <cellStyle name="40% - Accent4 22 3 2" xfId="15818"/>
    <cellStyle name="40% - Accent4 22 3 3" xfId="15819"/>
    <cellStyle name="40% - Accent4 22 4" xfId="15820"/>
    <cellStyle name="40% - Accent4 22 5" xfId="15821"/>
    <cellStyle name="40% - Accent4 22 6" xfId="15822"/>
    <cellStyle name="40% - Accent4 23" xfId="15823"/>
    <cellStyle name="40% - Accent4 23 2" xfId="15824"/>
    <cellStyle name="40% - Accent4 23 2 2" xfId="15825"/>
    <cellStyle name="40% - Accent4 23 2 2 2" xfId="15826"/>
    <cellStyle name="40% - Accent4 23 2 2 3" xfId="15827"/>
    <cellStyle name="40% - Accent4 23 2 3" xfId="15828"/>
    <cellStyle name="40% - Accent4 23 2 4" xfId="15829"/>
    <cellStyle name="40% - Accent4 23 2 5" xfId="15830"/>
    <cellStyle name="40% - Accent4 23 3" xfId="15831"/>
    <cellStyle name="40% - Accent4 23 3 2" xfId="15832"/>
    <cellStyle name="40% - Accent4 23 3 3" xfId="15833"/>
    <cellStyle name="40% - Accent4 23 4" xfId="15834"/>
    <cellStyle name="40% - Accent4 23 5" xfId="15835"/>
    <cellStyle name="40% - Accent4 23 6" xfId="15836"/>
    <cellStyle name="40% - Accent4 24" xfId="15837"/>
    <cellStyle name="40% - Accent4 24 2" xfId="15838"/>
    <cellStyle name="40% - Accent4 24 2 2" xfId="15839"/>
    <cellStyle name="40% - Accent4 24 2 2 2" xfId="15840"/>
    <cellStyle name="40% - Accent4 24 2 2 3" xfId="15841"/>
    <cellStyle name="40% - Accent4 24 2 3" xfId="15842"/>
    <cellStyle name="40% - Accent4 24 2 4" xfId="15843"/>
    <cellStyle name="40% - Accent4 24 2 5" xfId="15844"/>
    <cellStyle name="40% - Accent4 24 3" xfId="15845"/>
    <cellStyle name="40% - Accent4 24 3 2" xfId="15846"/>
    <cellStyle name="40% - Accent4 24 3 3" xfId="15847"/>
    <cellStyle name="40% - Accent4 24 4" xfId="15848"/>
    <cellStyle name="40% - Accent4 24 5" xfId="15849"/>
    <cellStyle name="40% - Accent4 24 6" xfId="15850"/>
    <cellStyle name="40% - Accent4 25" xfId="15851"/>
    <cellStyle name="40% - Accent4 25 2" xfId="15852"/>
    <cellStyle name="40% - Accent4 25 2 2" xfId="15853"/>
    <cellStyle name="40% - Accent4 25 2 2 2" xfId="15854"/>
    <cellStyle name="40% - Accent4 25 2 2 3" xfId="15855"/>
    <cellStyle name="40% - Accent4 25 2 3" xfId="15856"/>
    <cellStyle name="40% - Accent4 25 2 4" xfId="15857"/>
    <cellStyle name="40% - Accent4 25 2 5" xfId="15858"/>
    <cellStyle name="40% - Accent4 25 3" xfId="15859"/>
    <cellStyle name="40% - Accent4 25 3 2" xfId="15860"/>
    <cellStyle name="40% - Accent4 25 3 3" xfId="15861"/>
    <cellStyle name="40% - Accent4 25 4" xfId="15862"/>
    <cellStyle name="40% - Accent4 25 5" xfId="15863"/>
    <cellStyle name="40% - Accent4 25 6" xfId="15864"/>
    <cellStyle name="40% - Accent4 26" xfId="15865"/>
    <cellStyle name="40% - Accent4 26 2" xfId="15866"/>
    <cellStyle name="40% - Accent4 26 2 2" xfId="15867"/>
    <cellStyle name="40% - Accent4 26 2 2 2" xfId="15868"/>
    <cellStyle name="40% - Accent4 26 2 2 3" xfId="15869"/>
    <cellStyle name="40% - Accent4 26 2 3" xfId="15870"/>
    <cellStyle name="40% - Accent4 26 2 4" xfId="15871"/>
    <cellStyle name="40% - Accent4 26 3" xfId="15872"/>
    <cellStyle name="40% - Accent4 26 3 2" xfId="15873"/>
    <cellStyle name="40% - Accent4 26 3 3" xfId="15874"/>
    <cellStyle name="40% - Accent4 26 4" xfId="15875"/>
    <cellStyle name="40% - Accent4 26 5" xfId="15876"/>
    <cellStyle name="40% - Accent4 26 6" xfId="15877"/>
    <cellStyle name="40% - Accent4 27" xfId="15878"/>
    <cellStyle name="40% - Accent4 27 2" xfId="15879"/>
    <cellStyle name="40% - Accent4 27 2 2" xfId="15880"/>
    <cellStyle name="40% - Accent4 27 2 2 2" xfId="15881"/>
    <cellStyle name="40% - Accent4 27 2 2 3" xfId="15882"/>
    <cellStyle name="40% - Accent4 27 2 3" xfId="15883"/>
    <cellStyle name="40% - Accent4 27 2 4" xfId="15884"/>
    <cellStyle name="40% - Accent4 27 3" xfId="15885"/>
    <cellStyle name="40% - Accent4 27 3 2" xfId="15886"/>
    <cellStyle name="40% - Accent4 27 3 3" xfId="15887"/>
    <cellStyle name="40% - Accent4 27 4" xfId="15888"/>
    <cellStyle name="40% - Accent4 27 5" xfId="15889"/>
    <cellStyle name="40% - Accent4 27 6" xfId="15890"/>
    <cellStyle name="40% - Accent4 28" xfId="15891"/>
    <cellStyle name="40% - Accent4 28 2" xfId="15892"/>
    <cellStyle name="40% - Accent4 28 2 2" xfId="15893"/>
    <cellStyle name="40% - Accent4 28 2 2 2" xfId="15894"/>
    <cellStyle name="40% - Accent4 28 2 2 3" xfId="15895"/>
    <cellStyle name="40% - Accent4 28 2 3" xfId="15896"/>
    <cellStyle name="40% - Accent4 28 2 4" xfId="15897"/>
    <cellStyle name="40% - Accent4 28 3" xfId="15898"/>
    <cellStyle name="40% - Accent4 28 3 2" xfId="15899"/>
    <cellStyle name="40% - Accent4 28 3 3" xfId="15900"/>
    <cellStyle name="40% - Accent4 28 4" xfId="15901"/>
    <cellStyle name="40% - Accent4 28 5" xfId="15902"/>
    <cellStyle name="40% - Accent4 28 6" xfId="15903"/>
    <cellStyle name="40% - Accent4 29" xfId="15904"/>
    <cellStyle name="40% - Accent4 29 2" xfId="15905"/>
    <cellStyle name="40% - Accent4 29 2 2" xfId="15906"/>
    <cellStyle name="40% - Accent4 29 2 2 2" xfId="15907"/>
    <cellStyle name="40% - Accent4 29 2 2 3" xfId="15908"/>
    <cellStyle name="40% - Accent4 29 2 3" xfId="15909"/>
    <cellStyle name="40% - Accent4 29 2 4" xfId="15910"/>
    <cellStyle name="40% - Accent4 29 3" xfId="15911"/>
    <cellStyle name="40% - Accent4 29 3 2" xfId="15912"/>
    <cellStyle name="40% - Accent4 29 3 3" xfId="15913"/>
    <cellStyle name="40% - Accent4 29 4" xfId="15914"/>
    <cellStyle name="40% - Accent4 29 5" xfId="15915"/>
    <cellStyle name="40% - Accent4 29 6" xfId="15916"/>
    <cellStyle name="40% - Accent4 3" xfId="15917"/>
    <cellStyle name="40% - Accent4 3 10" xfId="15918"/>
    <cellStyle name="40% - Accent4 3 10 2" xfId="15919"/>
    <cellStyle name="40% - Accent4 3 11" xfId="15920"/>
    <cellStyle name="40% - Accent4 3 11 2" xfId="15921"/>
    <cellStyle name="40% - Accent4 3 12" xfId="15922"/>
    <cellStyle name="40% - Accent4 3 13" xfId="15923"/>
    <cellStyle name="40% - Accent4 3 14" xfId="15924"/>
    <cellStyle name="40% - Accent4 3 15" xfId="15925"/>
    <cellStyle name="40% - Accent4 3 2" xfId="15926"/>
    <cellStyle name="40% - Accent4 3 2 2" xfId="15927"/>
    <cellStyle name="40% - Accent4 3 2 2 2" xfId="15928"/>
    <cellStyle name="40% - Accent4 3 2 2 2 2" xfId="15929"/>
    <cellStyle name="40% - Accent4 3 2 2 2 2 2" xfId="15930"/>
    <cellStyle name="40% - Accent4 3 2 2 2 2 3" xfId="15931"/>
    <cellStyle name="40% - Accent4 3 2 2 2 2 4" xfId="15932"/>
    <cellStyle name="40% - Accent4 3 2 2 2 3" xfId="15933"/>
    <cellStyle name="40% - Accent4 3 2 2 2 4" xfId="15934"/>
    <cellStyle name="40% - Accent4 3 2 2 2 5" xfId="15935"/>
    <cellStyle name="40% - Accent4 3 2 2 3" xfId="15936"/>
    <cellStyle name="40% - Accent4 3 2 2 3 2" xfId="15937"/>
    <cellStyle name="40% - Accent4 3 2 2 3 3" xfId="15938"/>
    <cellStyle name="40% - Accent4 3 2 2 3 4" xfId="15939"/>
    <cellStyle name="40% - Accent4 3 2 2 4" xfId="15940"/>
    <cellStyle name="40% - Accent4 3 2 2 5" xfId="15941"/>
    <cellStyle name="40% - Accent4 3 2 2 6" xfId="15942"/>
    <cellStyle name="40% - Accent4 3 2 3" xfId="15943"/>
    <cellStyle name="40% - Accent4 3 2 3 2" xfId="15944"/>
    <cellStyle name="40% - Accent4 3 2 3 2 2" xfId="15945"/>
    <cellStyle name="40% - Accent4 3 2 3 2 2 2" xfId="15946"/>
    <cellStyle name="40% - Accent4 3 2 3 2 2 3" xfId="15947"/>
    <cellStyle name="40% - Accent4 3 2 3 2 3" xfId="15948"/>
    <cellStyle name="40% - Accent4 3 2 3 2 4" xfId="15949"/>
    <cellStyle name="40% - Accent4 3 2 3 2 5" xfId="15950"/>
    <cellStyle name="40% - Accent4 3 2 3 3" xfId="15951"/>
    <cellStyle name="40% - Accent4 3 2 3 3 2" xfId="15952"/>
    <cellStyle name="40% - Accent4 3 2 3 3 3" xfId="15953"/>
    <cellStyle name="40% - Accent4 3 2 3 4" xfId="15954"/>
    <cellStyle name="40% - Accent4 3 2 3 5" xfId="15955"/>
    <cellStyle name="40% - Accent4 3 2 3 6" xfId="15956"/>
    <cellStyle name="40% - Accent4 3 2 4" xfId="15957"/>
    <cellStyle name="40% - Accent4 3 2 4 2" xfId="15958"/>
    <cellStyle name="40% - Accent4 3 2 4 2 2" xfId="15959"/>
    <cellStyle name="40% - Accent4 3 2 4 2 3" xfId="15960"/>
    <cellStyle name="40% - Accent4 3 2 4 3" xfId="15961"/>
    <cellStyle name="40% - Accent4 3 2 4 4" xfId="15962"/>
    <cellStyle name="40% - Accent4 3 2 4 5" xfId="15963"/>
    <cellStyle name="40% - Accent4 3 2 5" xfId="15964"/>
    <cellStyle name="40% - Accent4 3 2 5 2" xfId="15965"/>
    <cellStyle name="40% - Accent4 3 2 5 3" xfId="15966"/>
    <cellStyle name="40% - Accent4 3 2 6" xfId="15967"/>
    <cellStyle name="40% - Accent4 3 2 7" xfId="15968"/>
    <cellStyle name="40% - Accent4 3 2 8" xfId="15969"/>
    <cellStyle name="40% - Accent4 3 3" xfId="15970"/>
    <cellStyle name="40% - Accent4 3 3 2" xfId="15971"/>
    <cellStyle name="40% - Accent4 3 3 2 2" xfId="15972"/>
    <cellStyle name="40% - Accent4 3 3 2 2 2" xfId="15973"/>
    <cellStyle name="40% - Accent4 3 3 2 2 3" xfId="15974"/>
    <cellStyle name="40% - Accent4 3 3 2 2 4" xfId="15975"/>
    <cellStyle name="40% - Accent4 3 3 2 2 5" xfId="15976"/>
    <cellStyle name="40% - Accent4 3 3 2 3" xfId="15977"/>
    <cellStyle name="40% - Accent4 3 3 2 4" xfId="15978"/>
    <cellStyle name="40% - Accent4 3 3 2 5" xfId="15979"/>
    <cellStyle name="40% - Accent4 3 3 2 6" xfId="15980"/>
    <cellStyle name="40% - Accent4 3 3 3" xfId="15981"/>
    <cellStyle name="40% - Accent4 3 3 3 2" xfId="15982"/>
    <cellStyle name="40% - Accent4 3 3 3 3" xfId="15983"/>
    <cellStyle name="40% - Accent4 3 3 3 4" xfId="15984"/>
    <cellStyle name="40% - Accent4 3 3 3 5" xfId="15985"/>
    <cellStyle name="40% - Accent4 3 3 4" xfId="15986"/>
    <cellStyle name="40% - Accent4 3 3 5" xfId="15987"/>
    <cellStyle name="40% - Accent4 3 3 6" xfId="15988"/>
    <cellStyle name="40% - Accent4 3 3 7" xfId="15989"/>
    <cellStyle name="40% - Accent4 3 4" xfId="15990"/>
    <cellStyle name="40% - Accent4 3 4 2" xfId="15991"/>
    <cellStyle name="40% - Accent4 3 4 2 2" xfId="15992"/>
    <cellStyle name="40% - Accent4 3 4 2 2 2" xfId="15993"/>
    <cellStyle name="40% - Accent4 3 4 2 2 3" xfId="15994"/>
    <cellStyle name="40% - Accent4 3 4 2 2 4" xfId="15995"/>
    <cellStyle name="40% - Accent4 3 4 2 2 5" xfId="15996"/>
    <cellStyle name="40% - Accent4 3 4 2 3" xfId="15997"/>
    <cellStyle name="40% - Accent4 3 4 2 4" xfId="15998"/>
    <cellStyle name="40% - Accent4 3 4 2 5" xfId="15999"/>
    <cellStyle name="40% - Accent4 3 4 2 6" xfId="16000"/>
    <cellStyle name="40% - Accent4 3 4 3" xfId="16001"/>
    <cellStyle name="40% - Accent4 3 4 3 2" xfId="16002"/>
    <cellStyle name="40% - Accent4 3 4 3 3" xfId="16003"/>
    <cellStyle name="40% - Accent4 3 4 3 4" xfId="16004"/>
    <cellStyle name="40% - Accent4 3 4 3 5" xfId="16005"/>
    <cellStyle name="40% - Accent4 3 4 4" xfId="16006"/>
    <cellStyle name="40% - Accent4 3 4 5" xfId="16007"/>
    <cellStyle name="40% - Accent4 3 4 6" xfId="16008"/>
    <cellStyle name="40% - Accent4 3 4 7" xfId="16009"/>
    <cellStyle name="40% - Accent4 3 5" xfId="16010"/>
    <cellStyle name="40% - Accent4 3 5 2" xfId="16011"/>
    <cellStyle name="40% - Accent4 3 5 2 2" xfId="16012"/>
    <cellStyle name="40% - Accent4 3 5 2 2 2" xfId="16013"/>
    <cellStyle name="40% - Accent4 3 5 2 3" xfId="16014"/>
    <cellStyle name="40% - Accent4 3 5 2 4" xfId="16015"/>
    <cellStyle name="40% - Accent4 3 5 2 5" xfId="16016"/>
    <cellStyle name="40% - Accent4 3 5 2 6" xfId="16017"/>
    <cellStyle name="40% - Accent4 3 5 3" xfId="16018"/>
    <cellStyle name="40% - Accent4 3 5 3 2" xfId="16019"/>
    <cellStyle name="40% - Accent4 3 5 4" xfId="16020"/>
    <cellStyle name="40% - Accent4 3 5 5" xfId="16021"/>
    <cellStyle name="40% - Accent4 3 5 6" xfId="16022"/>
    <cellStyle name="40% - Accent4 3 5 7" xfId="16023"/>
    <cellStyle name="40% - Accent4 3 6" xfId="16024"/>
    <cellStyle name="40% - Accent4 3 6 2" xfId="16025"/>
    <cellStyle name="40% - Accent4 3 6 2 2" xfId="16026"/>
    <cellStyle name="40% - Accent4 3 6 2 2 2" xfId="16027"/>
    <cellStyle name="40% - Accent4 3 6 2 3" xfId="16028"/>
    <cellStyle name="40% - Accent4 3 6 3" xfId="16029"/>
    <cellStyle name="40% - Accent4 3 6 3 2" xfId="16030"/>
    <cellStyle name="40% - Accent4 3 6 4" xfId="16031"/>
    <cellStyle name="40% - Accent4 3 6 5" xfId="16032"/>
    <cellStyle name="40% - Accent4 3 6 6" xfId="16033"/>
    <cellStyle name="40% - Accent4 3 6 7" xfId="16034"/>
    <cellStyle name="40% - Accent4 3 7" xfId="16035"/>
    <cellStyle name="40% - Accent4 3 7 2" xfId="16036"/>
    <cellStyle name="40% - Accent4 3 7 2 2" xfId="16037"/>
    <cellStyle name="40% - Accent4 3 7 2 2 2" xfId="16038"/>
    <cellStyle name="40% - Accent4 3 7 2 3" xfId="16039"/>
    <cellStyle name="40% - Accent4 3 7 3" xfId="16040"/>
    <cellStyle name="40% - Accent4 3 7 3 2" xfId="16041"/>
    <cellStyle name="40% - Accent4 3 7 4" xfId="16042"/>
    <cellStyle name="40% - Accent4 3 8" xfId="16043"/>
    <cellStyle name="40% - Accent4 3 8 2" xfId="16044"/>
    <cellStyle name="40% - Accent4 3 8 2 2" xfId="16045"/>
    <cellStyle name="40% - Accent4 3 8 2 2 2" xfId="16046"/>
    <cellStyle name="40% - Accent4 3 8 2 3" xfId="16047"/>
    <cellStyle name="40% - Accent4 3 8 3" xfId="16048"/>
    <cellStyle name="40% - Accent4 3 8 3 2" xfId="16049"/>
    <cellStyle name="40% - Accent4 3 8 4" xfId="16050"/>
    <cellStyle name="40% - Accent4 3 9" xfId="16051"/>
    <cellStyle name="40% - Accent4 3 9 2" xfId="16052"/>
    <cellStyle name="40% - Accent4 3 9 2 2" xfId="16053"/>
    <cellStyle name="40% - Accent4 3 9 3" xfId="16054"/>
    <cellStyle name="40% - Accent4 30" xfId="16055"/>
    <cellStyle name="40% - Accent4 30 2" xfId="16056"/>
    <cellStyle name="40% - Accent4 30 2 2" xfId="16057"/>
    <cellStyle name="40% - Accent4 30 2 2 2" xfId="16058"/>
    <cellStyle name="40% - Accent4 30 2 2 3" xfId="16059"/>
    <cellStyle name="40% - Accent4 30 2 3" xfId="16060"/>
    <cellStyle name="40% - Accent4 30 2 4" xfId="16061"/>
    <cellStyle name="40% - Accent4 30 3" xfId="16062"/>
    <cellStyle name="40% - Accent4 30 3 2" xfId="16063"/>
    <cellStyle name="40% - Accent4 30 3 3" xfId="16064"/>
    <cellStyle name="40% - Accent4 30 4" xfId="16065"/>
    <cellStyle name="40% - Accent4 30 5" xfId="16066"/>
    <cellStyle name="40% - Accent4 30 6" xfId="16067"/>
    <cellStyle name="40% - Accent4 31" xfId="16068"/>
    <cellStyle name="40% - Accent4 31 2" xfId="16069"/>
    <cellStyle name="40% - Accent4 31 2 2" xfId="16070"/>
    <cellStyle name="40% - Accent4 31 2 2 2" xfId="16071"/>
    <cellStyle name="40% - Accent4 31 2 2 3" xfId="16072"/>
    <cellStyle name="40% - Accent4 31 2 3" xfId="16073"/>
    <cellStyle name="40% - Accent4 31 2 4" xfId="16074"/>
    <cellStyle name="40% - Accent4 31 3" xfId="16075"/>
    <cellStyle name="40% - Accent4 31 3 2" xfId="16076"/>
    <cellStyle name="40% - Accent4 31 3 3" xfId="16077"/>
    <cellStyle name="40% - Accent4 31 4" xfId="16078"/>
    <cellStyle name="40% - Accent4 31 5" xfId="16079"/>
    <cellStyle name="40% - Accent4 31 6" xfId="16080"/>
    <cellStyle name="40% - Accent4 32" xfId="16081"/>
    <cellStyle name="40% - Accent4 32 2" xfId="16082"/>
    <cellStyle name="40% - Accent4 32 2 2" xfId="16083"/>
    <cellStyle name="40% - Accent4 32 2 2 2" xfId="16084"/>
    <cellStyle name="40% - Accent4 32 2 2 3" xfId="16085"/>
    <cellStyle name="40% - Accent4 32 2 3" xfId="16086"/>
    <cellStyle name="40% - Accent4 32 2 4" xfId="16087"/>
    <cellStyle name="40% - Accent4 32 3" xfId="16088"/>
    <cellStyle name="40% - Accent4 32 3 2" xfId="16089"/>
    <cellStyle name="40% - Accent4 32 3 3" xfId="16090"/>
    <cellStyle name="40% - Accent4 32 4" xfId="16091"/>
    <cellStyle name="40% - Accent4 32 5" xfId="16092"/>
    <cellStyle name="40% - Accent4 33" xfId="16093"/>
    <cellStyle name="40% - Accent4 33 2" xfId="16094"/>
    <cellStyle name="40% - Accent4 33 2 2" xfId="16095"/>
    <cellStyle name="40% - Accent4 33 2 2 2" xfId="16096"/>
    <cellStyle name="40% - Accent4 33 2 2 3" xfId="16097"/>
    <cellStyle name="40% - Accent4 33 2 3" xfId="16098"/>
    <cellStyle name="40% - Accent4 33 2 4" xfId="16099"/>
    <cellStyle name="40% - Accent4 33 3" xfId="16100"/>
    <cellStyle name="40% - Accent4 33 3 2" xfId="16101"/>
    <cellStyle name="40% - Accent4 33 3 3" xfId="16102"/>
    <cellStyle name="40% - Accent4 33 4" xfId="16103"/>
    <cellStyle name="40% - Accent4 33 5" xfId="16104"/>
    <cellStyle name="40% - Accent4 34" xfId="16105"/>
    <cellStyle name="40% - Accent4 34 2" xfId="16106"/>
    <cellStyle name="40% - Accent4 34 2 2" xfId="16107"/>
    <cellStyle name="40% - Accent4 34 2 2 2" xfId="16108"/>
    <cellStyle name="40% - Accent4 34 2 2 3" xfId="16109"/>
    <cellStyle name="40% - Accent4 34 2 3" xfId="16110"/>
    <cellStyle name="40% - Accent4 34 2 4" xfId="16111"/>
    <cellStyle name="40% - Accent4 34 3" xfId="16112"/>
    <cellStyle name="40% - Accent4 34 3 2" xfId="16113"/>
    <cellStyle name="40% - Accent4 34 3 3" xfId="16114"/>
    <cellStyle name="40% - Accent4 34 4" xfId="16115"/>
    <cellStyle name="40% - Accent4 34 5" xfId="16116"/>
    <cellStyle name="40% - Accent4 35" xfId="16117"/>
    <cellStyle name="40% - Accent4 35 2" xfId="16118"/>
    <cellStyle name="40% - Accent4 35 2 2" xfId="16119"/>
    <cellStyle name="40% - Accent4 35 2 2 2" xfId="16120"/>
    <cellStyle name="40% - Accent4 35 2 2 3" xfId="16121"/>
    <cellStyle name="40% - Accent4 35 2 3" xfId="16122"/>
    <cellStyle name="40% - Accent4 35 2 4" xfId="16123"/>
    <cellStyle name="40% - Accent4 35 3" xfId="16124"/>
    <cellStyle name="40% - Accent4 35 3 2" xfId="16125"/>
    <cellStyle name="40% - Accent4 35 3 3" xfId="16126"/>
    <cellStyle name="40% - Accent4 35 4" xfId="16127"/>
    <cellStyle name="40% - Accent4 35 5" xfId="16128"/>
    <cellStyle name="40% - Accent4 36" xfId="16129"/>
    <cellStyle name="40% - Accent4 36 2" xfId="16130"/>
    <cellStyle name="40% - Accent4 36 2 2" xfId="16131"/>
    <cellStyle name="40% - Accent4 36 2 2 2" xfId="16132"/>
    <cellStyle name="40% - Accent4 36 2 2 3" xfId="16133"/>
    <cellStyle name="40% - Accent4 36 2 3" xfId="16134"/>
    <cellStyle name="40% - Accent4 36 2 4" xfId="16135"/>
    <cellStyle name="40% - Accent4 36 3" xfId="16136"/>
    <cellStyle name="40% - Accent4 36 3 2" xfId="16137"/>
    <cellStyle name="40% - Accent4 36 3 3" xfId="16138"/>
    <cellStyle name="40% - Accent4 36 4" xfId="16139"/>
    <cellStyle name="40% - Accent4 36 5" xfId="16140"/>
    <cellStyle name="40% - Accent4 37" xfId="16141"/>
    <cellStyle name="40% - Accent4 37 2" xfId="16142"/>
    <cellStyle name="40% - Accent4 37 2 2" xfId="16143"/>
    <cellStyle name="40% - Accent4 37 2 2 2" xfId="16144"/>
    <cellStyle name="40% - Accent4 37 2 2 3" xfId="16145"/>
    <cellStyle name="40% - Accent4 37 2 3" xfId="16146"/>
    <cellStyle name="40% - Accent4 37 2 4" xfId="16147"/>
    <cellStyle name="40% - Accent4 37 3" xfId="16148"/>
    <cellStyle name="40% - Accent4 37 3 2" xfId="16149"/>
    <cellStyle name="40% - Accent4 37 3 3" xfId="16150"/>
    <cellStyle name="40% - Accent4 37 4" xfId="16151"/>
    <cellStyle name="40% - Accent4 37 5" xfId="16152"/>
    <cellStyle name="40% - Accent4 38" xfId="16153"/>
    <cellStyle name="40% - Accent4 38 2" xfId="16154"/>
    <cellStyle name="40% - Accent4 38 2 2" xfId="16155"/>
    <cellStyle name="40% - Accent4 38 2 2 2" xfId="16156"/>
    <cellStyle name="40% - Accent4 38 2 2 3" xfId="16157"/>
    <cellStyle name="40% - Accent4 38 2 3" xfId="16158"/>
    <cellStyle name="40% - Accent4 38 2 4" xfId="16159"/>
    <cellStyle name="40% - Accent4 38 3" xfId="16160"/>
    <cellStyle name="40% - Accent4 38 3 2" xfId="16161"/>
    <cellStyle name="40% - Accent4 38 3 3" xfId="16162"/>
    <cellStyle name="40% - Accent4 38 4" xfId="16163"/>
    <cellStyle name="40% - Accent4 38 5" xfId="16164"/>
    <cellStyle name="40% - Accent4 39" xfId="16165"/>
    <cellStyle name="40% - Accent4 39 2" xfId="16166"/>
    <cellStyle name="40% - Accent4 39 2 2" xfId="16167"/>
    <cellStyle name="40% - Accent4 39 2 2 2" xfId="16168"/>
    <cellStyle name="40% - Accent4 39 2 2 3" xfId="16169"/>
    <cellStyle name="40% - Accent4 39 2 3" xfId="16170"/>
    <cellStyle name="40% - Accent4 39 2 4" xfId="16171"/>
    <cellStyle name="40% - Accent4 39 3" xfId="16172"/>
    <cellStyle name="40% - Accent4 39 3 2" xfId="16173"/>
    <cellStyle name="40% - Accent4 39 3 3" xfId="16174"/>
    <cellStyle name="40% - Accent4 39 4" xfId="16175"/>
    <cellStyle name="40% - Accent4 39 5" xfId="16176"/>
    <cellStyle name="40% - Accent4 4" xfId="16177"/>
    <cellStyle name="40% - Accent4 4 10" xfId="16178"/>
    <cellStyle name="40% - Accent4 4 10 2" xfId="16179"/>
    <cellStyle name="40% - Accent4 4 11" xfId="16180"/>
    <cellStyle name="40% - Accent4 4 11 2" xfId="16181"/>
    <cellStyle name="40% - Accent4 4 12" xfId="16182"/>
    <cellStyle name="40% - Accent4 4 13" xfId="16183"/>
    <cellStyle name="40% - Accent4 4 14" xfId="16184"/>
    <cellStyle name="40% - Accent4 4 15" xfId="16185"/>
    <cellStyle name="40% - Accent4 4 2" xfId="16186"/>
    <cellStyle name="40% - Accent4 4 2 2" xfId="16187"/>
    <cellStyle name="40% - Accent4 4 2 2 2" xfId="16188"/>
    <cellStyle name="40% - Accent4 4 2 2 2 2" xfId="16189"/>
    <cellStyle name="40% - Accent4 4 2 2 2 2 2" xfId="16190"/>
    <cellStyle name="40% - Accent4 4 2 2 2 2 3" xfId="16191"/>
    <cellStyle name="40% - Accent4 4 2 2 2 2 4" xfId="16192"/>
    <cellStyle name="40% - Accent4 4 2 2 2 3" xfId="16193"/>
    <cellStyle name="40% - Accent4 4 2 2 2 4" xfId="16194"/>
    <cellStyle name="40% - Accent4 4 2 2 2 5" xfId="16195"/>
    <cellStyle name="40% - Accent4 4 2 2 3" xfId="16196"/>
    <cellStyle name="40% - Accent4 4 2 2 3 2" xfId="16197"/>
    <cellStyle name="40% - Accent4 4 2 2 3 3" xfId="16198"/>
    <cellStyle name="40% - Accent4 4 2 2 3 4" xfId="16199"/>
    <cellStyle name="40% - Accent4 4 2 2 4" xfId="16200"/>
    <cellStyle name="40% - Accent4 4 2 2 5" xfId="16201"/>
    <cellStyle name="40% - Accent4 4 2 2 6" xfId="16202"/>
    <cellStyle name="40% - Accent4 4 2 3" xfId="16203"/>
    <cellStyle name="40% - Accent4 4 2 3 2" xfId="16204"/>
    <cellStyle name="40% - Accent4 4 2 3 2 2" xfId="16205"/>
    <cellStyle name="40% - Accent4 4 2 3 2 2 2" xfId="16206"/>
    <cellStyle name="40% - Accent4 4 2 3 2 2 3" xfId="16207"/>
    <cellStyle name="40% - Accent4 4 2 3 2 3" xfId="16208"/>
    <cellStyle name="40% - Accent4 4 2 3 2 4" xfId="16209"/>
    <cellStyle name="40% - Accent4 4 2 3 2 5" xfId="16210"/>
    <cellStyle name="40% - Accent4 4 2 3 3" xfId="16211"/>
    <cellStyle name="40% - Accent4 4 2 3 3 2" xfId="16212"/>
    <cellStyle name="40% - Accent4 4 2 3 3 3" xfId="16213"/>
    <cellStyle name="40% - Accent4 4 2 3 4" xfId="16214"/>
    <cellStyle name="40% - Accent4 4 2 3 5" xfId="16215"/>
    <cellStyle name="40% - Accent4 4 2 3 6" xfId="16216"/>
    <cellStyle name="40% - Accent4 4 2 4" xfId="16217"/>
    <cellStyle name="40% - Accent4 4 2 4 2" xfId="16218"/>
    <cellStyle name="40% - Accent4 4 2 4 2 2" xfId="16219"/>
    <cellStyle name="40% - Accent4 4 2 4 2 3" xfId="16220"/>
    <cellStyle name="40% - Accent4 4 2 4 3" xfId="16221"/>
    <cellStyle name="40% - Accent4 4 2 4 4" xfId="16222"/>
    <cellStyle name="40% - Accent4 4 2 4 5" xfId="16223"/>
    <cellStyle name="40% - Accent4 4 2 5" xfId="16224"/>
    <cellStyle name="40% - Accent4 4 2 5 2" xfId="16225"/>
    <cellStyle name="40% - Accent4 4 2 5 3" xfId="16226"/>
    <cellStyle name="40% - Accent4 4 2 6" xfId="16227"/>
    <cellStyle name="40% - Accent4 4 2 7" xfId="16228"/>
    <cellStyle name="40% - Accent4 4 2 8" xfId="16229"/>
    <cellStyle name="40% - Accent4 4 3" xfId="16230"/>
    <cellStyle name="40% - Accent4 4 3 2" xfId="16231"/>
    <cellStyle name="40% - Accent4 4 3 2 2" xfId="16232"/>
    <cellStyle name="40% - Accent4 4 3 2 2 2" xfId="16233"/>
    <cellStyle name="40% - Accent4 4 3 2 2 3" xfId="16234"/>
    <cellStyle name="40% - Accent4 4 3 2 2 4" xfId="16235"/>
    <cellStyle name="40% - Accent4 4 3 2 2 5" xfId="16236"/>
    <cellStyle name="40% - Accent4 4 3 2 3" xfId="16237"/>
    <cellStyle name="40% - Accent4 4 3 2 4" xfId="16238"/>
    <cellStyle name="40% - Accent4 4 3 2 5" xfId="16239"/>
    <cellStyle name="40% - Accent4 4 3 2 6" xfId="16240"/>
    <cellStyle name="40% - Accent4 4 3 3" xfId="16241"/>
    <cellStyle name="40% - Accent4 4 3 3 2" xfId="16242"/>
    <cellStyle name="40% - Accent4 4 3 3 3" xfId="16243"/>
    <cellStyle name="40% - Accent4 4 3 3 4" xfId="16244"/>
    <cellStyle name="40% - Accent4 4 3 3 5" xfId="16245"/>
    <cellStyle name="40% - Accent4 4 3 4" xfId="16246"/>
    <cellStyle name="40% - Accent4 4 3 5" xfId="16247"/>
    <cellStyle name="40% - Accent4 4 3 6" xfId="16248"/>
    <cellStyle name="40% - Accent4 4 3 7" xfId="16249"/>
    <cellStyle name="40% - Accent4 4 4" xfId="16250"/>
    <cellStyle name="40% - Accent4 4 4 2" xfId="16251"/>
    <cellStyle name="40% - Accent4 4 4 2 2" xfId="16252"/>
    <cellStyle name="40% - Accent4 4 4 2 2 2" xfId="16253"/>
    <cellStyle name="40% - Accent4 4 4 2 2 3" xfId="16254"/>
    <cellStyle name="40% - Accent4 4 4 2 2 4" xfId="16255"/>
    <cellStyle name="40% - Accent4 4 4 2 2 5" xfId="16256"/>
    <cellStyle name="40% - Accent4 4 4 2 3" xfId="16257"/>
    <cellStyle name="40% - Accent4 4 4 2 4" xfId="16258"/>
    <cellStyle name="40% - Accent4 4 4 2 5" xfId="16259"/>
    <cellStyle name="40% - Accent4 4 4 2 6" xfId="16260"/>
    <cellStyle name="40% - Accent4 4 4 3" xfId="16261"/>
    <cellStyle name="40% - Accent4 4 4 3 2" xfId="16262"/>
    <cellStyle name="40% - Accent4 4 4 3 3" xfId="16263"/>
    <cellStyle name="40% - Accent4 4 4 3 4" xfId="16264"/>
    <cellStyle name="40% - Accent4 4 4 3 5" xfId="16265"/>
    <cellStyle name="40% - Accent4 4 4 4" xfId="16266"/>
    <cellStyle name="40% - Accent4 4 4 5" xfId="16267"/>
    <cellStyle name="40% - Accent4 4 4 6" xfId="16268"/>
    <cellStyle name="40% - Accent4 4 4 7" xfId="16269"/>
    <cellStyle name="40% - Accent4 4 5" xfId="16270"/>
    <cellStyle name="40% - Accent4 4 5 2" xfId="16271"/>
    <cellStyle name="40% - Accent4 4 5 2 2" xfId="16272"/>
    <cellStyle name="40% - Accent4 4 5 2 2 2" xfId="16273"/>
    <cellStyle name="40% - Accent4 4 5 2 3" xfId="16274"/>
    <cellStyle name="40% - Accent4 4 5 2 4" xfId="16275"/>
    <cellStyle name="40% - Accent4 4 5 2 5" xfId="16276"/>
    <cellStyle name="40% - Accent4 4 5 2 6" xfId="16277"/>
    <cellStyle name="40% - Accent4 4 5 3" xfId="16278"/>
    <cellStyle name="40% - Accent4 4 5 3 2" xfId="16279"/>
    <cellStyle name="40% - Accent4 4 5 4" xfId="16280"/>
    <cellStyle name="40% - Accent4 4 5 5" xfId="16281"/>
    <cellStyle name="40% - Accent4 4 5 6" xfId="16282"/>
    <cellStyle name="40% - Accent4 4 5 7" xfId="16283"/>
    <cellStyle name="40% - Accent4 4 6" xfId="16284"/>
    <cellStyle name="40% - Accent4 4 6 2" xfId="16285"/>
    <cellStyle name="40% - Accent4 4 6 2 2" xfId="16286"/>
    <cellStyle name="40% - Accent4 4 6 2 2 2" xfId="16287"/>
    <cellStyle name="40% - Accent4 4 6 2 3" xfId="16288"/>
    <cellStyle name="40% - Accent4 4 6 3" xfId="16289"/>
    <cellStyle name="40% - Accent4 4 6 3 2" xfId="16290"/>
    <cellStyle name="40% - Accent4 4 6 4" xfId="16291"/>
    <cellStyle name="40% - Accent4 4 6 5" xfId="16292"/>
    <cellStyle name="40% - Accent4 4 6 6" xfId="16293"/>
    <cellStyle name="40% - Accent4 4 6 7" xfId="16294"/>
    <cellStyle name="40% - Accent4 4 7" xfId="16295"/>
    <cellStyle name="40% - Accent4 4 7 2" xfId="16296"/>
    <cellStyle name="40% - Accent4 4 7 2 2" xfId="16297"/>
    <cellStyle name="40% - Accent4 4 7 2 2 2" xfId="16298"/>
    <cellStyle name="40% - Accent4 4 7 2 3" xfId="16299"/>
    <cellStyle name="40% - Accent4 4 7 3" xfId="16300"/>
    <cellStyle name="40% - Accent4 4 7 3 2" xfId="16301"/>
    <cellStyle name="40% - Accent4 4 7 4" xfId="16302"/>
    <cellStyle name="40% - Accent4 4 8" xfId="16303"/>
    <cellStyle name="40% - Accent4 4 8 2" xfId="16304"/>
    <cellStyle name="40% - Accent4 4 8 2 2" xfId="16305"/>
    <cellStyle name="40% - Accent4 4 8 2 2 2" xfId="16306"/>
    <cellStyle name="40% - Accent4 4 8 2 3" xfId="16307"/>
    <cellStyle name="40% - Accent4 4 8 3" xfId="16308"/>
    <cellStyle name="40% - Accent4 4 8 3 2" xfId="16309"/>
    <cellStyle name="40% - Accent4 4 8 4" xfId="16310"/>
    <cellStyle name="40% - Accent4 4 9" xfId="16311"/>
    <cellStyle name="40% - Accent4 4 9 2" xfId="16312"/>
    <cellStyle name="40% - Accent4 4 9 2 2" xfId="16313"/>
    <cellStyle name="40% - Accent4 4 9 3" xfId="16314"/>
    <cellStyle name="40% - Accent4 40" xfId="16315"/>
    <cellStyle name="40% - Accent4 40 2" xfId="16316"/>
    <cellStyle name="40% - Accent4 40 2 2" xfId="16317"/>
    <cellStyle name="40% - Accent4 40 2 2 2" xfId="16318"/>
    <cellStyle name="40% - Accent4 40 2 2 3" xfId="16319"/>
    <cellStyle name="40% - Accent4 40 2 3" xfId="16320"/>
    <cellStyle name="40% - Accent4 40 2 4" xfId="16321"/>
    <cellStyle name="40% - Accent4 40 3" xfId="16322"/>
    <cellStyle name="40% - Accent4 40 3 2" xfId="16323"/>
    <cellStyle name="40% - Accent4 40 3 3" xfId="16324"/>
    <cellStyle name="40% - Accent4 40 4" xfId="16325"/>
    <cellStyle name="40% - Accent4 40 5" xfId="16326"/>
    <cellStyle name="40% - Accent4 41" xfId="16327"/>
    <cellStyle name="40% - Accent4 41 2" xfId="16328"/>
    <cellStyle name="40% - Accent4 41 2 2" xfId="16329"/>
    <cellStyle name="40% - Accent4 41 2 2 2" xfId="16330"/>
    <cellStyle name="40% - Accent4 41 2 2 3" xfId="16331"/>
    <cellStyle name="40% - Accent4 41 2 3" xfId="16332"/>
    <cellStyle name="40% - Accent4 41 2 4" xfId="16333"/>
    <cellStyle name="40% - Accent4 41 3" xfId="16334"/>
    <cellStyle name="40% - Accent4 41 3 2" xfId="16335"/>
    <cellStyle name="40% - Accent4 41 3 3" xfId="16336"/>
    <cellStyle name="40% - Accent4 41 4" xfId="16337"/>
    <cellStyle name="40% - Accent4 41 5" xfId="16338"/>
    <cellStyle name="40% - Accent4 42" xfId="16339"/>
    <cellStyle name="40% - Accent4 42 2" xfId="16340"/>
    <cellStyle name="40% - Accent4 42 2 2" xfId="16341"/>
    <cellStyle name="40% - Accent4 42 2 2 2" xfId="16342"/>
    <cellStyle name="40% - Accent4 42 2 2 3" xfId="16343"/>
    <cellStyle name="40% - Accent4 42 2 3" xfId="16344"/>
    <cellStyle name="40% - Accent4 42 2 4" xfId="16345"/>
    <cellStyle name="40% - Accent4 42 3" xfId="16346"/>
    <cellStyle name="40% - Accent4 42 3 2" xfId="16347"/>
    <cellStyle name="40% - Accent4 42 3 3" xfId="16348"/>
    <cellStyle name="40% - Accent4 42 4" xfId="16349"/>
    <cellStyle name="40% - Accent4 42 5" xfId="16350"/>
    <cellStyle name="40% - Accent4 43" xfId="16351"/>
    <cellStyle name="40% - Accent4 43 2" xfId="16352"/>
    <cellStyle name="40% - Accent4 43 2 2" xfId="16353"/>
    <cellStyle name="40% - Accent4 43 2 2 2" xfId="16354"/>
    <cellStyle name="40% - Accent4 43 2 2 3" xfId="16355"/>
    <cellStyle name="40% - Accent4 43 2 3" xfId="16356"/>
    <cellStyle name="40% - Accent4 43 2 4" xfId="16357"/>
    <cellStyle name="40% - Accent4 43 3" xfId="16358"/>
    <cellStyle name="40% - Accent4 43 3 2" xfId="16359"/>
    <cellStyle name="40% - Accent4 43 3 3" xfId="16360"/>
    <cellStyle name="40% - Accent4 43 4" xfId="16361"/>
    <cellStyle name="40% - Accent4 43 5" xfId="16362"/>
    <cellStyle name="40% - Accent4 44" xfId="16363"/>
    <cellStyle name="40% - Accent4 44 2" xfId="16364"/>
    <cellStyle name="40% - Accent4 44 2 2" xfId="16365"/>
    <cellStyle name="40% - Accent4 44 2 2 2" xfId="16366"/>
    <cellStyle name="40% - Accent4 44 2 2 3" xfId="16367"/>
    <cellStyle name="40% - Accent4 44 2 3" xfId="16368"/>
    <cellStyle name="40% - Accent4 44 2 4" xfId="16369"/>
    <cellStyle name="40% - Accent4 44 3" xfId="16370"/>
    <cellStyle name="40% - Accent4 44 3 2" xfId="16371"/>
    <cellStyle name="40% - Accent4 44 3 3" xfId="16372"/>
    <cellStyle name="40% - Accent4 44 4" xfId="16373"/>
    <cellStyle name="40% - Accent4 44 5" xfId="16374"/>
    <cellStyle name="40% - Accent4 45" xfId="16375"/>
    <cellStyle name="40% - Accent4 45 2" xfId="16376"/>
    <cellStyle name="40% - Accent4 45 2 2" xfId="16377"/>
    <cellStyle name="40% - Accent4 45 2 2 2" xfId="16378"/>
    <cellStyle name="40% - Accent4 45 2 2 3" xfId="16379"/>
    <cellStyle name="40% - Accent4 45 2 3" xfId="16380"/>
    <cellStyle name="40% - Accent4 45 2 4" xfId="16381"/>
    <cellStyle name="40% - Accent4 45 3" xfId="16382"/>
    <cellStyle name="40% - Accent4 45 3 2" xfId="16383"/>
    <cellStyle name="40% - Accent4 45 3 3" xfId="16384"/>
    <cellStyle name="40% - Accent4 45 4" xfId="16385"/>
    <cellStyle name="40% - Accent4 45 5" xfId="16386"/>
    <cellStyle name="40% - Accent4 46" xfId="16387"/>
    <cellStyle name="40% - Accent4 46 2" xfId="16388"/>
    <cellStyle name="40% - Accent4 46 2 2" xfId="16389"/>
    <cellStyle name="40% - Accent4 46 2 2 2" xfId="16390"/>
    <cellStyle name="40% - Accent4 46 2 2 3" xfId="16391"/>
    <cellStyle name="40% - Accent4 46 2 3" xfId="16392"/>
    <cellStyle name="40% - Accent4 46 2 4" xfId="16393"/>
    <cellStyle name="40% - Accent4 46 3" xfId="16394"/>
    <cellStyle name="40% - Accent4 46 3 2" xfId="16395"/>
    <cellStyle name="40% - Accent4 46 3 3" xfId="16396"/>
    <cellStyle name="40% - Accent4 46 4" xfId="16397"/>
    <cellStyle name="40% - Accent4 46 5" xfId="16398"/>
    <cellStyle name="40% - Accent4 47" xfId="16399"/>
    <cellStyle name="40% - Accent4 47 2" xfId="16400"/>
    <cellStyle name="40% - Accent4 47 2 2" xfId="16401"/>
    <cellStyle name="40% - Accent4 47 2 2 2" xfId="16402"/>
    <cellStyle name="40% - Accent4 47 2 2 3" xfId="16403"/>
    <cellStyle name="40% - Accent4 47 2 3" xfId="16404"/>
    <cellStyle name="40% - Accent4 47 2 4" xfId="16405"/>
    <cellStyle name="40% - Accent4 47 3" xfId="16406"/>
    <cellStyle name="40% - Accent4 47 3 2" xfId="16407"/>
    <cellStyle name="40% - Accent4 47 3 3" xfId="16408"/>
    <cellStyle name="40% - Accent4 47 4" xfId="16409"/>
    <cellStyle name="40% - Accent4 47 5" xfId="16410"/>
    <cellStyle name="40% - Accent4 48" xfId="16411"/>
    <cellStyle name="40% - Accent4 48 2" xfId="16412"/>
    <cellStyle name="40% - Accent4 48 2 2" xfId="16413"/>
    <cellStyle name="40% - Accent4 48 2 2 2" xfId="16414"/>
    <cellStyle name="40% - Accent4 48 2 2 3" xfId="16415"/>
    <cellStyle name="40% - Accent4 48 2 3" xfId="16416"/>
    <cellStyle name="40% - Accent4 48 2 4" xfId="16417"/>
    <cellStyle name="40% - Accent4 48 3" xfId="16418"/>
    <cellStyle name="40% - Accent4 48 3 2" xfId="16419"/>
    <cellStyle name="40% - Accent4 48 3 3" xfId="16420"/>
    <cellStyle name="40% - Accent4 48 4" xfId="16421"/>
    <cellStyle name="40% - Accent4 48 5" xfId="16422"/>
    <cellStyle name="40% - Accent4 49" xfId="16423"/>
    <cellStyle name="40% - Accent4 49 2" xfId="16424"/>
    <cellStyle name="40% - Accent4 49 2 2" xfId="16425"/>
    <cellStyle name="40% - Accent4 49 2 2 2" xfId="16426"/>
    <cellStyle name="40% - Accent4 49 2 2 3" xfId="16427"/>
    <cellStyle name="40% - Accent4 49 2 3" xfId="16428"/>
    <cellStyle name="40% - Accent4 49 2 4" xfId="16429"/>
    <cellStyle name="40% - Accent4 49 3" xfId="16430"/>
    <cellStyle name="40% - Accent4 49 3 2" xfId="16431"/>
    <cellStyle name="40% - Accent4 49 3 3" xfId="16432"/>
    <cellStyle name="40% - Accent4 49 4" xfId="16433"/>
    <cellStyle name="40% - Accent4 49 5" xfId="16434"/>
    <cellStyle name="40% - Accent4 5" xfId="16435"/>
    <cellStyle name="40% - Accent4 5 10" xfId="16436"/>
    <cellStyle name="40% - Accent4 5 10 2" xfId="16437"/>
    <cellStyle name="40% - Accent4 5 11" xfId="16438"/>
    <cellStyle name="40% - Accent4 5 11 2" xfId="16439"/>
    <cellStyle name="40% - Accent4 5 12" xfId="16440"/>
    <cellStyle name="40% - Accent4 5 13" xfId="16441"/>
    <cellStyle name="40% - Accent4 5 14" xfId="16442"/>
    <cellStyle name="40% - Accent4 5 15" xfId="16443"/>
    <cellStyle name="40% - Accent4 5 2" xfId="16444"/>
    <cellStyle name="40% - Accent4 5 2 2" xfId="16445"/>
    <cellStyle name="40% - Accent4 5 2 2 2" xfId="16446"/>
    <cellStyle name="40% - Accent4 5 2 2 2 2" xfId="16447"/>
    <cellStyle name="40% - Accent4 5 2 2 2 3" xfId="16448"/>
    <cellStyle name="40% - Accent4 5 2 2 2 4" xfId="16449"/>
    <cellStyle name="40% - Accent4 5 2 2 2 5" xfId="16450"/>
    <cellStyle name="40% - Accent4 5 2 2 3" xfId="16451"/>
    <cellStyle name="40% - Accent4 5 2 2 4" xfId="16452"/>
    <cellStyle name="40% - Accent4 5 2 2 5" xfId="16453"/>
    <cellStyle name="40% - Accent4 5 2 2 6" xfId="16454"/>
    <cellStyle name="40% - Accent4 5 2 3" xfId="16455"/>
    <cellStyle name="40% - Accent4 5 2 3 2" xfId="16456"/>
    <cellStyle name="40% - Accent4 5 2 3 3" xfId="16457"/>
    <cellStyle name="40% - Accent4 5 2 3 4" xfId="16458"/>
    <cellStyle name="40% - Accent4 5 2 3 5" xfId="16459"/>
    <cellStyle name="40% - Accent4 5 2 4" xfId="16460"/>
    <cellStyle name="40% - Accent4 5 2 5" xfId="16461"/>
    <cellStyle name="40% - Accent4 5 2 6" xfId="16462"/>
    <cellStyle name="40% - Accent4 5 2 7" xfId="16463"/>
    <cellStyle name="40% - Accent4 5 3" xfId="16464"/>
    <cellStyle name="40% - Accent4 5 3 2" xfId="16465"/>
    <cellStyle name="40% - Accent4 5 3 2 2" xfId="16466"/>
    <cellStyle name="40% - Accent4 5 3 2 2 2" xfId="16467"/>
    <cellStyle name="40% - Accent4 5 3 2 2 3" xfId="16468"/>
    <cellStyle name="40% - Accent4 5 3 2 2 4" xfId="16469"/>
    <cellStyle name="40% - Accent4 5 3 2 2 5" xfId="16470"/>
    <cellStyle name="40% - Accent4 5 3 2 3" xfId="16471"/>
    <cellStyle name="40% - Accent4 5 3 2 4" xfId="16472"/>
    <cellStyle name="40% - Accent4 5 3 2 5" xfId="16473"/>
    <cellStyle name="40% - Accent4 5 3 2 6" xfId="16474"/>
    <cellStyle name="40% - Accent4 5 3 3" xfId="16475"/>
    <cellStyle name="40% - Accent4 5 3 3 2" xfId="16476"/>
    <cellStyle name="40% - Accent4 5 3 3 3" xfId="16477"/>
    <cellStyle name="40% - Accent4 5 3 3 4" xfId="16478"/>
    <cellStyle name="40% - Accent4 5 3 3 5" xfId="16479"/>
    <cellStyle name="40% - Accent4 5 3 4" xfId="16480"/>
    <cellStyle name="40% - Accent4 5 3 5" xfId="16481"/>
    <cellStyle name="40% - Accent4 5 3 6" xfId="16482"/>
    <cellStyle name="40% - Accent4 5 3 7" xfId="16483"/>
    <cellStyle name="40% - Accent4 5 4" xfId="16484"/>
    <cellStyle name="40% - Accent4 5 4 2" xfId="16485"/>
    <cellStyle name="40% - Accent4 5 4 2 2" xfId="16486"/>
    <cellStyle name="40% - Accent4 5 4 2 2 2" xfId="16487"/>
    <cellStyle name="40% - Accent4 5 4 2 2 3" xfId="16488"/>
    <cellStyle name="40% - Accent4 5 4 2 2 4" xfId="16489"/>
    <cellStyle name="40% - Accent4 5 4 2 2 5" xfId="16490"/>
    <cellStyle name="40% - Accent4 5 4 2 3" xfId="16491"/>
    <cellStyle name="40% - Accent4 5 4 2 4" xfId="16492"/>
    <cellStyle name="40% - Accent4 5 4 2 5" xfId="16493"/>
    <cellStyle name="40% - Accent4 5 4 2 6" xfId="16494"/>
    <cellStyle name="40% - Accent4 5 4 3" xfId="16495"/>
    <cellStyle name="40% - Accent4 5 4 3 2" xfId="16496"/>
    <cellStyle name="40% - Accent4 5 4 3 3" xfId="16497"/>
    <cellStyle name="40% - Accent4 5 4 3 4" xfId="16498"/>
    <cellStyle name="40% - Accent4 5 4 3 5" xfId="16499"/>
    <cellStyle name="40% - Accent4 5 4 4" xfId="16500"/>
    <cellStyle name="40% - Accent4 5 4 5" xfId="16501"/>
    <cellStyle name="40% - Accent4 5 4 6" xfId="16502"/>
    <cellStyle name="40% - Accent4 5 4 7" xfId="16503"/>
    <cellStyle name="40% - Accent4 5 5" xfId="16504"/>
    <cellStyle name="40% - Accent4 5 5 2" xfId="16505"/>
    <cellStyle name="40% - Accent4 5 5 2 2" xfId="16506"/>
    <cellStyle name="40% - Accent4 5 5 2 2 2" xfId="16507"/>
    <cellStyle name="40% - Accent4 5 5 2 3" xfId="16508"/>
    <cellStyle name="40% - Accent4 5 5 2 4" xfId="16509"/>
    <cellStyle name="40% - Accent4 5 5 2 5" xfId="16510"/>
    <cellStyle name="40% - Accent4 5 5 2 6" xfId="16511"/>
    <cellStyle name="40% - Accent4 5 5 3" xfId="16512"/>
    <cellStyle name="40% - Accent4 5 5 3 2" xfId="16513"/>
    <cellStyle name="40% - Accent4 5 5 4" xfId="16514"/>
    <cellStyle name="40% - Accent4 5 5 5" xfId="16515"/>
    <cellStyle name="40% - Accent4 5 5 6" xfId="16516"/>
    <cellStyle name="40% - Accent4 5 5 7" xfId="16517"/>
    <cellStyle name="40% - Accent4 5 6" xfId="16518"/>
    <cellStyle name="40% - Accent4 5 6 2" xfId="16519"/>
    <cellStyle name="40% - Accent4 5 6 2 2" xfId="16520"/>
    <cellStyle name="40% - Accent4 5 6 2 2 2" xfId="16521"/>
    <cellStyle name="40% - Accent4 5 6 2 3" xfId="16522"/>
    <cellStyle name="40% - Accent4 5 6 3" xfId="16523"/>
    <cellStyle name="40% - Accent4 5 6 3 2" xfId="16524"/>
    <cellStyle name="40% - Accent4 5 6 4" xfId="16525"/>
    <cellStyle name="40% - Accent4 5 6 5" xfId="16526"/>
    <cellStyle name="40% - Accent4 5 6 6" xfId="16527"/>
    <cellStyle name="40% - Accent4 5 6 7" xfId="16528"/>
    <cellStyle name="40% - Accent4 5 7" xfId="16529"/>
    <cellStyle name="40% - Accent4 5 7 2" xfId="16530"/>
    <cellStyle name="40% - Accent4 5 7 2 2" xfId="16531"/>
    <cellStyle name="40% - Accent4 5 7 2 2 2" xfId="16532"/>
    <cellStyle name="40% - Accent4 5 7 2 3" xfId="16533"/>
    <cellStyle name="40% - Accent4 5 7 3" xfId="16534"/>
    <cellStyle name="40% - Accent4 5 7 3 2" xfId="16535"/>
    <cellStyle name="40% - Accent4 5 7 4" xfId="16536"/>
    <cellStyle name="40% - Accent4 5 8" xfId="16537"/>
    <cellStyle name="40% - Accent4 5 8 2" xfId="16538"/>
    <cellStyle name="40% - Accent4 5 8 2 2" xfId="16539"/>
    <cellStyle name="40% - Accent4 5 8 2 2 2" xfId="16540"/>
    <cellStyle name="40% - Accent4 5 8 2 3" xfId="16541"/>
    <cellStyle name="40% - Accent4 5 8 3" xfId="16542"/>
    <cellStyle name="40% - Accent4 5 8 3 2" xfId="16543"/>
    <cellStyle name="40% - Accent4 5 8 4" xfId="16544"/>
    <cellStyle name="40% - Accent4 5 9" xfId="16545"/>
    <cellStyle name="40% - Accent4 5 9 2" xfId="16546"/>
    <cellStyle name="40% - Accent4 5 9 2 2" xfId="16547"/>
    <cellStyle name="40% - Accent4 5 9 3" xfId="16548"/>
    <cellStyle name="40% - Accent4 50" xfId="16549"/>
    <cellStyle name="40% - Accent4 50 2" xfId="16550"/>
    <cellStyle name="40% - Accent4 50 2 2" xfId="16551"/>
    <cellStyle name="40% - Accent4 50 2 2 2" xfId="16552"/>
    <cellStyle name="40% - Accent4 50 2 2 3" xfId="16553"/>
    <cellStyle name="40% - Accent4 50 2 3" xfId="16554"/>
    <cellStyle name="40% - Accent4 50 2 4" xfId="16555"/>
    <cellStyle name="40% - Accent4 50 3" xfId="16556"/>
    <cellStyle name="40% - Accent4 50 3 2" xfId="16557"/>
    <cellStyle name="40% - Accent4 50 3 3" xfId="16558"/>
    <cellStyle name="40% - Accent4 50 4" xfId="16559"/>
    <cellStyle name="40% - Accent4 50 5" xfId="16560"/>
    <cellStyle name="40% - Accent4 51" xfId="16561"/>
    <cellStyle name="40% - Accent4 51 2" xfId="16562"/>
    <cellStyle name="40% - Accent4 51 2 2" xfId="16563"/>
    <cellStyle name="40% - Accent4 51 2 2 2" xfId="16564"/>
    <cellStyle name="40% - Accent4 51 2 2 3" xfId="16565"/>
    <cellStyle name="40% - Accent4 51 2 3" xfId="16566"/>
    <cellStyle name="40% - Accent4 51 2 4" xfId="16567"/>
    <cellStyle name="40% - Accent4 51 3" xfId="16568"/>
    <cellStyle name="40% - Accent4 51 3 2" xfId="16569"/>
    <cellStyle name="40% - Accent4 51 3 3" xfId="16570"/>
    <cellStyle name="40% - Accent4 51 4" xfId="16571"/>
    <cellStyle name="40% - Accent4 51 5" xfId="16572"/>
    <cellStyle name="40% - Accent4 52" xfId="16573"/>
    <cellStyle name="40% - Accent4 52 2" xfId="16574"/>
    <cellStyle name="40% - Accent4 52 2 2" xfId="16575"/>
    <cellStyle name="40% - Accent4 52 2 2 2" xfId="16576"/>
    <cellStyle name="40% - Accent4 52 2 2 3" xfId="16577"/>
    <cellStyle name="40% - Accent4 52 2 3" xfId="16578"/>
    <cellStyle name="40% - Accent4 52 2 4" xfId="16579"/>
    <cellStyle name="40% - Accent4 52 3" xfId="16580"/>
    <cellStyle name="40% - Accent4 52 3 2" xfId="16581"/>
    <cellStyle name="40% - Accent4 52 3 3" xfId="16582"/>
    <cellStyle name="40% - Accent4 52 4" xfId="16583"/>
    <cellStyle name="40% - Accent4 52 5" xfId="16584"/>
    <cellStyle name="40% - Accent4 53" xfId="16585"/>
    <cellStyle name="40% - Accent4 53 2" xfId="16586"/>
    <cellStyle name="40% - Accent4 53 2 2" xfId="16587"/>
    <cellStyle name="40% - Accent4 53 2 2 2" xfId="16588"/>
    <cellStyle name="40% - Accent4 53 2 2 3" xfId="16589"/>
    <cellStyle name="40% - Accent4 53 2 3" xfId="16590"/>
    <cellStyle name="40% - Accent4 53 2 4" xfId="16591"/>
    <cellStyle name="40% - Accent4 53 3" xfId="16592"/>
    <cellStyle name="40% - Accent4 53 3 2" xfId="16593"/>
    <cellStyle name="40% - Accent4 53 3 3" xfId="16594"/>
    <cellStyle name="40% - Accent4 53 4" xfId="16595"/>
    <cellStyle name="40% - Accent4 53 5" xfId="16596"/>
    <cellStyle name="40% - Accent4 54" xfId="16597"/>
    <cellStyle name="40% - Accent4 54 2" xfId="16598"/>
    <cellStyle name="40% - Accent4 54 2 2" xfId="16599"/>
    <cellStyle name="40% - Accent4 54 2 2 2" xfId="16600"/>
    <cellStyle name="40% - Accent4 54 2 2 3" xfId="16601"/>
    <cellStyle name="40% - Accent4 54 2 3" xfId="16602"/>
    <cellStyle name="40% - Accent4 54 2 4" xfId="16603"/>
    <cellStyle name="40% - Accent4 54 3" xfId="16604"/>
    <cellStyle name="40% - Accent4 54 3 2" xfId="16605"/>
    <cellStyle name="40% - Accent4 54 3 3" xfId="16606"/>
    <cellStyle name="40% - Accent4 54 4" xfId="16607"/>
    <cellStyle name="40% - Accent4 54 5" xfId="16608"/>
    <cellStyle name="40% - Accent4 55" xfId="16609"/>
    <cellStyle name="40% - Accent4 55 2" xfId="16610"/>
    <cellStyle name="40% - Accent4 55 2 2" xfId="16611"/>
    <cellStyle name="40% - Accent4 55 2 2 2" xfId="16612"/>
    <cellStyle name="40% - Accent4 55 2 2 3" xfId="16613"/>
    <cellStyle name="40% - Accent4 55 2 3" xfId="16614"/>
    <cellStyle name="40% - Accent4 55 2 4" xfId="16615"/>
    <cellStyle name="40% - Accent4 55 3" xfId="16616"/>
    <cellStyle name="40% - Accent4 55 3 2" xfId="16617"/>
    <cellStyle name="40% - Accent4 55 3 3" xfId="16618"/>
    <cellStyle name="40% - Accent4 55 4" xfId="16619"/>
    <cellStyle name="40% - Accent4 55 5" xfId="16620"/>
    <cellStyle name="40% - Accent4 56" xfId="16621"/>
    <cellStyle name="40% - Accent4 56 2" xfId="16622"/>
    <cellStyle name="40% - Accent4 56 2 2" xfId="16623"/>
    <cellStyle name="40% - Accent4 56 2 2 2" xfId="16624"/>
    <cellStyle name="40% - Accent4 56 2 2 3" xfId="16625"/>
    <cellStyle name="40% - Accent4 56 2 3" xfId="16626"/>
    <cellStyle name="40% - Accent4 56 2 4" xfId="16627"/>
    <cellStyle name="40% - Accent4 56 3" xfId="16628"/>
    <cellStyle name="40% - Accent4 56 3 2" xfId="16629"/>
    <cellStyle name="40% - Accent4 56 3 3" xfId="16630"/>
    <cellStyle name="40% - Accent4 56 4" xfId="16631"/>
    <cellStyle name="40% - Accent4 56 5" xfId="16632"/>
    <cellStyle name="40% - Accent4 57" xfId="16633"/>
    <cellStyle name="40% - Accent4 57 2" xfId="16634"/>
    <cellStyle name="40% - Accent4 57 2 2" xfId="16635"/>
    <cellStyle name="40% - Accent4 57 2 2 2" xfId="16636"/>
    <cellStyle name="40% - Accent4 57 2 2 3" xfId="16637"/>
    <cellStyle name="40% - Accent4 57 2 3" xfId="16638"/>
    <cellStyle name="40% - Accent4 57 2 4" xfId="16639"/>
    <cellStyle name="40% - Accent4 57 3" xfId="16640"/>
    <cellStyle name="40% - Accent4 57 3 2" xfId="16641"/>
    <cellStyle name="40% - Accent4 57 3 3" xfId="16642"/>
    <cellStyle name="40% - Accent4 57 4" xfId="16643"/>
    <cellStyle name="40% - Accent4 57 5" xfId="16644"/>
    <cellStyle name="40% - Accent4 58" xfId="16645"/>
    <cellStyle name="40% - Accent4 58 2" xfId="16646"/>
    <cellStyle name="40% - Accent4 58 2 2" xfId="16647"/>
    <cellStyle name="40% - Accent4 58 2 2 2" xfId="16648"/>
    <cellStyle name="40% - Accent4 58 2 2 3" xfId="16649"/>
    <cellStyle name="40% - Accent4 58 2 3" xfId="16650"/>
    <cellStyle name="40% - Accent4 58 2 4" xfId="16651"/>
    <cellStyle name="40% - Accent4 58 3" xfId="16652"/>
    <cellStyle name="40% - Accent4 58 3 2" xfId="16653"/>
    <cellStyle name="40% - Accent4 58 3 3" xfId="16654"/>
    <cellStyle name="40% - Accent4 58 4" xfId="16655"/>
    <cellStyle name="40% - Accent4 58 5" xfId="16656"/>
    <cellStyle name="40% - Accent4 59" xfId="16657"/>
    <cellStyle name="40% - Accent4 59 2" xfId="16658"/>
    <cellStyle name="40% - Accent4 59 2 2" xfId="16659"/>
    <cellStyle name="40% - Accent4 59 2 2 2" xfId="16660"/>
    <cellStyle name="40% - Accent4 59 2 2 3" xfId="16661"/>
    <cellStyle name="40% - Accent4 59 2 3" xfId="16662"/>
    <cellStyle name="40% - Accent4 59 2 4" xfId="16663"/>
    <cellStyle name="40% - Accent4 59 3" xfId="16664"/>
    <cellStyle name="40% - Accent4 59 3 2" xfId="16665"/>
    <cellStyle name="40% - Accent4 59 3 3" xfId="16666"/>
    <cellStyle name="40% - Accent4 59 4" xfId="16667"/>
    <cellStyle name="40% - Accent4 59 5" xfId="16668"/>
    <cellStyle name="40% - Accent4 6" xfId="16669"/>
    <cellStyle name="40% - Accent4 6 2" xfId="16670"/>
    <cellStyle name="40% - Accent4 6 2 2" xfId="16671"/>
    <cellStyle name="40% - Accent4 6 2 2 2" xfId="16672"/>
    <cellStyle name="40% - Accent4 6 2 2 2 2" xfId="16673"/>
    <cellStyle name="40% - Accent4 6 2 2 2 3" xfId="16674"/>
    <cellStyle name="40% - Accent4 6 2 2 2 4" xfId="16675"/>
    <cellStyle name="40% - Accent4 6 2 2 3" xfId="16676"/>
    <cellStyle name="40% - Accent4 6 2 2 4" xfId="16677"/>
    <cellStyle name="40% - Accent4 6 2 2 5" xfId="16678"/>
    <cellStyle name="40% - Accent4 6 2 3" xfId="16679"/>
    <cellStyle name="40% - Accent4 6 2 3 2" xfId="16680"/>
    <cellStyle name="40% - Accent4 6 2 3 3" xfId="16681"/>
    <cellStyle name="40% - Accent4 6 2 3 4" xfId="16682"/>
    <cellStyle name="40% - Accent4 6 2 4" xfId="16683"/>
    <cellStyle name="40% - Accent4 6 2 5" xfId="16684"/>
    <cellStyle name="40% - Accent4 6 2 6" xfId="16685"/>
    <cellStyle name="40% - Accent4 6 3" xfId="16686"/>
    <cellStyle name="40% - Accent4 6 3 2" xfId="16687"/>
    <cellStyle name="40% - Accent4 6 3 2 2" xfId="16688"/>
    <cellStyle name="40% - Accent4 6 3 2 2 2" xfId="16689"/>
    <cellStyle name="40% - Accent4 6 3 2 2 3" xfId="16690"/>
    <cellStyle name="40% - Accent4 6 3 2 3" xfId="16691"/>
    <cellStyle name="40% - Accent4 6 3 2 4" xfId="16692"/>
    <cellStyle name="40% - Accent4 6 3 2 5" xfId="16693"/>
    <cellStyle name="40% - Accent4 6 3 3" xfId="16694"/>
    <cellStyle name="40% - Accent4 6 3 3 2" xfId="16695"/>
    <cellStyle name="40% - Accent4 6 3 3 3" xfId="16696"/>
    <cellStyle name="40% - Accent4 6 3 4" xfId="16697"/>
    <cellStyle name="40% - Accent4 6 3 5" xfId="16698"/>
    <cellStyle name="40% - Accent4 6 3 6" xfId="16699"/>
    <cellStyle name="40% - Accent4 6 4" xfId="16700"/>
    <cellStyle name="40% - Accent4 6 4 2" xfId="16701"/>
    <cellStyle name="40% - Accent4 6 4 2 2" xfId="16702"/>
    <cellStyle name="40% - Accent4 6 4 2 2 2" xfId="16703"/>
    <cellStyle name="40% - Accent4 6 4 2 2 3" xfId="16704"/>
    <cellStyle name="40% - Accent4 6 4 2 3" xfId="16705"/>
    <cellStyle name="40% - Accent4 6 4 2 4" xfId="16706"/>
    <cellStyle name="40% - Accent4 6 4 3" xfId="16707"/>
    <cellStyle name="40% - Accent4 6 4 3 2" xfId="16708"/>
    <cellStyle name="40% - Accent4 6 4 3 3" xfId="16709"/>
    <cellStyle name="40% - Accent4 6 4 4" xfId="16710"/>
    <cellStyle name="40% - Accent4 6 4 5" xfId="16711"/>
    <cellStyle name="40% - Accent4 6 4 6" xfId="16712"/>
    <cellStyle name="40% - Accent4 6 5" xfId="16713"/>
    <cellStyle name="40% - Accent4 6 5 2" xfId="16714"/>
    <cellStyle name="40% - Accent4 6 5 2 2" xfId="16715"/>
    <cellStyle name="40% - Accent4 6 5 2 3" xfId="16716"/>
    <cellStyle name="40% - Accent4 6 5 3" xfId="16717"/>
    <cellStyle name="40% - Accent4 6 5 4" xfId="16718"/>
    <cellStyle name="40% - Accent4 6 6" xfId="16719"/>
    <cellStyle name="40% - Accent4 6 6 2" xfId="16720"/>
    <cellStyle name="40% - Accent4 6 6 3" xfId="16721"/>
    <cellStyle name="40% - Accent4 6 7" xfId="16722"/>
    <cellStyle name="40% - Accent4 6 8" xfId="16723"/>
    <cellStyle name="40% - Accent4 6 9" xfId="16724"/>
    <cellStyle name="40% - Accent4 60" xfId="16725"/>
    <cellStyle name="40% - Accent4 60 2" xfId="16726"/>
    <cellStyle name="40% - Accent4 60 2 2" xfId="16727"/>
    <cellStyle name="40% - Accent4 60 2 2 2" xfId="16728"/>
    <cellStyle name="40% - Accent4 60 2 2 3" xfId="16729"/>
    <cellStyle name="40% - Accent4 60 2 3" xfId="16730"/>
    <cellStyle name="40% - Accent4 60 2 4" xfId="16731"/>
    <cellStyle name="40% - Accent4 60 3" xfId="16732"/>
    <cellStyle name="40% - Accent4 60 3 2" xfId="16733"/>
    <cellStyle name="40% - Accent4 60 3 3" xfId="16734"/>
    <cellStyle name="40% - Accent4 60 4" xfId="16735"/>
    <cellStyle name="40% - Accent4 60 5" xfId="16736"/>
    <cellStyle name="40% - Accent4 61" xfId="16737"/>
    <cellStyle name="40% - Accent4 61 2" xfId="16738"/>
    <cellStyle name="40% - Accent4 61 2 2" xfId="16739"/>
    <cellStyle name="40% - Accent4 61 2 2 2" xfId="16740"/>
    <cellStyle name="40% - Accent4 61 2 2 3" xfId="16741"/>
    <cellStyle name="40% - Accent4 61 2 3" xfId="16742"/>
    <cellStyle name="40% - Accent4 61 2 4" xfId="16743"/>
    <cellStyle name="40% - Accent4 61 3" xfId="16744"/>
    <cellStyle name="40% - Accent4 61 3 2" xfId="16745"/>
    <cellStyle name="40% - Accent4 61 3 3" xfId="16746"/>
    <cellStyle name="40% - Accent4 61 4" xfId="16747"/>
    <cellStyle name="40% - Accent4 61 5" xfId="16748"/>
    <cellStyle name="40% - Accent4 62" xfId="16749"/>
    <cellStyle name="40% - Accent4 62 2" xfId="16750"/>
    <cellStyle name="40% - Accent4 62 2 2" xfId="16751"/>
    <cellStyle name="40% - Accent4 62 2 2 2" xfId="16752"/>
    <cellStyle name="40% - Accent4 62 2 2 3" xfId="16753"/>
    <cellStyle name="40% - Accent4 62 2 3" xfId="16754"/>
    <cellStyle name="40% - Accent4 62 2 4" xfId="16755"/>
    <cellStyle name="40% - Accent4 62 3" xfId="16756"/>
    <cellStyle name="40% - Accent4 62 3 2" xfId="16757"/>
    <cellStyle name="40% - Accent4 62 3 3" xfId="16758"/>
    <cellStyle name="40% - Accent4 62 4" xfId="16759"/>
    <cellStyle name="40% - Accent4 62 5" xfId="16760"/>
    <cellStyle name="40% - Accent4 63" xfId="16761"/>
    <cellStyle name="40% - Accent4 63 2" xfId="16762"/>
    <cellStyle name="40% - Accent4 63 2 2" xfId="16763"/>
    <cellStyle name="40% - Accent4 63 2 2 2" xfId="16764"/>
    <cellStyle name="40% - Accent4 63 2 2 3" xfId="16765"/>
    <cellStyle name="40% - Accent4 63 2 3" xfId="16766"/>
    <cellStyle name="40% - Accent4 63 2 4" xfId="16767"/>
    <cellStyle name="40% - Accent4 63 3" xfId="16768"/>
    <cellStyle name="40% - Accent4 63 3 2" xfId="16769"/>
    <cellStyle name="40% - Accent4 63 3 3" xfId="16770"/>
    <cellStyle name="40% - Accent4 63 4" xfId="16771"/>
    <cellStyle name="40% - Accent4 63 5" xfId="16772"/>
    <cellStyle name="40% - Accent4 64" xfId="16773"/>
    <cellStyle name="40% - Accent4 64 2" xfId="16774"/>
    <cellStyle name="40% - Accent4 64 2 2" xfId="16775"/>
    <cellStyle name="40% - Accent4 64 2 2 2" xfId="16776"/>
    <cellStyle name="40% - Accent4 64 2 2 3" xfId="16777"/>
    <cellStyle name="40% - Accent4 64 2 3" xfId="16778"/>
    <cellStyle name="40% - Accent4 64 2 4" xfId="16779"/>
    <cellStyle name="40% - Accent4 64 3" xfId="16780"/>
    <cellStyle name="40% - Accent4 64 3 2" xfId="16781"/>
    <cellStyle name="40% - Accent4 64 3 3" xfId="16782"/>
    <cellStyle name="40% - Accent4 64 4" xfId="16783"/>
    <cellStyle name="40% - Accent4 64 5" xfId="16784"/>
    <cellStyle name="40% - Accent4 65" xfId="16785"/>
    <cellStyle name="40% - Accent4 65 2" xfId="16786"/>
    <cellStyle name="40% - Accent4 65 2 2" xfId="16787"/>
    <cellStyle name="40% - Accent4 65 2 2 2" xfId="16788"/>
    <cellStyle name="40% - Accent4 65 2 2 3" xfId="16789"/>
    <cellStyle name="40% - Accent4 65 2 3" xfId="16790"/>
    <cellStyle name="40% - Accent4 65 2 4" xfId="16791"/>
    <cellStyle name="40% - Accent4 65 3" xfId="16792"/>
    <cellStyle name="40% - Accent4 65 3 2" xfId="16793"/>
    <cellStyle name="40% - Accent4 65 3 3" xfId="16794"/>
    <cellStyle name="40% - Accent4 65 4" xfId="16795"/>
    <cellStyle name="40% - Accent4 65 5" xfId="16796"/>
    <cellStyle name="40% - Accent4 66" xfId="16797"/>
    <cellStyle name="40% - Accent4 66 2" xfId="16798"/>
    <cellStyle name="40% - Accent4 66 2 2" xfId="16799"/>
    <cellStyle name="40% - Accent4 66 2 2 2" xfId="16800"/>
    <cellStyle name="40% - Accent4 66 2 2 3" xfId="16801"/>
    <cellStyle name="40% - Accent4 66 2 3" xfId="16802"/>
    <cellStyle name="40% - Accent4 66 2 4" xfId="16803"/>
    <cellStyle name="40% - Accent4 66 3" xfId="16804"/>
    <cellStyle name="40% - Accent4 66 3 2" xfId="16805"/>
    <cellStyle name="40% - Accent4 66 3 3" xfId="16806"/>
    <cellStyle name="40% - Accent4 66 4" xfId="16807"/>
    <cellStyle name="40% - Accent4 66 5" xfId="16808"/>
    <cellStyle name="40% - Accent4 67" xfId="16809"/>
    <cellStyle name="40% - Accent4 67 2" xfId="16810"/>
    <cellStyle name="40% - Accent4 67 2 2" xfId="16811"/>
    <cellStyle name="40% - Accent4 67 2 2 2" xfId="16812"/>
    <cellStyle name="40% - Accent4 67 2 2 3" xfId="16813"/>
    <cellStyle name="40% - Accent4 67 2 3" xfId="16814"/>
    <cellStyle name="40% - Accent4 67 2 4" xfId="16815"/>
    <cellStyle name="40% - Accent4 67 3" xfId="16816"/>
    <cellStyle name="40% - Accent4 67 3 2" xfId="16817"/>
    <cellStyle name="40% - Accent4 67 3 3" xfId="16818"/>
    <cellStyle name="40% - Accent4 67 4" xfId="16819"/>
    <cellStyle name="40% - Accent4 67 5" xfId="16820"/>
    <cellStyle name="40% - Accent4 68" xfId="16821"/>
    <cellStyle name="40% - Accent4 68 2" xfId="16822"/>
    <cellStyle name="40% - Accent4 68 2 2" xfId="16823"/>
    <cellStyle name="40% - Accent4 68 2 2 2" xfId="16824"/>
    <cellStyle name="40% - Accent4 68 2 2 3" xfId="16825"/>
    <cellStyle name="40% - Accent4 68 2 3" xfId="16826"/>
    <cellStyle name="40% - Accent4 68 2 4" xfId="16827"/>
    <cellStyle name="40% - Accent4 68 3" xfId="16828"/>
    <cellStyle name="40% - Accent4 68 3 2" xfId="16829"/>
    <cellStyle name="40% - Accent4 68 3 3" xfId="16830"/>
    <cellStyle name="40% - Accent4 68 4" xfId="16831"/>
    <cellStyle name="40% - Accent4 68 5" xfId="16832"/>
    <cellStyle name="40% - Accent4 69" xfId="16833"/>
    <cellStyle name="40% - Accent4 69 2" xfId="16834"/>
    <cellStyle name="40% - Accent4 69 2 2" xfId="16835"/>
    <cellStyle name="40% - Accent4 69 2 2 2" xfId="16836"/>
    <cellStyle name="40% - Accent4 69 2 2 3" xfId="16837"/>
    <cellStyle name="40% - Accent4 69 2 3" xfId="16838"/>
    <cellStyle name="40% - Accent4 69 2 4" xfId="16839"/>
    <cellStyle name="40% - Accent4 69 3" xfId="16840"/>
    <cellStyle name="40% - Accent4 69 3 2" xfId="16841"/>
    <cellStyle name="40% - Accent4 69 3 3" xfId="16842"/>
    <cellStyle name="40% - Accent4 69 4" xfId="16843"/>
    <cellStyle name="40% - Accent4 69 5" xfId="16844"/>
    <cellStyle name="40% - Accent4 7" xfId="16845"/>
    <cellStyle name="40% - Accent4 7 2" xfId="16846"/>
    <cellStyle name="40% - Accent4 7 2 2" xfId="16847"/>
    <cellStyle name="40% - Accent4 7 2 2 2" xfId="16848"/>
    <cellStyle name="40% - Accent4 7 2 2 2 2" xfId="16849"/>
    <cellStyle name="40% - Accent4 7 2 2 2 3" xfId="16850"/>
    <cellStyle name="40% - Accent4 7 2 2 2 4" xfId="16851"/>
    <cellStyle name="40% - Accent4 7 2 2 3" xfId="16852"/>
    <cellStyle name="40% - Accent4 7 2 2 4" xfId="16853"/>
    <cellStyle name="40% - Accent4 7 2 2 5" xfId="16854"/>
    <cellStyle name="40% - Accent4 7 2 3" xfId="16855"/>
    <cellStyle name="40% - Accent4 7 2 3 2" xfId="16856"/>
    <cellStyle name="40% - Accent4 7 2 3 3" xfId="16857"/>
    <cellStyle name="40% - Accent4 7 2 3 4" xfId="16858"/>
    <cellStyle name="40% - Accent4 7 2 4" xfId="16859"/>
    <cellStyle name="40% - Accent4 7 2 5" xfId="16860"/>
    <cellStyle name="40% - Accent4 7 2 6" xfId="16861"/>
    <cellStyle name="40% - Accent4 7 3" xfId="16862"/>
    <cellStyle name="40% - Accent4 7 3 2" xfId="16863"/>
    <cellStyle name="40% - Accent4 7 3 2 2" xfId="16864"/>
    <cellStyle name="40% - Accent4 7 3 2 2 2" xfId="16865"/>
    <cellStyle name="40% - Accent4 7 3 2 2 3" xfId="16866"/>
    <cellStyle name="40% - Accent4 7 3 2 3" xfId="16867"/>
    <cellStyle name="40% - Accent4 7 3 2 4" xfId="16868"/>
    <cellStyle name="40% - Accent4 7 3 2 5" xfId="16869"/>
    <cellStyle name="40% - Accent4 7 3 3" xfId="16870"/>
    <cellStyle name="40% - Accent4 7 3 3 2" xfId="16871"/>
    <cellStyle name="40% - Accent4 7 3 3 3" xfId="16872"/>
    <cellStyle name="40% - Accent4 7 3 4" xfId="16873"/>
    <cellStyle name="40% - Accent4 7 3 5" xfId="16874"/>
    <cellStyle name="40% - Accent4 7 3 6" xfId="16875"/>
    <cellStyle name="40% - Accent4 7 4" xfId="16876"/>
    <cellStyle name="40% - Accent4 7 4 2" xfId="16877"/>
    <cellStyle name="40% - Accent4 7 4 2 2" xfId="16878"/>
    <cellStyle name="40% - Accent4 7 4 2 2 2" xfId="16879"/>
    <cellStyle name="40% - Accent4 7 4 2 2 3" xfId="16880"/>
    <cellStyle name="40% - Accent4 7 4 2 3" xfId="16881"/>
    <cellStyle name="40% - Accent4 7 4 2 4" xfId="16882"/>
    <cellStyle name="40% - Accent4 7 4 3" xfId="16883"/>
    <cellStyle name="40% - Accent4 7 4 3 2" xfId="16884"/>
    <cellStyle name="40% - Accent4 7 4 3 3" xfId="16885"/>
    <cellStyle name="40% - Accent4 7 4 4" xfId="16886"/>
    <cellStyle name="40% - Accent4 7 4 5" xfId="16887"/>
    <cellStyle name="40% - Accent4 7 4 6" xfId="16888"/>
    <cellStyle name="40% - Accent4 7 5" xfId="16889"/>
    <cellStyle name="40% - Accent4 7 5 2" xfId="16890"/>
    <cellStyle name="40% - Accent4 7 5 2 2" xfId="16891"/>
    <cellStyle name="40% - Accent4 7 5 2 3" xfId="16892"/>
    <cellStyle name="40% - Accent4 7 5 3" xfId="16893"/>
    <cellStyle name="40% - Accent4 7 5 4" xfId="16894"/>
    <cellStyle name="40% - Accent4 7 6" xfId="16895"/>
    <cellStyle name="40% - Accent4 7 6 2" xfId="16896"/>
    <cellStyle name="40% - Accent4 7 6 3" xfId="16897"/>
    <cellStyle name="40% - Accent4 7 7" xfId="16898"/>
    <cellStyle name="40% - Accent4 7 8" xfId="16899"/>
    <cellStyle name="40% - Accent4 7 9" xfId="16900"/>
    <cellStyle name="40% - Accent4 70" xfId="16901"/>
    <cellStyle name="40% - Accent4 70 2" xfId="16902"/>
    <cellStyle name="40% - Accent4 70 2 2" xfId="16903"/>
    <cellStyle name="40% - Accent4 70 2 3" xfId="16904"/>
    <cellStyle name="40% - Accent4 70 3" xfId="16905"/>
    <cellStyle name="40% - Accent4 70 4" xfId="16906"/>
    <cellStyle name="40% - Accent4 71" xfId="16907"/>
    <cellStyle name="40% - Accent4 71 2" xfId="16908"/>
    <cellStyle name="40% - Accent4 71 2 2" xfId="16909"/>
    <cellStyle name="40% - Accent4 71 2 3" xfId="16910"/>
    <cellStyle name="40% - Accent4 71 3" xfId="16911"/>
    <cellStyle name="40% - Accent4 71 4" xfId="16912"/>
    <cellStyle name="40% - Accent4 72" xfId="16913"/>
    <cellStyle name="40% - Accent4 72 2" xfId="16914"/>
    <cellStyle name="40% - Accent4 72 2 2" xfId="16915"/>
    <cellStyle name="40% - Accent4 72 2 3" xfId="16916"/>
    <cellStyle name="40% - Accent4 72 3" xfId="16917"/>
    <cellStyle name="40% - Accent4 72 4" xfId="16918"/>
    <cellStyle name="40% - Accent4 73" xfId="16919"/>
    <cellStyle name="40% - Accent4 73 2" xfId="16920"/>
    <cellStyle name="40% - Accent4 73 3" xfId="16921"/>
    <cellStyle name="40% - Accent4 74" xfId="16922"/>
    <cellStyle name="40% - Accent4 74 2" xfId="16923"/>
    <cellStyle name="40% - Accent4 74 3" xfId="16924"/>
    <cellStyle name="40% - Accent4 75" xfId="16925"/>
    <cellStyle name="40% - Accent4 75 2" xfId="16926"/>
    <cellStyle name="40% - Accent4 75 3" xfId="16927"/>
    <cellStyle name="40% - Accent4 76" xfId="16928"/>
    <cellStyle name="40% - Accent4 76 2" xfId="16929"/>
    <cellStyle name="40% - Accent4 76 3" xfId="16930"/>
    <cellStyle name="40% - Accent4 77" xfId="16931"/>
    <cellStyle name="40% - Accent4 77 2" xfId="16932"/>
    <cellStyle name="40% - Accent4 77 3" xfId="16933"/>
    <cellStyle name="40% - Accent4 78" xfId="16934"/>
    <cellStyle name="40% - Accent4 78 2" xfId="16935"/>
    <cellStyle name="40% - Accent4 78 3" xfId="16936"/>
    <cellStyle name="40% - Accent4 79" xfId="16937"/>
    <cellStyle name="40% - Accent4 79 2" xfId="16938"/>
    <cellStyle name="40% - Accent4 79 3" xfId="16939"/>
    <cellStyle name="40% - Accent4 8" xfId="16940"/>
    <cellStyle name="40% - Accent4 8 2" xfId="16941"/>
    <cellStyle name="40% - Accent4 8 2 2" xfId="16942"/>
    <cellStyle name="40% - Accent4 8 2 2 2" xfId="16943"/>
    <cellStyle name="40% - Accent4 8 2 2 2 2" xfId="16944"/>
    <cellStyle name="40% - Accent4 8 2 2 2 3" xfId="16945"/>
    <cellStyle name="40% - Accent4 8 2 2 2 4" xfId="16946"/>
    <cellStyle name="40% - Accent4 8 2 2 3" xfId="16947"/>
    <cellStyle name="40% - Accent4 8 2 2 4" xfId="16948"/>
    <cellStyle name="40% - Accent4 8 2 2 5" xfId="16949"/>
    <cellStyle name="40% - Accent4 8 2 3" xfId="16950"/>
    <cellStyle name="40% - Accent4 8 2 3 2" xfId="16951"/>
    <cellStyle name="40% - Accent4 8 2 3 3" xfId="16952"/>
    <cellStyle name="40% - Accent4 8 2 3 4" xfId="16953"/>
    <cellStyle name="40% - Accent4 8 2 4" xfId="16954"/>
    <cellStyle name="40% - Accent4 8 2 5" xfId="16955"/>
    <cellStyle name="40% - Accent4 8 2 6" xfId="16956"/>
    <cellStyle name="40% - Accent4 8 3" xfId="16957"/>
    <cellStyle name="40% - Accent4 8 3 2" xfId="16958"/>
    <cellStyle name="40% - Accent4 8 3 2 2" xfId="16959"/>
    <cellStyle name="40% - Accent4 8 3 2 2 2" xfId="16960"/>
    <cellStyle name="40% - Accent4 8 3 2 2 3" xfId="16961"/>
    <cellStyle name="40% - Accent4 8 3 2 3" xfId="16962"/>
    <cellStyle name="40% - Accent4 8 3 2 4" xfId="16963"/>
    <cellStyle name="40% - Accent4 8 3 2 5" xfId="16964"/>
    <cellStyle name="40% - Accent4 8 3 3" xfId="16965"/>
    <cellStyle name="40% - Accent4 8 3 3 2" xfId="16966"/>
    <cellStyle name="40% - Accent4 8 3 3 3" xfId="16967"/>
    <cellStyle name="40% - Accent4 8 3 4" xfId="16968"/>
    <cellStyle name="40% - Accent4 8 3 5" xfId="16969"/>
    <cellStyle name="40% - Accent4 8 3 6" xfId="16970"/>
    <cellStyle name="40% - Accent4 8 4" xfId="16971"/>
    <cellStyle name="40% - Accent4 8 4 2" xfId="16972"/>
    <cellStyle name="40% - Accent4 8 4 2 2" xfId="16973"/>
    <cellStyle name="40% - Accent4 8 4 2 2 2" xfId="16974"/>
    <cellStyle name="40% - Accent4 8 4 2 2 3" xfId="16975"/>
    <cellStyle name="40% - Accent4 8 4 2 3" xfId="16976"/>
    <cellStyle name="40% - Accent4 8 4 2 4" xfId="16977"/>
    <cellStyle name="40% - Accent4 8 4 3" xfId="16978"/>
    <cellStyle name="40% - Accent4 8 4 3 2" xfId="16979"/>
    <cellStyle name="40% - Accent4 8 4 3 3" xfId="16980"/>
    <cellStyle name="40% - Accent4 8 4 4" xfId="16981"/>
    <cellStyle name="40% - Accent4 8 4 5" xfId="16982"/>
    <cellStyle name="40% - Accent4 8 4 6" xfId="16983"/>
    <cellStyle name="40% - Accent4 8 5" xfId="16984"/>
    <cellStyle name="40% - Accent4 8 5 2" xfId="16985"/>
    <cellStyle name="40% - Accent4 8 5 2 2" xfId="16986"/>
    <cellStyle name="40% - Accent4 8 5 2 3" xfId="16987"/>
    <cellStyle name="40% - Accent4 8 5 3" xfId="16988"/>
    <cellStyle name="40% - Accent4 8 5 4" xfId="16989"/>
    <cellStyle name="40% - Accent4 8 6" xfId="16990"/>
    <cellStyle name="40% - Accent4 8 6 2" xfId="16991"/>
    <cellStyle name="40% - Accent4 8 6 3" xfId="16992"/>
    <cellStyle name="40% - Accent4 8 7" xfId="16993"/>
    <cellStyle name="40% - Accent4 8 8" xfId="16994"/>
    <cellStyle name="40% - Accent4 8 9" xfId="16995"/>
    <cellStyle name="40% - Accent4 80" xfId="16996"/>
    <cellStyle name="40% - Accent4 80 2" xfId="16997"/>
    <cellStyle name="40% - Accent4 81" xfId="16998"/>
    <cellStyle name="40% - Accent4 82" xfId="16999"/>
    <cellStyle name="40% - Accent4 83" xfId="17000"/>
    <cellStyle name="40% - Accent4 84" xfId="17001"/>
    <cellStyle name="40% - Accent4 85" xfId="17002"/>
    <cellStyle name="40% - Accent4 86" xfId="17003"/>
    <cellStyle name="40% - Accent4 87" xfId="17004"/>
    <cellStyle name="40% - Accent4 88" xfId="17005"/>
    <cellStyle name="40% - Accent4 89" xfId="17006"/>
    <cellStyle name="40% - Accent4 9" xfId="17007"/>
    <cellStyle name="40% - Accent4 9 2" xfId="17008"/>
    <cellStyle name="40% - Accent4 9 2 2" xfId="17009"/>
    <cellStyle name="40% - Accent4 9 2 2 2" xfId="17010"/>
    <cellStyle name="40% - Accent4 9 2 2 2 2" xfId="17011"/>
    <cellStyle name="40% - Accent4 9 2 2 2 3" xfId="17012"/>
    <cellStyle name="40% - Accent4 9 2 2 2 4" xfId="17013"/>
    <cellStyle name="40% - Accent4 9 2 2 3" xfId="17014"/>
    <cellStyle name="40% - Accent4 9 2 2 4" xfId="17015"/>
    <cellStyle name="40% - Accent4 9 2 2 5" xfId="17016"/>
    <cellStyle name="40% - Accent4 9 2 3" xfId="17017"/>
    <cellStyle name="40% - Accent4 9 2 3 2" xfId="17018"/>
    <cellStyle name="40% - Accent4 9 2 3 3" xfId="17019"/>
    <cellStyle name="40% - Accent4 9 2 3 4" xfId="17020"/>
    <cellStyle name="40% - Accent4 9 2 4" xfId="17021"/>
    <cellStyle name="40% - Accent4 9 2 5" xfId="17022"/>
    <cellStyle name="40% - Accent4 9 2 6" xfId="17023"/>
    <cellStyle name="40% - Accent4 9 3" xfId="17024"/>
    <cellStyle name="40% - Accent4 9 3 2" xfId="17025"/>
    <cellStyle name="40% - Accent4 9 3 2 2" xfId="17026"/>
    <cellStyle name="40% - Accent4 9 3 2 3" xfId="17027"/>
    <cellStyle name="40% - Accent4 9 3 2 4" xfId="17028"/>
    <cellStyle name="40% - Accent4 9 3 3" xfId="17029"/>
    <cellStyle name="40% - Accent4 9 3 4" xfId="17030"/>
    <cellStyle name="40% - Accent4 9 3 5" xfId="17031"/>
    <cellStyle name="40% - Accent4 9 4" xfId="17032"/>
    <cellStyle name="40% - Accent4 9 4 2" xfId="17033"/>
    <cellStyle name="40% - Accent4 9 4 3" xfId="17034"/>
    <cellStyle name="40% - Accent4 9 4 4" xfId="17035"/>
    <cellStyle name="40% - Accent4 9 5" xfId="17036"/>
    <cellStyle name="40% - Accent4 9 6" xfId="17037"/>
    <cellStyle name="40% - Accent4 9 7" xfId="17038"/>
    <cellStyle name="40% - Accent4 90" xfId="17039"/>
    <cellStyle name="40% - Accent4 91" xfId="17040"/>
    <cellStyle name="40% - Accent4 92" xfId="17041"/>
    <cellStyle name="40% - Accent4 93" xfId="17042"/>
    <cellStyle name="40% - Accent4 94" xfId="17043"/>
    <cellStyle name="40% - Accent4 95" xfId="17044"/>
    <cellStyle name="40% - Accent4 96" xfId="17045"/>
    <cellStyle name="40% - Accent4 97" xfId="17046"/>
    <cellStyle name="40% - Accent5 10" xfId="17047"/>
    <cellStyle name="40% - Accent5 10 2" xfId="17048"/>
    <cellStyle name="40% - Accent5 10 2 2" xfId="17049"/>
    <cellStyle name="40% - Accent5 10 2 2 2" xfId="17050"/>
    <cellStyle name="40% - Accent5 10 2 2 2 2" xfId="17051"/>
    <cellStyle name="40% - Accent5 10 2 2 2 3" xfId="17052"/>
    <cellStyle name="40% - Accent5 10 2 2 2 4" xfId="17053"/>
    <cellStyle name="40% - Accent5 10 2 2 3" xfId="17054"/>
    <cellStyle name="40% - Accent5 10 2 2 4" xfId="17055"/>
    <cellStyle name="40% - Accent5 10 2 2 5" xfId="17056"/>
    <cellStyle name="40% - Accent5 10 2 3" xfId="17057"/>
    <cellStyle name="40% - Accent5 10 2 3 2" xfId="17058"/>
    <cellStyle name="40% - Accent5 10 2 3 3" xfId="17059"/>
    <cellStyle name="40% - Accent5 10 2 3 4" xfId="17060"/>
    <cellStyle name="40% - Accent5 10 2 4" xfId="17061"/>
    <cellStyle name="40% - Accent5 10 2 5" xfId="17062"/>
    <cellStyle name="40% - Accent5 10 2 6" xfId="17063"/>
    <cellStyle name="40% - Accent5 10 3" xfId="17064"/>
    <cellStyle name="40% - Accent5 10 3 2" xfId="17065"/>
    <cellStyle name="40% - Accent5 10 3 2 2" xfId="17066"/>
    <cellStyle name="40% - Accent5 10 3 2 3" xfId="17067"/>
    <cellStyle name="40% - Accent5 10 3 2 4" xfId="17068"/>
    <cellStyle name="40% - Accent5 10 3 3" xfId="17069"/>
    <cellStyle name="40% - Accent5 10 3 4" xfId="17070"/>
    <cellStyle name="40% - Accent5 10 3 5" xfId="17071"/>
    <cellStyle name="40% - Accent5 10 4" xfId="17072"/>
    <cellStyle name="40% - Accent5 10 4 2" xfId="17073"/>
    <cellStyle name="40% - Accent5 10 4 3" xfId="17074"/>
    <cellStyle name="40% - Accent5 10 4 4" xfId="17075"/>
    <cellStyle name="40% - Accent5 10 5" xfId="17076"/>
    <cellStyle name="40% - Accent5 10 6" xfId="17077"/>
    <cellStyle name="40% - Accent5 10 7" xfId="17078"/>
    <cellStyle name="40% - Accent5 11" xfId="17079"/>
    <cellStyle name="40% - Accent5 11 2" xfId="17080"/>
    <cellStyle name="40% - Accent5 11 2 2" xfId="17081"/>
    <cellStyle name="40% - Accent5 11 2 2 2" xfId="17082"/>
    <cellStyle name="40% - Accent5 11 2 2 2 2" xfId="17083"/>
    <cellStyle name="40% - Accent5 11 2 2 2 3" xfId="17084"/>
    <cellStyle name="40% - Accent5 11 2 2 2 4" xfId="17085"/>
    <cellStyle name="40% - Accent5 11 2 2 3" xfId="17086"/>
    <cellStyle name="40% - Accent5 11 2 2 4" xfId="17087"/>
    <cellStyle name="40% - Accent5 11 2 2 5" xfId="17088"/>
    <cellStyle name="40% - Accent5 11 2 3" xfId="17089"/>
    <cellStyle name="40% - Accent5 11 2 3 2" xfId="17090"/>
    <cellStyle name="40% - Accent5 11 2 3 3" xfId="17091"/>
    <cellStyle name="40% - Accent5 11 2 3 4" xfId="17092"/>
    <cellStyle name="40% - Accent5 11 2 4" xfId="17093"/>
    <cellStyle name="40% - Accent5 11 2 5" xfId="17094"/>
    <cellStyle name="40% - Accent5 11 2 6" xfId="17095"/>
    <cellStyle name="40% - Accent5 11 3" xfId="17096"/>
    <cellStyle name="40% - Accent5 11 3 2" xfId="17097"/>
    <cellStyle name="40% - Accent5 11 3 2 2" xfId="17098"/>
    <cellStyle name="40% - Accent5 11 3 2 3" xfId="17099"/>
    <cellStyle name="40% - Accent5 11 3 2 4" xfId="17100"/>
    <cellStyle name="40% - Accent5 11 3 3" xfId="17101"/>
    <cellStyle name="40% - Accent5 11 3 4" xfId="17102"/>
    <cellStyle name="40% - Accent5 11 3 5" xfId="17103"/>
    <cellStyle name="40% - Accent5 11 4" xfId="17104"/>
    <cellStyle name="40% - Accent5 11 4 2" xfId="17105"/>
    <cellStyle name="40% - Accent5 11 4 3" xfId="17106"/>
    <cellStyle name="40% - Accent5 11 4 4" xfId="17107"/>
    <cellStyle name="40% - Accent5 11 5" xfId="17108"/>
    <cellStyle name="40% - Accent5 11 6" xfId="17109"/>
    <cellStyle name="40% - Accent5 11 7" xfId="17110"/>
    <cellStyle name="40% - Accent5 12" xfId="17111"/>
    <cellStyle name="40% - Accent5 12 2" xfId="17112"/>
    <cellStyle name="40% - Accent5 12 2 2" xfId="17113"/>
    <cellStyle name="40% - Accent5 12 2 2 2" xfId="17114"/>
    <cellStyle name="40% - Accent5 12 2 2 2 2" xfId="17115"/>
    <cellStyle name="40% - Accent5 12 2 2 2 3" xfId="17116"/>
    <cellStyle name="40% - Accent5 12 2 2 2 4" xfId="17117"/>
    <cellStyle name="40% - Accent5 12 2 2 3" xfId="17118"/>
    <cellStyle name="40% - Accent5 12 2 2 4" xfId="17119"/>
    <cellStyle name="40% - Accent5 12 2 2 5" xfId="17120"/>
    <cellStyle name="40% - Accent5 12 2 3" xfId="17121"/>
    <cellStyle name="40% - Accent5 12 2 3 2" xfId="17122"/>
    <cellStyle name="40% - Accent5 12 2 3 3" xfId="17123"/>
    <cellStyle name="40% - Accent5 12 2 3 4" xfId="17124"/>
    <cellStyle name="40% - Accent5 12 2 4" xfId="17125"/>
    <cellStyle name="40% - Accent5 12 2 5" xfId="17126"/>
    <cellStyle name="40% - Accent5 12 2 6" xfId="17127"/>
    <cellStyle name="40% - Accent5 12 3" xfId="17128"/>
    <cellStyle name="40% - Accent5 12 3 2" xfId="17129"/>
    <cellStyle name="40% - Accent5 12 3 2 2" xfId="17130"/>
    <cellStyle name="40% - Accent5 12 3 2 3" xfId="17131"/>
    <cellStyle name="40% - Accent5 12 3 2 4" xfId="17132"/>
    <cellStyle name="40% - Accent5 12 3 3" xfId="17133"/>
    <cellStyle name="40% - Accent5 12 3 4" xfId="17134"/>
    <cellStyle name="40% - Accent5 12 3 5" xfId="17135"/>
    <cellStyle name="40% - Accent5 12 4" xfId="17136"/>
    <cellStyle name="40% - Accent5 12 4 2" xfId="17137"/>
    <cellStyle name="40% - Accent5 12 4 3" xfId="17138"/>
    <cellStyle name="40% - Accent5 12 4 4" xfId="17139"/>
    <cellStyle name="40% - Accent5 12 5" xfId="17140"/>
    <cellStyle name="40% - Accent5 12 6" xfId="17141"/>
    <cellStyle name="40% - Accent5 12 7" xfId="17142"/>
    <cellStyle name="40% - Accent5 13" xfId="17143"/>
    <cellStyle name="40% - Accent5 13 2" xfId="17144"/>
    <cellStyle name="40% - Accent5 13 2 2" xfId="17145"/>
    <cellStyle name="40% - Accent5 13 2 2 2" xfId="17146"/>
    <cellStyle name="40% - Accent5 13 2 2 2 2" xfId="17147"/>
    <cellStyle name="40% - Accent5 13 2 2 2 3" xfId="17148"/>
    <cellStyle name="40% - Accent5 13 2 2 2 4" xfId="17149"/>
    <cellStyle name="40% - Accent5 13 2 2 3" xfId="17150"/>
    <cellStyle name="40% - Accent5 13 2 2 4" xfId="17151"/>
    <cellStyle name="40% - Accent5 13 2 2 5" xfId="17152"/>
    <cellStyle name="40% - Accent5 13 2 3" xfId="17153"/>
    <cellStyle name="40% - Accent5 13 2 3 2" xfId="17154"/>
    <cellStyle name="40% - Accent5 13 2 3 3" xfId="17155"/>
    <cellStyle name="40% - Accent5 13 2 3 4" xfId="17156"/>
    <cellStyle name="40% - Accent5 13 2 4" xfId="17157"/>
    <cellStyle name="40% - Accent5 13 2 5" xfId="17158"/>
    <cellStyle name="40% - Accent5 13 2 6" xfId="17159"/>
    <cellStyle name="40% - Accent5 13 3" xfId="17160"/>
    <cellStyle name="40% - Accent5 13 3 2" xfId="17161"/>
    <cellStyle name="40% - Accent5 13 3 2 2" xfId="17162"/>
    <cellStyle name="40% - Accent5 13 3 2 3" xfId="17163"/>
    <cellStyle name="40% - Accent5 13 3 2 4" xfId="17164"/>
    <cellStyle name="40% - Accent5 13 3 3" xfId="17165"/>
    <cellStyle name="40% - Accent5 13 3 4" xfId="17166"/>
    <cellStyle name="40% - Accent5 13 3 5" xfId="17167"/>
    <cellStyle name="40% - Accent5 13 4" xfId="17168"/>
    <cellStyle name="40% - Accent5 13 4 2" xfId="17169"/>
    <cellStyle name="40% - Accent5 13 4 3" xfId="17170"/>
    <cellStyle name="40% - Accent5 13 4 4" xfId="17171"/>
    <cellStyle name="40% - Accent5 13 5" xfId="17172"/>
    <cellStyle name="40% - Accent5 13 6" xfId="17173"/>
    <cellStyle name="40% - Accent5 13 7" xfId="17174"/>
    <cellStyle name="40% - Accent5 14" xfId="17175"/>
    <cellStyle name="40% - Accent5 14 2" xfId="17176"/>
    <cellStyle name="40% - Accent5 14 2 2" xfId="17177"/>
    <cellStyle name="40% - Accent5 14 2 2 2" xfId="17178"/>
    <cellStyle name="40% - Accent5 14 2 2 2 2" xfId="17179"/>
    <cellStyle name="40% - Accent5 14 2 2 2 3" xfId="17180"/>
    <cellStyle name="40% - Accent5 14 2 2 2 4" xfId="17181"/>
    <cellStyle name="40% - Accent5 14 2 2 3" xfId="17182"/>
    <cellStyle name="40% - Accent5 14 2 2 4" xfId="17183"/>
    <cellStyle name="40% - Accent5 14 2 2 5" xfId="17184"/>
    <cellStyle name="40% - Accent5 14 2 3" xfId="17185"/>
    <cellStyle name="40% - Accent5 14 2 3 2" xfId="17186"/>
    <cellStyle name="40% - Accent5 14 2 3 3" xfId="17187"/>
    <cellStyle name="40% - Accent5 14 2 3 4" xfId="17188"/>
    <cellStyle name="40% - Accent5 14 2 4" xfId="17189"/>
    <cellStyle name="40% - Accent5 14 2 5" xfId="17190"/>
    <cellStyle name="40% - Accent5 14 2 6" xfId="17191"/>
    <cellStyle name="40% - Accent5 14 3" xfId="17192"/>
    <cellStyle name="40% - Accent5 14 3 2" xfId="17193"/>
    <cellStyle name="40% - Accent5 14 3 2 2" xfId="17194"/>
    <cellStyle name="40% - Accent5 14 3 2 3" xfId="17195"/>
    <cellStyle name="40% - Accent5 14 3 2 4" xfId="17196"/>
    <cellStyle name="40% - Accent5 14 3 3" xfId="17197"/>
    <cellStyle name="40% - Accent5 14 3 4" xfId="17198"/>
    <cellStyle name="40% - Accent5 14 3 5" xfId="17199"/>
    <cellStyle name="40% - Accent5 14 4" xfId="17200"/>
    <cellStyle name="40% - Accent5 14 4 2" xfId="17201"/>
    <cellStyle name="40% - Accent5 14 4 3" xfId="17202"/>
    <cellStyle name="40% - Accent5 14 4 4" xfId="17203"/>
    <cellStyle name="40% - Accent5 14 5" xfId="17204"/>
    <cellStyle name="40% - Accent5 14 6" xfId="17205"/>
    <cellStyle name="40% - Accent5 14 7" xfId="17206"/>
    <cellStyle name="40% - Accent5 15" xfId="17207"/>
    <cellStyle name="40% - Accent5 15 2" xfId="17208"/>
    <cellStyle name="40% - Accent5 15 2 2" xfId="17209"/>
    <cellStyle name="40% - Accent5 15 2 2 2" xfId="17210"/>
    <cellStyle name="40% - Accent5 15 2 2 2 2" xfId="17211"/>
    <cellStyle name="40% - Accent5 15 2 2 2 3" xfId="17212"/>
    <cellStyle name="40% - Accent5 15 2 2 2 4" xfId="17213"/>
    <cellStyle name="40% - Accent5 15 2 2 3" xfId="17214"/>
    <cellStyle name="40% - Accent5 15 2 2 4" xfId="17215"/>
    <cellStyle name="40% - Accent5 15 2 2 5" xfId="17216"/>
    <cellStyle name="40% - Accent5 15 2 3" xfId="17217"/>
    <cellStyle name="40% - Accent5 15 2 3 2" xfId="17218"/>
    <cellStyle name="40% - Accent5 15 2 3 3" xfId="17219"/>
    <cellStyle name="40% - Accent5 15 2 3 4" xfId="17220"/>
    <cellStyle name="40% - Accent5 15 2 4" xfId="17221"/>
    <cellStyle name="40% - Accent5 15 2 5" xfId="17222"/>
    <cellStyle name="40% - Accent5 15 2 6" xfId="17223"/>
    <cellStyle name="40% - Accent5 15 3" xfId="17224"/>
    <cellStyle name="40% - Accent5 15 3 2" xfId="17225"/>
    <cellStyle name="40% - Accent5 15 3 2 2" xfId="17226"/>
    <cellStyle name="40% - Accent5 15 3 2 3" xfId="17227"/>
    <cellStyle name="40% - Accent5 15 3 2 4" xfId="17228"/>
    <cellStyle name="40% - Accent5 15 3 3" xfId="17229"/>
    <cellStyle name="40% - Accent5 15 3 4" xfId="17230"/>
    <cellStyle name="40% - Accent5 15 3 5" xfId="17231"/>
    <cellStyle name="40% - Accent5 15 4" xfId="17232"/>
    <cellStyle name="40% - Accent5 15 4 2" xfId="17233"/>
    <cellStyle name="40% - Accent5 15 4 3" xfId="17234"/>
    <cellStyle name="40% - Accent5 15 4 4" xfId="17235"/>
    <cellStyle name="40% - Accent5 15 5" xfId="17236"/>
    <cellStyle name="40% - Accent5 15 6" xfId="17237"/>
    <cellStyle name="40% - Accent5 15 7" xfId="17238"/>
    <cellStyle name="40% - Accent5 16" xfId="17239"/>
    <cellStyle name="40% - Accent5 16 2" xfId="17240"/>
    <cellStyle name="40% - Accent5 16 2 2" xfId="17241"/>
    <cellStyle name="40% - Accent5 16 2 2 2" xfId="17242"/>
    <cellStyle name="40% - Accent5 16 2 2 2 2" xfId="17243"/>
    <cellStyle name="40% - Accent5 16 2 2 2 3" xfId="17244"/>
    <cellStyle name="40% - Accent5 16 2 2 2 4" xfId="17245"/>
    <cellStyle name="40% - Accent5 16 2 2 3" xfId="17246"/>
    <cellStyle name="40% - Accent5 16 2 2 4" xfId="17247"/>
    <cellStyle name="40% - Accent5 16 2 2 5" xfId="17248"/>
    <cellStyle name="40% - Accent5 16 2 3" xfId="17249"/>
    <cellStyle name="40% - Accent5 16 2 3 2" xfId="17250"/>
    <cellStyle name="40% - Accent5 16 2 3 3" xfId="17251"/>
    <cellStyle name="40% - Accent5 16 2 3 4" xfId="17252"/>
    <cellStyle name="40% - Accent5 16 2 4" xfId="17253"/>
    <cellStyle name="40% - Accent5 16 2 5" xfId="17254"/>
    <cellStyle name="40% - Accent5 16 2 6" xfId="17255"/>
    <cellStyle name="40% - Accent5 16 3" xfId="17256"/>
    <cellStyle name="40% - Accent5 16 3 2" xfId="17257"/>
    <cellStyle name="40% - Accent5 16 3 2 2" xfId="17258"/>
    <cellStyle name="40% - Accent5 16 3 2 3" xfId="17259"/>
    <cellStyle name="40% - Accent5 16 3 2 4" xfId="17260"/>
    <cellStyle name="40% - Accent5 16 3 3" xfId="17261"/>
    <cellStyle name="40% - Accent5 16 3 4" xfId="17262"/>
    <cellStyle name="40% - Accent5 16 3 5" xfId="17263"/>
    <cellStyle name="40% - Accent5 16 4" xfId="17264"/>
    <cellStyle name="40% - Accent5 16 4 2" xfId="17265"/>
    <cellStyle name="40% - Accent5 16 4 3" xfId="17266"/>
    <cellStyle name="40% - Accent5 16 4 4" xfId="17267"/>
    <cellStyle name="40% - Accent5 16 5" xfId="17268"/>
    <cellStyle name="40% - Accent5 16 6" xfId="17269"/>
    <cellStyle name="40% - Accent5 16 7" xfId="17270"/>
    <cellStyle name="40% - Accent5 17" xfId="17271"/>
    <cellStyle name="40% - Accent5 17 2" xfId="17272"/>
    <cellStyle name="40% - Accent5 17 2 2" xfId="17273"/>
    <cellStyle name="40% - Accent5 17 2 2 2" xfId="17274"/>
    <cellStyle name="40% - Accent5 17 2 2 2 2" xfId="17275"/>
    <cellStyle name="40% - Accent5 17 2 2 2 3" xfId="17276"/>
    <cellStyle name="40% - Accent5 17 2 2 3" xfId="17277"/>
    <cellStyle name="40% - Accent5 17 2 2 4" xfId="17278"/>
    <cellStyle name="40% - Accent5 17 2 2 5" xfId="17279"/>
    <cellStyle name="40% - Accent5 17 2 3" xfId="17280"/>
    <cellStyle name="40% - Accent5 17 2 3 2" xfId="17281"/>
    <cellStyle name="40% - Accent5 17 2 3 3" xfId="17282"/>
    <cellStyle name="40% - Accent5 17 2 4" xfId="17283"/>
    <cellStyle name="40% - Accent5 17 2 5" xfId="17284"/>
    <cellStyle name="40% - Accent5 17 2 6" xfId="17285"/>
    <cellStyle name="40% - Accent5 17 3" xfId="17286"/>
    <cellStyle name="40% - Accent5 17 3 2" xfId="17287"/>
    <cellStyle name="40% - Accent5 17 3 2 2" xfId="17288"/>
    <cellStyle name="40% - Accent5 17 3 2 3" xfId="17289"/>
    <cellStyle name="40% - Accent5 17 3 3" xfId="17290"/>
    <cellStyle name="40% - Accent5 17 3 4" xfId="17291"/>
    <cellStyle name="40% - Accent5 17 3 5" xfId="17292"/>
    <cellStyle name="40% - Accent5 17 4" xfId="17293"/>
    <cellStyle name="40% - Accent5 17 4 2" xfId="17294"/>
    <cellStyle name="40% - Accent5 17 4 3" xfId="17295"/>
    <cellStyle name="40% - Accent5 17 5" xfId="17296"/>
    <cellStyle name="40% - Accent5 17 6" xfId="17297"/>
    <cellStyle name="40% - Accent5 17 7" xfId="17298"/>
    <cellStyle name="40% - Accent5 18" xfId="17299"/>
    <cellStyle name="40% - Accent5 18 2" xfId="17300"/>
    <cellStyle name="40% - Accent5 18 2 2" xfId="17301"/>
    <cellStyle name="40% - Accent5 18 2 2 2" xfId="17302"/>
    <cellStyle name="40% - Accent5 18 2 2 2 2" xfId="17303"/>
    <cellStyle name="40% - Accent5 18 2 2 2 3" xfId="17304"/>
    <cellStyle name="40% - Accent5 18 2 2 3" xfId="17305"/>
    <cellStyle name="40% - Accent5 18 2 2 4" xfId="17306"/>
    <cellStyle name="40% - Accent5 18 2 2 5" xfId="17307"/>
    <cellStyle name="40% - Accent5 18 2 3" xfId="17308"/>
    <cellStyle name="40% - Accent5 18 2 3 2" xfId="17309"/>
    <cellStyle name="40% - Accent5 18 2 3 3" xfId="17310"/>
    <cellStyle name="40% - Accent5 18 2 4" xfId="17311"/>
    <cellStyle name="40% - Accent5 18 2 5" xfId="17312"/>
    <cellStyle name="40% - Accent5 18 2 6" xfId="17313"/>
    <cellStyle name="40% - Accent5 18 3" xfId="17314"/>
    <cellStyle name="40% - Accent5 18 3 2" xfId="17315"/>
    <cellStyle name="40% - Accent5 18 3 2 2" xfId="17316"/>
    <cellStyle name="40% - Accent5 18 3 2 3" xfId="17317"/>
    <cellStyle name="40% - Accent5 18 3 3" xfId="17318"/>
    <cellStyle name="40% - Accent5 18 3 4" xfId="17319"/>
    <cellStyle name="40% - Accent5 18 3 5" xfId="17320"/>
    <cellStyle name="40% - Accent5 18 4" xfId="17321"/>
    <cellStyle name="40% - Accent5 18 4 2" xfId="17322"/>
    <cellStyle name="40% - Accent5 18 4 3" xfId="17323"/>
    <cellStyle name="40% - Accent5 18 5" xfId="17324"/>
    <cellStyle name="40% - Accent5 18 6" xfId="17325"/>
    <cellStyle name="40% - Accent5 18 7" xfId="17326"/>
    <cellStyle name="40% - Accent5 19" xfId="17327"/>
    <cellStyle name="40% - Accent5 19 2" xfId="17328"/>
    <cellStyle name="40% - Accent5 19 2 2" xfId="17329"/>
    <cellStyle name="40% - Accent5 19 2 2 2" xfId="17330"/>
    <cellStyle name="40% - Accent5 19 2 2 2 2" xfId="17331"/>
    <cellStyle name="40% - Accent5 19 2 2 2 3" xfId="17332"/>
    <cellStyle name="40% - Accent5 19 2 2 3" xfId="17333"/>
    <cellStyle name="40% - Accent5 19 2 2 4" xfId="17334"/>
    <cellStyle name="40% - Accent5 19 2 3" xfId="17335"/>
    <cellStyle name="40% - Accent5 19 2 3 2" xfId="17336"/>
    <cellStyle name="40% - Accent5 19 2 3 3" xfId="17337"/>
    <cellStyle name="40% - Accent5 19 2 4" xfId="17338"/>
    <cellStyle name="40% - Accent5 19 2 5" xfId="17339"/>
    <cellStyle name="40% - Accent5 19 2 6" xfId="17340"/>
    <cellStyle name="40% - Accent5 19 3" xfId="17341"/>
    <cellStyle name="40% - Accent5 19 3 2" xfId="17342"/>
    <cellStyle name="40% - Accent5 19 3 2 2" xfId="17343"/>
    <cellStyle name="40% - Accent5 19 3 2 3" xfId="17344"/>
    <cellStyle name="40% - Accent5 19 3 3" xfId="17345"/>
    <cellStyle name="40% - Accent5 19 3 4" xfId="17346"/>
    <cellStyle name="40% - Accent5 19 4" xfId="17347"/>
    <cellStyle name="40% - Accent5 19 4 2" xfId="17348"/>
    <cellStyle name="40% - Accent5 19 4 3" xfId="17349"/>
    <cellStyle name="40% - Accent5 19 5" xfId="17350"/>
    <cellStyle name="40% - Accent5 19 6" xfId="17351"/>
    <cellStyle name="40% - Accent5 19 7" xfId="17352"/>
    <cellStyle name="40% - Accent5 2" xfId="17353"/>
    <cellStyle name="40% - Accent5 2 2" xfId="17354"/>
    <cellStyle name="40% - Accent5 2 2 10" xfId="17355"/>
    <cellStyle name="40% - Accent5 2 2 11" xfId="17356"/>
    <cellStyle name="40% - Accent5 2 2 12" xfId="17357"/>
    <cellStyle name="40% - Accent5 2 2 13" xfId="17358"/>
    <cellStyle name="40% - Accent5 2 2 2" xfId="17359"/>
    <cellStyle name="40% - Accent5 2 2 2 2" xfId="17360"/>
    <cellStyle name="40% - Accent5 2 2 2 2 2" xfId="17361"/>
    <cellStyle name="40% - Accent5 2 2 2 2 2 2" xfId="17362"/>
    <cellStyle name="40% - Accent5 2 2 2 2 2 3" xfId="17363"/>
    <cellStyle name="40% - Accent5 2 2 2 2 2 4" xfId="17364"/>
    <cellStyle name="40% - Accent5 2 2 2 2 2 5" xfId="17365"/>
    <cellStyle name="40% - Accent5 2 2 2 2 3" xfId="17366"/>
    <cellStyle name="40% - Accent5 2 2 2 2 4" xfId="17367"/>
    <cellStyle name="40% - Accent5 2 2 2 2 5" xfId="17368"/>
    <cellStyle name="40% - Accent5 2 2 2 2 6" xfId="17369"/>
    <cellStyle name="40% - Accent5 2 2 2 3" xfId="17370"/>
    <cellStyle name="40% - Accent5 2 2 2 3 2" xfId="17371"/>
    <cellStyle name="40% - Accent5 2 2 2 3 3" xfId="17372"/>
    <cellStyle name="40% - Accent5 2 2 2 3 4" xfId="17373"/>
    <cellStyle name="40% - Accent5 2 2 2 3 5" xfId="17374"/>
    <cellStyle name="40% - Accent5 2 2 2 4" xfId="17375"/>
    <cellStyle name="40% - Accent5 2 2 2 5" xfId="17376"/>
    <cellStyle name="40% - Accent5 2 2 2 6" xfId="17377"/>
    <cellStyle name="40% - Accent5 2 2 2 7" xfId="17378"/>
    <cellStyle name="40% - Accent5 2 2 3" xfId="17379"/>
    <cellStyle name="40% - Accent5 2 2 3 2" xfId="17380"/>
    <cellStyle name="40% - Accent5 2 2 3 2 2" xfId="17381"/>
    <cellStyle name="40% - Accent5 2 2 3 2 2 2" xfId="17382"/>
    <cellStyle name="40% - Accent5 2 2 3 2 2 3" xfId="17383"/>
    <cellStyle name="40% - Accent5 2 2 3 2 2 4" xfId="17384"/>
    <cellStyle name="40% - Accent5 2 2 3 2 2 5" xfId="17385"/>
    <cellStyle name="40% - Accent5 2 2 3 2 3" xfId="17386"/>
    <cellStyle name="40% - Accent5 2 2 3 2 4" xfId="17387"/>
    <cellStyle name="40% - Accent5 2 2 3 2 5" xfId="17388"/>
    <cellStyle name="40% - Accent5 2 2 3 2 6" xfId="17389"/>
    <cellStyle name="40% - Accent5 2 2 3 3" xfId="17390"/>
    <cellStyle name="40% - Accent5 2 2 3 3 2" xfId="17391"/>
    <cellStyle name="40% - Accent5 2 2 3 3 3" xfId="17392"/>
    <cellStyle name="40% - Accent5 2 2 3 3 4" xfId="17393"/>
    <cellStyle name="40% - Accent5 2 2 3 3 5" xfId="17394"/>
    <cellStyle name="40% - Accent5 2 2 3 4" xfId="17395"/>
    <cellStyle name="40% - Accent5 2 2 3 5" xfId="17396"/>
    <cellStyle name="40% - Accent5 2 2 3 6" xfId="17397"/>
    <cellStyle name="40% - Accent5 2 2 3 7" xfId="17398"/>
    <cellStyle name="40% - Accent5 2 2 4" xfId="17399"/>
    <cellStyle name="40% - Accent5 2 2 4 2" xfId="17400"/>
    <cellStyle name="40% - Accent5 2 2 4 2 2" xfId="17401"/>
    <cellStyle name="40% - Accent5 2 2 4 2 2 2" xfId="17402"/>
    <cellStyle name="40% - Accent5 2 2 4 2 3" xfId="17403"/>
    <cellStyle name="40% - Accent5 2 2 4 2 4" xfId="17404"/>
    <cellStyle name="40% - Accent5 2 2 4 2 5" xfId="17405"/>
    <cellStyle name="40% - Accent5 2 2 4 2 6" xfId="17406"/>
    <cellStyle name="40% - Accent5 2 2 4 3" xfId="17407"/>
    <cellStyle name="40% - Accent5 2 2 4 3 2" xfId="17408"/>
    <cellStyle name="40% - Accent5 2 2 4 4" xfId="17409"/>
    <cellStyle name="40% - Accent5 2 2 4 5" xfId="17410"/>
    <cellStyle name="40% - Accent5 2 2 4 6" xfId="17411"/>
    <cellStyle name="40% - Accent5 2 2 4 7" xfId="17412"/>
    <cellStyle name="40% - Accent5 2 2 5" xfId="17413"/>
    <cellStyle name="40% - Accent5 2 2 5 2" xfId="17414"/>
    <cellStyle name="40% - Accent5 2 2 5 2 2" xfId="17415"/>
    <cellStyle name="40% - Accent5 2 2 5 2 2 2" xfId="17416"/>
    <cellStyle name="40% - Accent5 2 2 5 2 3" xfId="17417"/>
    <cellStyle name="40% - Accent5 2 2 5 3" xfId="17418"/>
    <cellStyle name="40% - Accent5 2 2 5 3 2" xfId="17419"/>
    <cellStyle name="40% - Accent5 2 2 5 4" xfId="17420"/>
    <cellStyle name="40% - Accent5 2 2 5 5" xfId="17421"/>
    <cellStyle name="40% - Accent5 2 2 5 6" xfId="17422"/>
    <cellStyle name="40% - Accent5 2 2 5 7" xfId="17423"/>
    <cellStyle name="40% - Accent5 2 2 6" xfId="17424"/>
    <cellStyle name="40% - Accent5 2 2 6 2" xfId="17425"/>
    <cellStyle name="40% - Accent5 2 2 6 2 2" xfId="17426"/>
    <cellStyle name="40% - Accent5 2 2 6 2 2 2" xfId="17427"/>
    <cellStyle name="40% - Accent5 2 2 6 2 3" xfId="17428"/>
    <cellStyle name="40% - Accent5 2 2 6 3" xfId="17429"/>
    <cellStyle name="40% - Accent5 2 2 6 3 2" xfId="17430"/>
    <cellStyle name="40% - Accent5 2 2 6 4" xfId="17431"/>
    <cellStyle name="40% - Accent5 2 2 7" xfId="17432"/>
    <cellStyle name="40% - Accent5 2 2 7 2" xfId="17433"/>
    <cellStyle name="40% - Accent5 2 2 7 2 2" xfId="17434"/>
    <cellStyle name="40% - Accent5 2 2 7 3" xfId="17435"/>
    <cellStyle name="40% - Accent5 2 2 8" xfId="17436"/>
    <cellStyle name="40% - Accent5 2 2 8 2" xfId="17437"/>
    <cellStyle name="40% - Accent5 2 2 9" xfId="17438"/>
    <cellStyle name="40% - Accent5 2 2 9 2" xfId="17439"/>
    <cellStyle name="40% - Accent5 2 3" xfId="17440"/>
    <cellStyle name="40% - Accent5 2 3 2" xfId="17441"/>
    <cellStyle name="40% - Accent5 2 3 2 2" xfId="17442"/>
    <cellStyle name="40% - Accent5 2 3 2 2 2" xfId="17443"/>
    <cellStyle name="40% - Accent5 2 3 2 2 3" xfId="17444"/>
    <cellStyle name="40% - Accent5 2 3 2 3" xfId="17445"/>
    <cellStyle name="40% - Accent5 2 3 2 4" xfId="17446"/>
    <cellStyle name="40% - Accent5 2 3 3" xfId="17447"/>
    <cellStyle name="40% - Accent5 2 3 3 2" xfId="17448"/>
    <cellStyle name="40% - Accent5 2 3 3 3" xfId="17449"/>
    <cellStyle name="40% - Accent5 2 3 4" xfId="17450"/>
    <cellStyle name="40% - Accent5 2 3 5" xfId="17451"/>
    <cellStyle name="40% - Accent5 2 3 6" xfId="17452"/>
    <cellStyle name="40% - Accent5 2 4" xfId="17453"/>
    <cellStyle name="40% - Accent5 2 4 2" xfId="17454"/>
    <cellStyle name="40% - Accent5 2 4 2 2" xfId="17455"/>
    <cellStyle name="40% - Accent5 2 4 2 2 2" xfId="17456"/>
    <cellStyle name="40% - Accent5 2 4 2 2 3" xfId="17457"/>
    <cellStyle name="40% - Accent5 2 4 2 3" xfId="17458"/>
    <cellStyle name="40% - Accent5 2 4 2 4" xfId="17459"/>
    <cellStyle name="40% - Accent5 2 4 3" xfId="17460"/>
    <cellStyle name="40% - Accent5 2 4 3 2" xfId="17461"/>
    <cellStyle name="40% - Accent5 2 4 3 3" xfId="17462"/>
    <cellStyle name="40% - Accent5 2 4 4" xfId="17463"/>
    <cellStyle name="40% - Accent5 2 4 5" xfId="17464"/>
    <cellStyle name="40% - Accent5 2 4 6" xfId="17465"/>
    <cellStyle name="40% - Accent5 2 5" xfId="17466"/>
    <cellStyle name="40% - Accent5 2 5 2" xfId="17467"/>
    <cellStyle name="40% - Accent5 2 5 2 2" xfId="17468"/>
    <cellStyle name="40% - Accent5 2 5 2 3" xfId="17469"/>
    <cellStyle name="40% - Accent5 2 5 3" xfId="17470"/>
    <cellStyle name="40% - Accent5 2 5 4" xfId="17471"/>
    <cellStyle name="40% - Accent5 2 5 5" xfId="17472"/>
    <cellStyle name="40% - Accent5 2 6" xfId="17473"/>
    <cellStyle name="40% - Accent5 2 6 2" xfId="17474"/>
    <cellStyle name="40% - Accent5 2 6 3" xfId="17475"/>
    <cellStyle name="40% - Accent5 2 7" xfId="17476"/>
    <cellStyle name="40% - Accent5 2 8" xfId="17477"/>
    <cellStyle name="40% - Accent5 2 9" xfId="17478"/>
    <cellStyle name="40% - Accent5 20" xfId="17479"/>
    <cellStyle name="40% - Accent5 20 2" xfId="17480"/>
    <cellStyle name="40% - Accent5 20 2 2" xfId="17481"/>
    <cellStyle name="40% - Accent5 20 2 2 2" xfId="17482"/>
    <cellStyle name="40% - Accent5 20 2 2 2 2" xfId="17483"/>
    <cellStyle name="40% - Accent5 20 2 2 2 3" xfId="17484"/>
    <cellStyle name="40% - Accent5 20 2 2 3" xfId="17485"/>
    <cellStyle name="40% - Accent5 20 2 2 4" xfId="17486"/>
    <cellStyle name="40% - Accent5 20 2 3" xfId="17487"/>
    <cellStyle name="40% - Accent5 20 2 3 2" xfId="17488"/>
    <cellStyle name="40% - Accent5 20 2 3 3" xfId="17489"/>
    <cellStyle name="40% - Accent5 20 2 4" xfId="17490"/>
    <cellStyle name="40% - Accent5 20 2 5" xfId="17491"/>
    <cellStyle name="40% - Accent5 20 2 6" xfId="17492"/>
    <cellStyle name="40% - Accent5 20 3" xfId="17493"/>
    <cellStyle name="40% - Accent5 20 3 2" xfId="17494"/>
    <cellStyle name="40% - Accent5 20 3 2 2" xfId="17495"/>
    <cellStyle name="40% - Accent5 20 3 2 3" xfId="17496"/>
    <cellStyle name="40% - Accent5 20 3 3" xfId="17497"/>
    <cellStyle name="40% - Accent5 20 3 4" xfId="17498"/>
    <cellStyle name="40% - Accent5 20 4" xfId="17499"/>
    <cellStyle name="40% - Accent5 20 4 2" xfId="17500"/>
    <cellStyle name="40% - Accent5 20 4 3" xfId="17501"/>
    <cellStyle name="40% - Accent5 20 5" xfId="17502"/>
    <cellStyle name="40% - Accent5 20 6" xfId="17503"/>
    <cellStyle name="40% - Accent5 20 7" xfId="17504"/>
    <cellStyle name="40% - Accent5 21" xfId="17505"/>
    <cellStyle name="40% - Accent5 21 2" xfId="17506"/>
    <cellStyle name="40% - Accent5 21 2 2" xfId="17507"/>
    <cellStyle name="40% - Accent5 21 2 2 2" xfId="17508"/>
    <cellStyle name="40% - Accent5 21 2 2 3" xfId="17509"/>
    <cellStyle name="40% - Accent5 21 2 3" xfId="17510"/>
    <cellStyle name="40% - Accent5 21 2 4" xfId="17511"/>
    <cellStyle name="40% - Accent5 21 2 5" xfId="17512"/>
    <cellStyle name="40% - Accent5 21 3" xfId="17513"/>
    <cellStyle name="40% - Accent5 21 3 2" xfId="17514"/>
    <cellStyle name="40% - Accent5 21 3 3" xfId="17515"/>
    <cellStyle name="40% - Accent5 21 4" xfId="17516"/>
    <cellStyle name="40% - Accent5 21 5" xfId="17517"/>
    <cellStyle name="40% - Accent5 21 6" xfId="17518"/>
    <cellStyle name="40% - Accent5 22" xfId="17519"/>
    <cellStyle name="40% - Accent5 22 2" xfId="17520"/>
    <cellStyle name="40% - Accent5 22 2 2" xfId="17521"/>
    <cellStyle name="40% - Accent5 22 2 2 2" xfId="17522"/>
    <cellStyle name="40% - Accent5 22 2 2 3" xfId="17523"/>
    <cellStyle name="40% - Accent5 22 2 3" xfId="17524"/>
    <cellStyle name="40% - Accent5 22 2 4" xfId="17525"/>
    <cellStyle name="40% - Accent5 22 2 5" xfId="17526"/>
    <cellStyle name="40% - Accent5 22 3" xfId="17527"/>
    <cellStyle name="40% - Accent5 22 3 2" xfId="17528"/>
    <cellStyle name="40% - Accent5 22 3 3" xfId="17529"/>
    <cellStyle name="40% - Accent5 22 4" xfId="17530"/>
    <cellStyle name="40% - Accent5 22 5" xfId="17531"/>
    <cellStyle name="40% - Accent5 22 6" xfId="17532"/>
    <cellStyle name="40% - Accent5 23" xfId="17533"/>
    <cellStyle name="40% - Accent5 23 2" xfId="17534"/>
    <cellStyle name="40% - Accent5 23 2 2" xfId="17535"/>
    <cellStyle name="40% - Accent5 23 2 2 2" xfId="17536"/>
    <cellStyle name="40% - Accent5 23 2 2 3" xfId="17537"/>
    <cellStyle name="40% - Accent5 23 2 3" xfId="17538"/>
    <cellStyle name="40% - Accent5 23 2 4" xfId="17539"/>
    <cellStyle name="40% - Accent5 23 2 5" xfId="17540"/>
    <cellStyle name="40% - Accent5 23 3" xfId="17541"/>
    <cellStyle name="40% - Accent5 23 3 2" xfId="17542"/>
    <cellStyle name="40% - Accent5 23 3 3" xfId="17543"/>
    <cellStyle name="40% - Accent5 23 4" xfId="17544"/>
    <cellStyle name="40% - Accent5 23 5" xfId="17545"/>
    <cellStyle name="40% - Accent5 23 6" xfId="17546"/>
    <cellStyle name="40% - Accent5 24" xfId="17547"/>
    <cellStyle name="40% - Accent5 24 2" xfId="17548"/>
    <cellStyle name="40% - Accent5 24 2 2" xfId="17549"/>
    <cellStyle name="40% - Accent5 24 2 2 2" xfId="17550"/>
    <cellStyle name="40% - Accent5 24 2 2 3" xfId="17551"/>
    <cellStyle name="40% - Accent5 24 2 3" xfId="17552"/>
    <cellStyle name="40% - Accent5 24 2 4" xfId="17553"/>
    <cellStyle name="40% - Accent5 24 2 5" xfId="17554"/>
    <cellStyle name="40% - Accent5 24 3" xfId="17555"/>
    <cellStyle name="40% - Accent5 24 3 2" xfId="17556"/>
    <cellStyle name="40% - Accent5 24 3 3" xfId="17557"/>
    <cellStyle name="40% - Accent5 24 4" xfId="17558"/>
    <cellStyle name="40% - Accent5 24 5" xfId="17559"/>
    <cellStyle name="40% - Accent5 24 6" xfId="17560"/>
    <cellStyle name="40% - Accent5 25" xfId="17561"/>
    <cellStyle name="40% - Accent5 25 2" xfId="17562"/>
    <cellStyle name="40% - Accent5 25 2 2" xfId="17563"/>
    <cellStyle name="40% - Accent5 25 2 2 2" xfId="17564"/>
    <cellStyle name="40% - Accent5 25 2 2 3" xfId="17565"/>
    <cellStyle name="40% - Accent5 25 2 3" xfId="17566"/>
    <cellStyle name="40% - Accent5 25 2 4" xfId="17567"/>
    <cellStyle name="40% - Accent5 25 2 5" xfId="17568"/>
    <cellStyle name="40% - Accent5 25 3" xfId="17569"/>
    <cellStyle name="40% - Accent5 25 3 2" xfId="17570"/>
    <cellStyle name="40% - Accent5 25 3 3" xfId="17571"/>
    <cellStyle name="40% - Accent5 25 4" xfId="17572"/>
    <cellStyle name="40% - Accent5 25 5" xfId="17573"/>
    <cellStyle name="40% - Accent5 25 6" xfId="17574"/>
    <cellStyle name="40% - Accent5 26" xfId="17575"/>
    <cellStyle name="40% - Accent5 26 2" xfId="17576"/>
    <cellStyle name="40% - Accent5 26 2 2" xfId="17577"/>
    <cellStyle name="40% - Accent5 26 2 2 2" xfId="17578"/>
    <cellStyle name="40% - Accent5 26 2 2 3" xfId="17579"/>
    <cellStyle name="40% - Accent5 26 2 3" xfId="17580"/>
    <cellStyle name="40% - Accent5 26 2 4" xfId="17581"/>
    <cellStyle name="40% - Accent5 26 3" xfId="17582"/>
    <cellStyle name="40% - Accent5 26 3 2" xfId="17583"/>
    <cellStyle name="40% - Accent5 26 3 3" xfId="17584"/>
    <cellStyle name="40% - Accent5 26 4" xfId="17585"/>
    <cellStyle name="40% - Accent5 26 5" xfId="17586"/>
    <cellStyle name="40% - Accent5 26 6" xfId="17587"/>
    <cellStyle name="40% - Accent5 27" xfId="17588"/>
    <cellStyle name="40% - Accent5 27 2" xfId="17589"/>
    <cellStyle name="40% - Accent5 27 2 2" xfId="17590"/>
    <cellStyle name="40% - Accent5 27 2 2 2" xfId="17591"/>
    <cellStyle name="40% - Accent5 27 2 2 3" xfId="17592"/>
    <cellStyle name="40% - Accent5 27 2 3" xfId="17593"/>
    <cellStyle name="40% - Accent5 27 2 4" xfId="17594"/>
    <cellStyle name="40% - Accent5 27 3" xfId="17595"/>
    <cellStyle name="40% - Accent5 27 3 2" xfId="17596"/>
    <cellStyle name="40% - Accent5 27 3 3" xfId="17597"/>
    <cellStyle name="40% - Accent5 27 4" xfId="17598"/>
    <cellStyle name="40% - Accent5 27 5" xfId="17599"/>
    <cellStyle name="40% - Accent5 27 6" xfId="17600"/>
    <cellStyle name="40% - Accent5 28" xfId="17601"/>
    <cellStyle name="40% - Accent5 28 2" xfId="17602"/>
    <cellStyle name="40% - Accent5 28 2 2" xfId="17603"/>
    <cellStyle name="40% - Accent5 28 2 2 2" xfId="17604"/>
    <cellStyle name="40% - Accent5 28 2 2 3" xfId="17605"/>
    <cellStyle name="40% - Accent5 28 2 3" xfId="17606"/>
    <cellStyle name="40% - Accent5 28 2 4" xfId="17607"/>
    <cellStyle name="40% - Accent5 28 3" xfId="17608"/>
    <cellStyle name="40% - Accent5 28 3 2" xfId="17609"/>
    <cellStyle name="40% - Accent5 28 3 3" xfId="17610"/>
    <cellStyle name="40% - Accent5 28 4" xfId="17611"/>
    <cellStyle name="40% - Accent5 28 5" xfId="17612"/>
    <cellStyle name="40% - Accent5 28 6" xfId="17613"/>
    <cellStyle name="40% - Accent5 29" xfId="17614"/>
    <cellStyle name="40% - Accent5 29 2" xfId="17615"/>
    <cellStyle name="40% - Accent5 29 2 2" xfId="17616"/>
    <cellStyle name="40% - Accent5 29 2 2 2" xfId="17617"/>
    <cellStyle name="40% - Accent5 29 2 2 3" xfId="17618"/>
    <cellStyle name="40% - Accent5 29 2 3" xfId="17619"/>
    <cellStyle name="40% - Accent5 29 2 4" xfId="17620"/>
    <cellStyle name="40% - Accent5 29 3" xfId="17621"/>
    <cellStyle name="40% - Accent5 29 3 2" xfId="17622"/>
    <cellStyle name="40% - Accent5 29 3 3" xfId="17623"/>
    <cellStyle name="40% - Accent5 29 4" xfId="17624"/>
    <cellStyle name="40% - Accent5 29 5" xfId="17625"/>
    <cellStyle name="40% - Accent5 29 6" xfId="17626"/>
    <cellStyle name="40% - Accent5 3" xfId="17627"/>
    <cellStyle name="40% - Accent5 3 10" xfId="17628"/>
    <cellStyle name="40% - Accent5 3 10 2" xfId="17629"/>
    <cellStyle name="40% - Accent5 3 11" xfId="17630"/>
    <cellStyle name="40% - Accent5 3 11 2" xfId="17631"/>
    <cellStyle name="40% - Accent5 3 12" xfId="17632"/>
    <cellStyle name="40% - Accent5 3 13" xfId="17633"/>
    <cellStyle name="40% - Accent5 3 14" xfId="17634"/>
    <cellStyle name="40% - Accent5 3 15" xfId="17635"/>
    <cellStyle name="40% - Accent5 3 2" xfId="17636"/>
    <cellStyle name="40% - Accent5 3 2 2" xfId="17637"/>
    <cellStyle name="40% - Accent5 3 2 2 2" xfId="17638"/>
    <cellStyle name="40% - Accent5 3 2 2 2 2" xfId="17639"/>
    <cellStyle name="40% - Accent5 3 2 2 2 2 2" xfId="17640"/>
    <cellStyle name="40% - Accent5 3 2 2 2 2 3" xfId="17641"/>
    <cellStyle name="40% - Accent5 3 2 2 2 2 4" xfId="17642"/>
    <cellStyle name="40% - Accent5 3 2 2 2 3" xfId="17643"/>
    <cellStyle name="40% - Accent5 3 2 2 2 4" xfId="17644"/>
    <cellStyle name="40% - Accent5 3 2 2 2 5" xfId="17645"/>
    <cellStyle name="40% - Accent5 3 2 2 3" xfId="17646"/>
    <cellStyle name="40% - Accent5 3 2 2 3 2" xfId="17647"/>
    <cellStyle name="40% - Accent5 3 2 2 3 3" xfId="17648"/>
    <cellStyle name="40% - Accent5 3 2 2 3 4" xfId="17649"/>
    <cellStyle name="40% - Accent5 3 2 2 4" xfId="17650"/>
    <cellStyle name="40% - Accent5 3 2 2 5" xfId="17651"/>
    <cellStyle name="40% - Accent5 3 2 2 6" xfId="17652"/>
    <cellStyle name="40% - Accent5 3 2 3" xfId="17653"/>
    <cellStyle name="40% - Accent5 3 2 3 2" xfId="17654"/>
    <cellStyle name="40% - Accent5 3 2 3 2 2" xfId="17655"/>
    <cellStyle name="40% - Accent5 3 2 3 2 2 2" xfId="17656"/>
    <cellStyle name="40% - Accent5 3 2 3 2 2 3" xfId="17657"/>
    <cellStyle name="40% - Accent5 3 2 3 2 3" xfId="17658"/>
    <cellStyle name="40% - Accent5 3 2 3 2 4" xfId="17659"/>
    <cellStyle name="40% - Accent5 3 2 3 2 5" xfId="17660"/>
    <cellStyle name="40% - Accent5 3 2 3 3" xfId="17661"/>
    <cellStyle name="40% - Accent5 3 2 3 3 2" xfId="17662"/>
    <cellStyle name="40% - Accent5 3 2 3 3 3" xfId="17663"/>
    <cellStyle name="40% - Accent5 3 2 3 4" xfId="17664"/>
    <cellStyle name="40% - Accent5 3 2 3 5" xfId="17665"/>
    <cellStyle name="40% - Accent5 3 2 3 6" xfId="17666"/>
    <cellStyle name="40% - Accent5 3 2 4" xfId="17667"/>
    <cellStyle name="40% - Accent5 3 2 4 2" xfId="17668"/>
    <cellStyle name="40% - Accent5 3 2 4 2 2" xfId="17669"/>
    <cellStyle name="40% - Accent5 3 2 4 2 3" xfId="17670"/>
    <cellStyle name="40% - Accent5 3 2 4 3" xfId="17671"/>
    <cellStyle name="40% - Accent5 3 2 4 4" xfId="17672"/>
    <cellStyle name="40% - Accent5 3 2 4 5" xfId="17673"/>
    <cellStyle name="40% - Accent5 3 2 5" xfId="17674"/>
    <cellStyle name="40% - Accent5 3 2 5 2" xfId="17675"/>
    <cellStyle name="40% - Accent5 3 2 5 3" xfId="17676"/>
    <cellStyle name="40% - Accent5 3 2 6" xfId="17677"/>
    <cellStyle name="40% - Accent5 3 2 7" xfId="17678"/>
    <cellStyle name="40% - Accent5 3 2 8" xfId="17679"/>
    <cellStyle name="40% - Accent5 3 3" xfId="17680"/>
    <cellStyle name="40% - Accent5 3 3 2" xfId="17681"/>
    <cellStyle name="40% - Accent5 3 3 2 2" xfId="17682"/>
    <cellStyle name="40% - Accent5 3 3 2 2 2" xfId="17683"/>
    <cellStyle name="40% - Accent5 3 3 2 2 3" xfId="17684"/>
    <cellStyle name="40% - Accent5 3 3 2 2 4" xfId="17685"/>
    <cellStyle name="40% - Accent5 3 3 2 2 5" xfId="17686"/>
    <cellStyle name="40% - Accent5 3 3 2 3" xfId="17687"/>
    <cellStyle name="40% - Accent5 3 3 2 4" xfId="17688"/>
    <cellStyle name="40% - Accent5 3 3 2 5" xfId="17689"/>
    <cellStyle name="40% - Accent5 3 3 2 6" xfId="17690"/>
    <cellStyle name="40% - Accent5 3 3 3" xfId="17691"/>
    <cellStyle name="40% - Accent5 3 3 3 2" xfId="17692"/>
    <cellStyle name="40% - Accent5 3 3 3 3" xfId="17693"/>
    <cellStyle name="40% - Accent5 3 3 3 4" xfId="17694"/>
    <cellStyle name="40% - Accent5 3 3 3 5" xfId="17695"/>
    <cellStyle name="40% - Accent5 3 3 4" xfId="17696"/>
    <cellStyle name="40% - Accent5 3 3 5" xfId="17697"/>
    <cellStyle name="40% - Accent5 3 3 6" xfId="17698"/>
    <cellStyle name="40% - Accent5 3 3 7" xfId="17699"/>
    <cellStyle name="40% - Accent5 3 4" xfId="17700"/>
    <cellStyle name="40% - Accent5 3 4 2" xfId="17701"/>
    <cellStyle name="40% - Accent5 3 4 2 2" xfId="17702"/>
    <cellStyle name="40% - Accent5 3 4 2 2 2" xfId="17703"/>
    <cellStyle name="40% - Accent5 3 4 2 2 3" xfId="17704"/>
    <cellStyle name="40% - Accent5 3 4 2 2 4" xfId="17705"/>
    <cellStyle name="40% - Accent5 3 4 2 2 5" xfId="17706"/>
    <cellStyle name="40% - Accent5 3 4 2 3" xfId="17707"/>
    <cellStyle name="40% - Accent5 3 4 2 4" xfId="17708"/>
    <cellStyle name="40% - Accent5 3 4 2 5" xfId="17709"/>
    <cellStyle name="40% - Accent5 3 4 2 6" xfId="17710"/>
    <cellStyle name="40% - Accent5 3 4 3" xfId="17711"/>
    <cellStyle name="40% - Accent5 3 4 3 2" xfId="17712"/>
    <cellStyle name="40% - Accent5 3 4 3 3" xfId="17713"/>
    <cellStyle name="40% - Accent5 3 4 3 4" xfId="17714"/>
    <cellStyle name="40% - Accent5 3 4 3 5" xfId="17715"/>
    <cellStyle name="40% - Accent5 3 4 4" xfId="17716"/>
    <cellStyle name="40% - Accent5 3 4 5" xfId="17717"/>
    <cellStyle name="40% - Accent5 3 4 6" xfId="17718"/>
    <cellStyle name="40% - Accent5 3 4 7" xfId="17719"/>
    <cellStyle name="40% - Accent5 3 5" xfId="17720"/>
    <cellStyle name="40% - Accent5 3 5 2" xfId="17721"/>
    <cellStyle name="40% - Accent5 3 5 2 2" xfId="17722"/>
    <cellStyle name="40% - Accent5 3 5 2 2 2" xfId="17723"/>
    <cellStyle name="40% - Accent5 3 5 2 3" xfId="17724"/>
    <cellStyle name="40% - Accent5 3 5 2 4" xfId="17725"/>
    <cellStyle name="40% - Accent5 3 5 2 5" xfId="17726"/>
    <cellStyle name="40% - Accent5 3 5 2 6" xfId="17727"/>
    <cellStyle name="40% - Accent5 3 5 3" xfId="17728"/>
    <cellStyle name="40% - Accent5 3 5 3 2" xfId="17729"/>
    <cellStyle name="40% - Accent5 3 5 4" xfId="17730"/>
    <cellStyle name="40% - Accent5 3 5 5" xfId="17731"/>
    <cellStyle name="40% - Accent5 3 5 6" xfId="17732"/>
    <cellStyle name="40% - Accent5 3 5 7" xfId="17733"/>
    <cellStyle name="40% - Accent5 3 6" xfId="17734"/>
    <cellStyle name="40% - Accent5 3 6 2" xfId="17735"/>
    <cellStyle name="40% - Accent5 3 6 2 2" xfId="17736"/>
    <cellStyle name="40% - Accent5 3 6 2 2 2" xfId="17737"/>
    <cellStyle name="40% - Accent5 3 6 2 3" xfId="17738"/>
    <cellStyle name="40% - Accent5 3 6 3" xfId="17739"/>
    <cellStyle name="40% - Accent5 3 6 3 2" xfId="17740"/>
    <cellStyle name="40% - Accent5 3 6 4" xfId="17741"/>
    <cellStyle name="40% - Accent5 3 6 5" xfId="17742"/>
    <cellStyle name="40% - Accent5 3 6 6" xfId="17743"/>
    <cellStyle name="40% - Accent5 3 6 7" xfId="17744"/>
    <cellStyle name="40% - Accent5 3 7" xfId="17745"/>
    <cellStyle name="40% - Accent5 3 7 2" xfId="17746"/>
    <cellStyle name="40% - Accent5 3 7 2 2" xfId="17747"/>
    <cellStyle name="40% - Accent5 3 7 2 2 2" xfId="17748"/>
    <cellStyle name="40% - Accent5 3 7 2 3" xfId="17749"/>
    <cellStyle name="40% - Accent5 3 7 3" xfId="17750"/>
    <cellStyle name="40% - Accent5 3 7 3 2" xfId="17751"/>
    <cellStyle name="40% - Accent5 3 7 4" xfId="17752"/>
    <cellStyle name="40% - Accent5 3 8" xfId="17753"/>
    <cellStyle name="40% - Accent5 3 8 2" xfId="17754"/>
    <cellStyle name="40% - Accent5 3 8 2 2" xfId="17755"/>
    <cellStyle name="40% - Accent5 3 8 2 2 2" xfId="17756"/>
    <cellStyle name="40% - Accent5 3 8 2 3" xfId="17757"/>
    <cellStyle name="40% - Accent5 3 8 3" xfId="17758"/>
    <cellStyle name="40% - Accent5 3 8 3 2" xfId="17759"/>
    <cellStyle name="40% - Accent5 3 8 4" xfId="17760"/>
    <cellStyle name="40% - Accent5 3 9" xfId="17761"/>
    <cellStyle name="40% - Accent5 3 9 2" xfId="17762"/>
    <cellStyle name="40% - Accent5 3 9 2 2" xfId="17763"/>
    <cellStyle name="40% - Accent5 3 9 3" xfId="17764"/>
    <cellStyle name="40% - Accent5 30" xfId="17765"/>
    <cellStyle name="40% - Accent5 30 2" xfId="17766"/>
    <cellStyle name="40% - Accent5 30 2 2" xfId="17767"/>
    <cellStyle name="40% - Accent5 30 2 2 2" xfId="17768"/>
    <cellStyle name="40% - Accent5 30 2 2 3" xfId="17769"/>
    <cellStyle name="40% - Accent5 30 2 3" xfId="17770"/>
    <cellStyle name="40% - Accent5 30 2 4" xfId="17771"/>
    <cellStyle name="40% - Accent5 30 3" xfId="17772"/>
    <cellStyle name="40% - Accent5 30 3 2" xfId="17773"/>
    <cellStyle name="40% - Accent5 30 3 3" xfId="17774"/>
    <cellStyle name="40% - Accent5 30 4" xfId="17775"/>
    <cellStyle name="40% - Accent5 30 5" xfId="17776"/>
    <cellStyle name="40% - Accent5 30 6" xfId="17777"/>
    <cellStyle name="40% - Accent5 31" xfId="17778"/>
    <cellStyle name="40% - Accent5 31 2" xfId="17779"/>
    <cellStyle name="40% - Accent5 31 2 2" xfId="17780"/>
    <cellStyle name="40% - Accent5 31 2 2 2" xfId="17781"/>
    <cellStyle name="40% - Accent5 31 2 2 3" xfId="17782"/>
    <cellStyle name="40% - Accent5 31 2 3" xfId="17783"/>
    <cellStyle name="40% - Accent5 31 2 4" xfId="17784"/>
    <cellStyle name="40% - Accent5 31 3" xfId="17785"/>
    <cellStyle name="40% - Accent5 31 3 2" xfId="17786"/>
    <cellStyle name="40% - Accent5 31 3 3" xfId="17787"/>
    <cellStyle name="40% - Accent5 31 4" xfId="17788"/>
    <cellStyle name="40% - Accent5 31 5" xfId="17789"/>
    <cellStyle name="40% - Accent5 31 6" xfId="17790"/>
    <cellStyle name="40% - Accent5 32" xfId="17791"/>
    <cellStyle name="40% - Accent5 32 2" xfId="17792"/>
    <cellStyle name="40% - Accent5 32 2 2" xfId="17793"/>
    <cellStyle name="40% - Accent5 32 2 2 2" xfId="17794"/>
    <cellStyle name="40% - Accent5 32 2 2 3" xfId="17795"/>
    <cellStyle name="40% - Accent5 32 2 3" xfId="17796"/>
    <cellStyle name="40% - Accent5 32 2 4" xfId="17797"/>
    <cellStyle name="40% - Accent5 32 3" xfId="17798"/>
    <cellStyle name="40% - Accent5 32 3 2" xfId="17799"/>
    <cellStyle name="40% - Accent5 32 3 3" xfId="17800"/>
    <cellStyle name="40% - Accent5 32 4" xfId="17801"/>
    <cellStyle name="40% - Accent5 32 5" xfId="17802"/>
    <cellStyle name="40% - Accent5 33" xfId="17803"/>
    <cellStyle name="40% - Accent5 33 2" xfId="17804"/>
    <cellStyle name="40% - Accent5 33 2 2" xfId="17805"/>
    <cellStyle name="40% - Accent5 33 2 2 2" xfId="17806"/>
    <cellStyle name="40% - Accent5 33 2 2 3" xfId="17807"/>
    <cellStyle name="40% - Accent5 33 2 3" xfId="17808"/>
    <cellStyle name="40% - Accent5 33 2 4" xfId="17809"/>
    <cellStyle name="40% - Accent5 33 3" xfId="17810"/>
    <cellStyle name="40% - Accent5 33 3 2" xfId="17811"/>
    <cellStyle name="40% - Accent5 33 3 3" xfId="17812"/>
    <cellStyle name="40% - Accent5 33 4" xfId="17813"/>
    <cellStyle name="40% - Accent5 33 5" xfId="17814"/>
    <cellStyle name="40% - Accent5 34" xfId="17815"/>
    <cellStyle name="40% - Accent5 34 2" xfId="17816"/>
    <cellStyle name="40% - Accent5 34 2 2" xfId="17817"/>
    <cellStyle name="40% - Accent5 34 2 2 2" xfId="17818"/>
    <cellStyle name="40% - Accent5 34 2 2 3" xfId="17819"/>
    <cellStyle name="40% - Accent5 34 2 3" xfId="17820"/>
    <cellStyle name="40% - Accent5 34 2 4" xfId="17821"/>
    <cellStyle name="40% - Accent5 34 3" xfId="17822"/>
    <cellStyle name="40% - Accent5 34 3 2" xfId="17823"/>
    <cellStyle name="40% - Accent5 34 3 3" xfId="17824"/>
    <cellStyle name="40% - Accent5 34 4" xfId="17825"/>
    <cellStyle name="40% - Accent5 34 5" xfId="17826"/>
    <cellStyle name="40% - Accent5 35" xfId="17827"/>
    <cellStyle name="40% - Accent5 35 2" xfId="17828"/>
    <cellStyle name="40% - Accent5 35 2 2" xfId="17829"/>
    <cellStyle name="40% - Accent5 35 2 2 2" xfId="17830"/>
    <cellStyle name="40% - Accent5 35 2 2 3" xfId="17831"/>
    <cellStyle name="40% - Accent5 35 2 3" xfId="17832"/>
    <cellStyle name="40% - Accent5 35 2 4" xfId="17833"/>
    <cellStyle name="40% - Accent5 35 3" xfId="17834"/>
    <cellStyle name="40% - Accent5 35 3 2" xfId="17835"/>
    <cellStyle name="40% - Accent5 35 3 3" xfId="17836"/>
    <cellStyle name="40% - Accent5 35 4" xfId="17837"/>
    <cellStyle name="40% - Accent5 35 5" xfId="17838"/>
    <cellStyle name="40% - Accent5 36" xfId="17839"/>
    <cellStyle name="40% - Accent5 36 2" xfId="17840"/>
    <cellStyle name="40% - Accent5 36 2 2" xfId="17841"/>
    <cellStyle name="40% - Accent5 36 2 2 2" xfId="17842"/>
    <cellStyle name="40% - Accent5 36 2 2 3" xfId="17843"/>
    <cellStyle name="40% - Accent5 36 2 3" xfId="17844"/>
    <cellStyle name="40% - Accent5 36 2 4" xfId="17845"/>
    <cellStyle name="40% - Accent5 36 3" xfId="17846"/>
    <cellStyle name="40% - Accent5 36 3 2" xfId="17847"/>
    <cellStyle name="40% - Accent5 36 3 3" xfId="17848"/>
    <cellStyle name="40% - Accent5 36 4" xfId="17849"/>
    <cellStyle name="40% - Accent5 36 5" xfId="17850"/>
    <cellStyle name="40% - Accent5 37" xfId="17851"/>
    <cellStyle name="40% - Accent5 37 2" xfId="17852"/>
    <cellStyle name="40% - Accent5 37 2 2" xfId="17853"/>
    <cellStyle name="40% - Accent5 37 2 2 2" xfId="17854"/>
    <cellStyle name="40% - Accent5 37 2 2 3" xfId="17855"/>
    <cellStyle name="40% - Accent5 37 2 3" xfId="17856"/>
    <cellStyle name="40% - Accent5 37 2 4" xfId="17857"/>
    <cellStyle name="40% - Accent5 37 3" xfId="17858"/>
    <cellStyle name="40% - Accent5 37 3 2" xfId="17859"/>
    <cellStyle name="40% - Accent5 37 3 3" xfId="17860"/>
    <cellStyle name="40% - Accent5 37 4" xfId="17861"/>
    <cellStyle name="40% - Accent5 37 5" xfId="17862"/>
    <cellStyle name="40% - Accent5 38" xfId="17863"/>
    <cellStyle name="40% - Accent5 38 2" xfId="17864"/>
    <cellStyle name="40% - Accent5 38 2 2" xfId="17865"/>
    <cellStyle name="40% - Accent5 38 2 2 2" xfId="17866"/>
    <cellStyle name="40% - Accent5 38 2 2 3" xfId="17867"/>
    <cellStyle name="40% - Accent5 38 2 3" xfId="17868"/>
    <cellStyle name="40% - Accent5 38 2 4" xfId="17869"/>
    <cellStyle name="40% - Accent5 38 3" xfId="17870"/>
    <cellStyle name="40% - Accent5 38 3 2" xfId="17871"/>
    <cellStyle name="40% - Accent5 38 3 3" xfId="17872"/>
    <cellStyle name="40% - Accent5 38 4" xfId="17873"/>
    <cellStyle name="40% - Accent5 38 5" xfId="17874"/>
    <cellStyle name="40% - Accent5 39" xfId="17875"/>
    <cellStyle name="40% - Accent5 39 2" xfId="17876"/>
    <cellStyle name="40% - Accent5 39 2 2" xfId="17877"/>
    <cellStyle name="40% - Accent5 39 2 2 2" xfId="17878"/>
    <cellStyle name="40% - Accent5 39 2 2 3" xfId="17879"/>
    <cellStyle name="40% - Accent5 39 2 3" xfId="17880"/>
    <cellStyle name="40% - Accent5 39 2 4" xfId="17881"/>
    <cellStyle name="40% - Accent5 39 3" xfId="17882"/>
    <cellStyle name="40% - Accent5 39 3 2" xfId="17883"/>
    <cellStyle name="40% - Accent5 39 3 3" xfId="17884"/>
    <cellStyle name="40% - Accent5 39 4" xfId="17885"/>
    <cellStyle name="40% - Accent5 39 5" xfId="17886"/>
    <cellStyle name="40% - Accent5 4" xfId="17887"/>
    <cellStyle name="40% - Accent5 4 10" xfId="17888"/>
    <cellStyle name="40% - Accent5 4 10 2" xfId="17889"/>
    <cellStyle name="40% - Accent5 4 11" xfId="17890"/>
    <cellStyle name="40% - Accent5 4 11 2" xfId="17891"/>
    <cellStyle name="40% - Accent5 4 12" xfId="17892"/>
    <cellStyle name="40% - Accent5 4 13" xfId="17893"/>
    <cellStyle name="40% - Accent5 4 14" xfId="17894"/>
    <cellStyle name="40% - Accent5 4 15" xfId="17895"/>
    <cellStyle name="40% - Accent5 4 2" xfId="17896"/>
    <cellStyle name="40% - Accent5 4 2 2" xfId="17897"/>
    <cellStyle name="40% - Accent5 4 2 2 2" xfId="17898"/>
    <cellStyle name="40% - Accent5 4 2 2 2 2" xfId="17899"/>
    <cellStyle name="40% - Accent5 4 2 2 2 2 2" xfId="17900"/>
    <cellStyle name="40% - Accent5 4 2 2 2 2 3" xfId="17901"/>
    <cellStyle name="40% - Accent5 4 2 2 2 2 4" xfId="17902"/>
    <cellStyle name="40% - Accent5 4 2 2 2 3" xfId="17903"/>
    <cellStyle name="40% - Accent5 4 2 2 2 4" xfId="17904"/>
    <cellStyle name="40% - Accent5 4 2 2 2 5" xfId="17905"/>
    <cellStyle name="40% - Accent5 4 2 2 3" xfId="17906"/>
    <cellStyle name="40% - Accent5 4 2 2 3 2" xfId="17907"/>
    <cellStyle name="40% - Accent5 4 2 2 3 3" xfId="17908"/>
    <cellStyle name="40% - Accent5 4 2 2 3 4" xfId="17909"/>
    <cellStyle name="40% - Accent5 4 2 2 4" xfId="17910"/>
    <cellStyle name="40% - Accent5 4 2 2 5" xfId="17911"/>
    <cellStyle name="40% - Accent5 4 2 2 6" xfId="17912"/>
    <cellStyle name="40% - Accent5 4 2 3" xfId="17913"/>
    <cellStyle name="40% - Accent5 4 2 3 2" xfId="17914"/>
    <cellStyle name="40% - Accent5 4 2 3 2 2" xfId="17915"/>
    <cellStyle name="40% - Accent5 4 2 3 2 2 2" xfId="17916"/>
    <cellStyle name="40% - Accent5 4 2 3 2 2 3" xfId="17917"/>
    <cellStyle name="40% - Accent5 4 2 3 2 3" xfId="17918"/>
    <cellStyle name="40% - Accent5 4 2 3 2 4" xfId="17919"/>
    <cellStyle name="40% - Accent5 4 2 3 2 5" xfId="17920"/>
    <cellStyle name="40% - Accent5 4 2 3 3" xfId="17921"/>
    <cellStyle name="40% - Accent5 4 2 3 3 2" xfId="17922"/>
    <cellStyle name="40% - Accent5 4 2 3 3 3" xfId="17923"/>
    <cellStyle name="40% - Accent5 4 2 3 4" xfId="17924"/>
    <cellStyle name="40% - Accent5 4 2 3 5" xfId="17925"/>
    <cellStyle name="40% - Accent5 4 2 3 6" xfId="17926"/>
    <cellStyle name="40% - Accent5 4 2 4" xfId="17927"/>
    <cellStyle name="40% - Accent5 4 2 4 2" xfId="17928"/>
    <cellStyle name="40% - Accent5 4 2 4 2 2" xfId="17929"/>
    <cellStyle name="40% - Accent5 4 2 4 2 3" xfId="17930"/>
    <cellStyle name="40% - Accent5 4 2 4 3" xfId="17931"/>
    <cellStyle name="40% - Accent5 4 2 4 4" xfId="17932"/>
    <cellStyle name="40% - Accent5 4 2 4 5" xfId="17933"/>
    <cellStyle name="40% - Accent5 4 2 5" xfId="17934"/>
    <cellStyle name="40% - Accent5 4 2 5 2" xfId="17935"/>
    <cellStyle name="40% - Accent5 4 2 5 3" xfId="17936"/>
    <cellStyle name="40% - Accent5 4 2 6" xfId="17937"/>
    <cellStyle name="40% - Accent5 4 2 7" xfId="17938"/>
    <cellStyle name="40% - Accent5 4 2 8" xfId="17939"/>
    <cellStyle name="40% - Accent5 4 3" xfId="17940"/>
    <cellStyle name="40% - Accent5 4 3 2" xfId="17941"/>
    <cellStyle name="40% - Accent5 4 3 2 2" xfId="17942"/>
    <cellStyle name="40% - Accent5 4 3 2 2 2" xfId="17943"/>
    <cellStyle name="40% - Accent5 4 3 2 2 3" xfId="17944"/>
    <cellStyle name="40% - Accent5 4 3 2 2 4" xfId="17945"/>
    <cellStyle name="40% - Accent5 4 3 2 2 5" xfId="17946"/>
    <cellStyle name="40% - Accent5 4 3 2 3" xfId="17947"/>
    <cellStyle name="40% - Accent5 4 3 2 4" xfId="17948"/>
    <cellStyle name="40% - Accent5 4 3 2 5" xfId="17949"/>
    <cellStyle name="40% - Accent5 4 3 2 6" xfId="17950"/>
    <cellStyle name="40% - Accent5 4 3 3" xfId="17951"/>
    <cellStyle name="40% - Accent5 4 3 3 2" xfId="17952"/>
    <cellStyle name="40% - Accent5 4 3 3 3" xfId="17953"/>
    <cellStyle name="40% - Accent5 4 3 3 4" xfId="17954"/>
    <cellStyle name="40% - Accent5 4 3 3 5" xfId="17955"/>
    <cellStyle name="40% - Accent5 4 3 4" xfId="17956"/>
    <cellStyle name="40% - Accent5 4 3 5" xfId="17957"/>
    <cellStyle name="40% - Accent5 4 3 6" xfId="17958"/>
    <cellStyle name="40% - Accent5 4 3 7" xfId="17959"/>
    <cellStyle name="40% - Accent5 4 4" xfId="17960"/>
    <cellStyle name="40% - Accent5 4 4 2" xfId="17961"/>
    <cellStyle name="40% - Accent5 4 4 2 2" xfId="17962"/>
    <cellStyle name="40% - Accent5 4 4 2 2 2" xfId="17963"/>
    <cellStyle name="40% - Accent5 4 4 2 2 3" xfId="17964"/>
    <cellStyle name="40% - Accent5 4 4 2 2 4" xfId="17965"/>
    <cellStyle name="40% - Accent5 4 4 2 2 5" xfId="17966"/>
    <cellStyle name="40% - Accent5 4 4 2 3" xfId="17967"/>
    <cellStyle name="40% - Accent5 4 4 2 4" xfId="17968"/>
    <cellStyle name="40% - Accent5 4 4 2 5" xfId="17969"/>
    <cellStyle name="40% - Accent5 4 4 2 6" xfId="17970"/>
    <cellStyle name="40% - Accent5 4 4 3" xfId="17971"/>
    <cellStyle name="40% - Accent5 4 4 3 2" xfId="17972"/>
    <cellStyle name="40% - Accent5 4 4 3 3" xfId="17973"/>
    <cellStyle name="40% - Accent5 4 4 3 4" xfId="17974"/>
    <cellStyle name="40% - Accent5 4 4 3 5" xfId="17975"/>
    <cellStyle name="40% - Accent5 4 4 4" xfId="17976"/>
    <cellStyle name="40% - Accent5 4 4 5" xfId="17977"/>
    <cellStyle name="40% - Accent5 4 4 6" xfId="17978"/>
    <cellStyle name="40% - Accent5 4 4 7" xfId="17979"/>
    <cellStyle name="40% - Accent5 4 5" xfId="17980"/>
    <cellStyle name="40% - Accent5 4 5 2" xfId="17981"/>
    <cellStyle name="40% - Accent5 4 5 2 2" xfId="17982"/>
    <cellStyle name="40% - Accent5 4 5 2 2 2" xfId="17983"/>
    <cellStyle name="40% - Accent5 4 5 2 3" xfId="17984"/>
    <cellStyle name="40% - Accent5 4 5 2 4" xfId="17985"/>
    <cellStyle name="40% - Accent5 4 5 2 5" xfId="17986"/>
    <cellStyle name="40% - Accent5 4 5 2 6" xfId="17987"/>
    <cellStyle name="40% - Accent5 4 5 3" xfId="17988"/>
    <cellStyle name="40% - Accent5 4 5 3 2" xfId="17989"/>
    <cellStyle name="40% - Accent5 4 5 4" xfId="17990"/>
    <cellStyle name="40% - Accent5 4 5 5" xfId="17991"/>
    <cellStyle name="40% - Accent5 4 5 6" xfId="17992"/>
    <cellStyle name="40% - Accent5 4 5 7" xfId="17993"/>
    <cellStyle name="40% - Accent5 4 6" xfId="17994"/>
    <cellStyle name="40% - Accent5 4 6 2" xfId="17995"/>
    <cellStyle name="40% - Accent5 4 6 2 2" xfId="17996"/>
    <cellStyle name="40% - Accent5 4 6 2 2 2" xfId="17997"/>
    <cellStyle name="40% - Accent5 4 6 2 3" xfId="17998"/>
    <cellStyle name="40% - Accent5 4 6 3" xfId="17999"/>
    <cellStyle name="40% - Accent5 4 6 3 2" xfId="18000"/>
    <cellStyle name="40% - Accent5 4 6 4" xfId="18001"/>
    <cellStyle name="40% - Accent5 4 6 5" xfId="18002"/>
    <cellStyle name="40% - Accent5 4 6 6" xfId="18003"/>
    <cellStyle name="40% - Accent5 4 6 7" xfId="18004"/>
    <cellStyle name="40% - Accent5 4 7" xfId="18005"/>
    <cellStyle name="40% - Accent5 4 7 2" xfId="18006"/>
    <cellStyle name="40% - Accent5 4 7 2 2" xfId="18007"/>
    <cellStyle name="40% - Accent5 4 7 2 2 2" xfId="18008"/>
    <cellStyle name="40% - Accent5 4 7 2 3" xfId="18009"/>
    <cellStyle name="40% - Accent5 4 7 3" xfId="18010"/>
    <cellStyle name="40% - Accent5 4 7 3 2" xfId="18011"/>
    <cellStyle name="40% - Accent5 4 7 4" xfId="18012"/>
    <cellStyle name="40% - Accent5 4 8" xfId="18013"/>
    <cellStyle name="40% - Accent5 4 8 2" xfId="18014"/>
    <cellStyle name="40% - Accent5 4 8 2 2" xfId="18015"/>
    <cellStyle name="40% - Accent5 4 8 2 2 2" xfId="18016"/>
    <cellStyle name="40% - Accent5 4 8 2 3" xfId="18017"/>
    <cellStyle name="40% - Accent5 4 8 3" xfId="18018"/>
    <cellStyle name="40% - Accent5 4 8 3 2" xfId="18019"/>
    <cellStyle name="40% - Accent5 4 8 4" xfId="18020"/>
    <cellStyle name="40% - Accent5 4 9" xfId="18021"/>
    <cellStyle name="40% - Accent5 4 9 2" xfId="18022"/>
    <cellStyle name="40% - Accent5 4 9 2 2" xfId="18023"/>
    <cellStyle name="40% - Accent5 4 9 3" xfId="18024"/>
    <cellStyle name="40% - Accent5 40" xfId="18025"/>
    <cellStyle name="40% - Accent5 40 2" xfId="18026"/>
    <cellStyle name="40% - Accent5 40 2 2" xfId="18027"/>
    <cellStyle name="40% - Accent5 40 2 2 2" xfId="18028"/>
    <cellStyle name="40% - Accent5 40 2 2 3" xfId="18029"/>
    <cellStyle name="40% - Accent5 40 2 3" xfId="18030"/>
    <cellStyle name="40% - Accent5 40 2 4" xfId="18031"/>
    <cellStyle name="40% - Accent5 40 3" xfId="18032"/>
    <cellStyle name="40% - Accent5 40 3 2" xfId="18033"/>
    <cellStyle name="40% - Accent5 40 3 3" xfId="18034"/>
    <cellStyle name="40% - Accent5 40 4" xfId="18035"/>
    <cellStyle name="40% - Accent5 40 5" xfId="18036"/>
    <cellStyle name="40% - Accent5 41" xfId="18037"/>
    <cellStyle name="40% - Accent5 41 2" xfId="18038"/>
    <cellStyle name="40% - Accent5 41 2 2" xfId="18039"/>
    <cellStyle name="40% - Accent5 41 2 2 2" xfId="18040"/>
    <cellStyle name="40% - Accent5 41 2 2 3" xfId="18041"/>
    <cellStyle name="40% - Accent5 41 2 3" xfId="18042"/>
    <cellStyle name="40% - Accent5 41 2 4" xfId="18043"/>
    <cellStyle name="40% - Accent5 41 3" xfId="18044"/>
    <cellStyle name="40% - Accent5 41 3 2" xfId="18045"/>
    <cellStyle name="40% - Accent5 41 3 3" xfId="18046"/>
    <cellStyle name="40% - Accent5 41 4" xfId="18047"/>
    <cellStyle name="40% - Accent5 41 5" xfId="18048"/>
    <cellStyle name="40% - Accent5 42" xfId="18049"/>
    <cellStyle name="40% - Accent5 42 2" xfId="18050"/>
    <cellStyle name="40% - Accent5 42 2 2" xfId="18051"/>
    <cellStyle name="40% - Accent5 42 2 2 2" xfId="18052"/>
    <cellStyle name="40% - Accent5 42 2 2 3" xfId="18053"/>
    <cellStyle name="40% - Accent5 42 2 3" xfId="18054"/>
    <cellStyle name="40% - Accent5 42 2 4" xfId="18055"/>
    <cellStyle name="40% - Accent5 42 3" xfId="18056"/>
    <cellStyle name="40% - Accent5 42 3 2" xfId="18057"/>
    <cellStyle name="40% - Accent5 42 3 3" xfId="18058"/>
    <cellStyle name="40% - Accent5 42 4" xfId="18059"/>
    <cellStyle name="40% - Accent5 42 5" xfId="18060"/>
    <cellStyle name="40% - Accent5 43" xfId="18061"/>
    <cellStyle name="40% - Accent5 43 2" xfId="18062"/>
    <cellStyle name="40% - Accent5 43 2 2" xfId="18063"/>
    <cellStyle name="40% - Accent5 43 2 2 2" xfId="18064"/>
    <cellStyle name="40% - Accent5 43 2 2 3" xfId="18065"/>
    <cellStyle name="40% - Accent5 43 2 3" xfId="18066"/>
    <cellStyle name="40% - Accent5 43 2 4" xfId="18067"/>
    <cellStyle name="40% - Accent5 43 3" xfId="18068"/>
    <cellStyle name="40% - Accent5 43 3 2" xfId="18069"/>
    <cellStyle name="40% - Accent5 43 3 3" xfId="18070"/>
    <cellStyle name="40% - Accent5 43 4" xfId="18071"/>
    <cellStyle name="40% - Accent5 43 5" xfId="18072"/>
    <cellStyle name="40% - Accent5 44" xfId="18073"/>
    <cellStyle name="40% - Accent5 44 2" xfId="18074"/>
    <cellStyle name="40% - Accent5 44 2 2" xfId="18075"/>
    <cellStyle name="40% - Accent5 44 2 2 2" xfId="18076"/>
    <cellStyle name="40% - Accent5 44 2 2 3" xfId="18077"/>
    <cellStyle name="40% - Accent5 44 2 3" xfId="18078"/>
    <cellStyle name="40% - Accent5 44 2 4" xfId="18079"/>
    <cellStyle name="40% - Accent5 44 3" xfId="18080"/>
    <cellStyle name="40% - Accent5 44 3 2" xfId="18081"/>
    <cellStyle name="40% - Accent5 44 3 3" xfId="18082"/>
    <cellStyle name="40% - Accent5 44 4" xfId="18083"/>
    <cellStyle name="40% - Accent5 44 5" xfId="18084"/>
    <cellStyle name="40% - Accent5 45" xfId="18085"/>
    <cellStyle name="40% - Accent5 45 2" xfId="18086"/>
    <cellStyle name="40% - Accent5 45 2 2" xfId="18087"/>
    <cellStyle name="40% - Accent5 45 2 2 2" xfId="18088"/>
    <cellStyle name="40% - Accent5 45 2 2 3" xfId="18089"/>
    <cellStyle name="40% - Accent5 45 2 3" xfId="18090"/>
    <cellStyle name="40% - Accent5 45 2 4" xfId="18091"/>
    <cellStyle name="40% - Accent5 45 3" xfId="18092"/>
    <cellStyle name="40% - Accent5 45 3 2" xfId="18093"/>
    <cellStyle name="40% - Accent5 45 3 3" xfId="18094"/>
    <cellStyle name="40% - Accent5 45 4" xfId="18095"/>
    <cellStyle name="40% - Accent5 45 5" xfId="18096"/>
    <cellStyle name="40% - Accent5 46" xfId="18097"/>
    <cellStyle name="40% - Accent5 46 2" xfId="18098"/>
    <cellStyle name="40% - Accent5 46 2 2" xfId="18099"/>
    <cellStyle name="40% - Accent5 46 2 2 2" xfId="18100"/>
    <cellStyle name="40% - Accent5 46 2 2 3" xfId="18101"/>
    <cellStyle name="40% - Accent5 46 2 3" xfId="18102"/>
    <cellStyle name="40% - Accent5 46 2 4" xfId="18103"/>
    <cellStyle name="40% - Accent5 46 3" xfId="18104"/>
    <cellStyle name="40% - Accent5 46 3 2" xfId="18105"/>
    <cellStyle name="40% - Accent5 46 3 3" xfId="18106"/>
    <cellStyle name="40% - Accent5 46 4" xfId="18107"/>
    <cellStyle name="40% - Accent5 46 5" xfId="18108"/>
    <cellStyle name="40% - Accent5 47" xfId="18109"/>
    <cellStyle name="40% - Accent5 47 2" xfId="18110"/>
    <cellStyle name="40% - Accent5 47 2 2" xfId="18111"/>
    <cellStyle name="40% - Accent5 47 2 2 2" xfId="18112"/>
    <cellStyle name="40% - Accent5 47 2 2 3" xfId="18113"/>
    <cellStyle name="40% - Accent5 47 2 3" xfId="18114"/>
    <cellStyle name="40% - Accent5 47 2 4" xfId="18115"/>
    <cellStyle name="40% - Accent5 47 3" xfId="18116"/>
    <cellStyle name="40% - Accent5 47 3 2" xfId="18117"/>
    <cellStyle name="40% - Accent5 47 3 3" xfId="18118"/>
    <cellStyle name="40% - Accent5 47 4" xfId="18119"/>
    <cellStyle name="40% - Accent5 47 5" xfId="18120"/>
    <cellStyle name="40% - Accent5 48" xfId="18121"/>
    <cellStyle name="40% - Accent5 48 2" xfId="18122"/>
    <cellStyle name="40% - Accent5 48 2 2" xfId="18123"/>
    <cellStyle name="40% - Accent5 48 2 2 2" xfId="18124"/>
    <cellStyle name="40% - Accent5 48 2 2 3" xfId="18125"/>
    <cellStyle name="40% - Accent5 48 2 3" xfId="18126"/>
    <cellStyle name="40% - Accent5 48 2 4" xfId="18127"/>
    <cellStyle name="40% - Accent5 48 3" xfId="18128"/>
    <cellStyle name="40% - Accent5 48 3 2" xfId="18129"/>
    <cellStyle name="40% - Accent5 48 3 3" xfId="18130"/>
    <cellStyle name="40% - Accent5 48 4" xfId="18131"/>
    <cellStyle name="40% - Accent5 48 5" xfId="18132"/>
    <cellStyle name="40% - Accent5 49" xfId="18133"/>
    <cellStyle name="40% - Accent5 49 2" xfId="18134"/>
    <cellStyle name="40% - Accent5 49 2 2" xfId="18135"/>
    <cellStyle name="40% - Accent5 49 2 2 2" xfId="18136"/>
    <cellStyle name="40% - Accent5 49 2 2 3" xfId="18137"/>
    <cellStyle name="40% - Accent5 49 2 3" xfId="18138"/>
    <cellStyle name="40% - Accent5 49 2 4" xfId="18139"/>
    <cellStyle name="40% - Accent5 49 3" xfId="18140"/>
    <cellStyle name="40% - Accent5 49 3 2" xfId="18141"/>
    <cellStyle name="40% - Accent5 49 3 3" xfId="18142"/>
    <cellStyle name="40% - Accent5 49 4" xfId="18143"/>
    <cellStyle name="40% - Accent5 49 5" xfId="18144"/>
    <cellStyle name="40% - Accent5 5" xfId="18145"/>
    <cellStyle name="40% - Accent5 5 10" xfId="18146"/>
    <cellStyle name="40% - Accent5 5 10 2" xfId="18147"/>
    <cellStyle name="40% - Accent5 5 11" xfId="18148"/>
    <cellStyle name="40% - Accent5 5 11 2" xfId="18149"/>
    <cellStyle name="40% - Accent5 5 12" xfId="18150"/>
    <cellStyle name="40% - Accent5 5 13" xfId="18151"/>
    <cellStyle name="40% - Accent5 5 14" xfId="18152"/>
    <cellStyle name="40% - Accent5 5 15" xfId="18153"/>
    <cellStyle name="40% - Accent5 5 2" xfId="18154"/>
    <cellStyle name="40% - Accent5 5 2 2" xfId="18155"/>
    <cellStyle name="40% - Accent5 5 2 2 2" xfId="18156"/>
    <cellStyle name="40% - Accent5 5 2 2 2 2" xfId="18157"/>
    <cellStyle name="40% - Accent5 5 2 2 2 3" xfId="18158"/>
    <cellStyle name="40% - Accent5 5 2 2 2 4" xfId="18159"/>
    <cellStyle name="40% - Accent5 5 2 2 2 5" xfId="18160"/>
    <cellStyle name="40% - Accent5 5 2 2 3" xfId="18161"/>
    <cellStyle name="40% - Accent5 5 2 2 4" xfId="18162"/>
    <cellStyle name="40% - Accent5 5 2 2 5" xfId="18163"/>
    <cellStyle name="40% - Accent5 5 2 2 6" xfId="18164"/>
    <cellStyle name="40% - Accent5 5 2 3" xfId="18165"/>
    <cellStyle name="40% - Accent5 5 2 3 2" xfId="18166"/>
    <cellStyle name="40% - Accent5 5 2 3 3" xfId="18167"/>
    <cellStyle name="40% - Accent5 5 2 3 4" xfId="18168"/>
    <cellStyle name="40% - Accent5 5 2 3 5" xfId="18169"/>
    <cellStyle name="40% - Accent5 5 2 4" xfId="18170"/>
    <cellStyle name="40% - Accent5 5 2 5" xfId="18171"/>
    <cellStyle name="40% - Accent5 5 2 6" xfId="18172"/>
    <cellStyle name="40% - Accent5 5 2 7" xfId="18173"/>
    <cellStyle name="40% - Accent5 5 3" xfId="18174"/>
    <cellStyle name="40% - Accent5 5 3 2" xfId="18175"/>
    <cellStyle name="40% - Accent5 5 3 2 2" xfId="18176"/>
    <cellStyle name="40% - Accent5 5 3 2 2 2" xfId="18177"/>
    <cellStyle name="40% - Accent5 5 3 2 2 3" xfId="18178"/>
    <cellStyle name="40% - Accent5 5 3 2 2 4" xfId="18179"/>
    <cellStyle name="40% - Accent5 5 3 2 2 5" xfId="18180"/>
    <cellStyle name="40% - Accent5 5 3 2 3" xfId="18181"/>
    <cellStyle name="40% - Accent5 5 3 2 4" xfId="18182"/>
    <cellStyle name="40% - Accent5 5 3 2 5" xfId="18183"/>
    <cellStyle name="40% - Accent5 5 3 2 6" xfId="18184"/>
    <cellStyle name="40% - Accent5 5 3 3" xfId="18185"/>
    <cellStyle name="40% - Accent5 5 3 3 2" xfId="18186"/>
    <cellStyle name="40% - Accent5 5 3 3 3" xfId="18187"/>
    <cellStyle name="40% - Accent5 5 3 3 4" xfId="18188"/>
    <cellStyle name="40% - Accent5 5 3 3 5" xfId="18189"/>
    <cellStyle name="40% - Accent5 5 3 4" xfId="18190"/>
    <cellStyle name="40% - Accent5 5 3 5" xfId="18191"/>
    <cellStyle name="40% - Accent5 5 3 6" xfId="18192"/>
    <cellStyle name="40% - Accent5 5 3 7" xfId="18193"/>
    <cellStyle name="40% - Accent5 5 4" xfId="18194"/>
    <cellStyle name="40% - Accent5 5 4 2" xfId="18195"/>
    <cellStyle name="40% - Accent5 5 4 2 2" xfId="18196"/>
    <cellStyle name="40% - Accent5 5 4 2 2 2" xfId="18197"/>
    <cellStyle name="40% - Accent5 5 4 2 2 3" xfId="18198"/>
    <cellStyle name="40% - Accent5 5 4 2 2 4" xfId="18199"/>
    <cellStyle name="40% - Accent5 5 4 2 2 5" xfId="18200"/>
    <cellStyle name="40% - Accent5 5 4 2 3" xfId="18201"/>
    <cellStyle name="40% - Accent5 5 4 2 4" xfId="18202"/>
    <cellStyle name="40% - Accent5 5 4 2 5" xfId="18203"/>
    <cellStyle name="40% - Accent5 5 4 2 6" xfId="18204"/>
    <cellStyle name="40% - Accent5 5 4 3" xfId="18205"/>
    <cellStyle name="40% - Accent5 5 4 3 2" xfId="18206"/>
    <cellStyle name="40% - Accent5 5 4 3 3" xfId="18207"/>
    <cellStyle name="40% - Accent5 5 4 3 4" xfId="18208"/>
    <cellStyle name="40% - Accent5 5 4 3 5" xfId="18209"/>
    <cellStyle name="40% - Accent5 5 4 4" xfId="18210"/>
    <cellStyle name="40% - Accent5 5 4 5" xfId="18211"/>
    <cellStyle name="40% - Accent5 5 4 6" xfId="18212"/>
    <cellStyle name="40% - Accent5 5 4 7" xfId="18213"/>
    <cellStyle name="40% - Accent5 5 5" xfId="18214"/>
    <cellStyle name="40% - Accent5 5 5 2" xfId="18215"/>
    <cellStyle name="40% - Accent5 5 5 2 2" xfId="18216"/>
    <cellStyle name="40% - Accent5 5 5 2 2 2" xfId="18217"/>
    <cellStyle name="40% - Accent5 5 5 2 3" xfId="18218"/>
    <cellStyle name="40% - Accent5 5 5 2 4" xfId="18219"/>
    <cellStyle name="40% - Accent5 5 5 2 5" xfId="18220"/>
    <cellStyle name="40% - Accent5 5 5 2 6" xfId="18221"/>
    <cellStyle name="40% - Accent5 5 5 3" xfId="18222"/>
    <cellStyle name="40% - Accent5 5 5 3 2" xfId="18223"/>
    <cellStyle name="40% - Accent5 5 5 4" xfId="18224"/>
    <cellStyle name="40% - Accent5 5 5 5" xfId="18225"/>
    <cellStyle name="40% - Accent5 5 5 6" xfId="18226"/>
    <cellStyle name="40% - Accent5 5 5 7" xfId="18227"/>
    <cellStyle name="40% - Accent5 5 6" xfId="18228"/>
    <cellStyle name="40% - Accent5 5 6 2" xfId="18229"/>
    <cellStyle name="40% - Accent5 5 6 2 2" xfId="18230"/>
    <cellStyle name="40% - Accent5 5 6 2 2 2" xfId="18231"/>
    <cellStyle name="40% - Accent5 5 6 2 3" xfId="18232"/>
    <cellStyle name="40% - Accent5 5 6 3" xfId="18233"/>
    <cellStyle name="40% - Accent5 5 6 3 2" xfId="18234"/>
    <cellStyle name="40% - Accent5 5 6 4" xfId="18235"/>
    <cellStyle name="40% - Accent5 5 6 5" xfId="18236"/>
    <cellStyle name="40% - Accent5 5 6 6" xfId="18237"/>
    <cellStyle name="40% - Accent5 5 6 7" xfId="18238"/>
    <cellStyle name="40% - Accent5 5 7" xfId="18239"/>
    <cellStyle name="40% - Accent5 5 7 2" xfId="18240"/>
    <cellStyle name="40% - Accent5 5 7 2 2" xfId="18241"/>
    <cellStyle name="40% - Accent5 5 7 2 2 2" xfId="18242"/>
    <cellStyle name="40% - Accent5 5 7 2 3" xfId="18243"/>
    <cellStyle name="40% - Accent5 5 7 3" xfId="18244"/>
    <cellStyle name="40% - Accent5 5 7 3 2" xfId="18245"/>
    <cellStyle name="40% - Accent5 5 7 4" xfId="18246"/>
    <cellStyle name="40% - Accent5 5 8" xfId="18247"/>
    <cellStyle name="40% - Accent5 5 8 2" xfId="18248"/>
    <cellStyle name="40% - Accent5 5 8 2 2" xfId="18249"/>
    <cellStyle name="40% - Accent5 5 8 2 2 2" xfId="18250"/>
    <cellStyle name="40% - Accent5 5 8 2 3" xfId="18251"/>
    <cellStyle name="40% - Accent5 5 8 3" xfId="18252"/>
    <cellStyle name="40% - Accent5 5 8 3 2" xfId="18253"/>
    <cellStyle name="40% - Accent5 5 8 4" xfId="18254"/>
    <cellStyle name="40% - Accent5 5 9" xfId="18255"/>
    <cellStyle name="40% - Accent5 5 9 2" xfId="18256"/>
    <cellStyle name="40% - Accent5 5 9 2 2" xfId="18257"/>
    <cellStyle name="40% - Accent5 5 9 3" xfId="18258"/>
    <cellStyle name="40% - Accent5 50" xfId="18259"/>
    <cellStyle name="40% - Accent5 50 2" xfId="18260"/>
    <cellStyle name="40% - Accent5 50 2 2" xfId="18261"/>
    <cellStyle name="40% - Accent5 50 2 2 2" xfId="18262"/>
    <cellStyle name="40% - Accent5 50 2 2 3" xfId="18263"/>
    <cellStyle name="40% - Accent5 50 2 3" xfId="18264"/>
    <cellStyle name="40% - Accent5 50 2 4" xfId="18265"/>
    <cellStyle name="40% - Accent5 50 3" xfId="18266"/>
    <cellStyle name="40% - Accent5 50 3 2" xfId="18267"/>
    <cellStyle name="40% - Accent5 50 3 3" xfId="18268"/>
    <cellStyle name="40% - Accent5 50 4" xfId="18269"/>
    <cellStyle name="40% - Accent5 50 5" xfId="18270"/>
    <cellStyle name="40% - Accent5 51" xfId="18271"/>
    <cellStyle name="40% - Accent5 51 2" xfId="18272"/>
    <cellStyle name="40% - Accent5 51 2 2" xfId="18273"/>
    <cellStyle name="40% - Accent5 51 2 2 2" xfId="18274"/>
    <cellStyle name="40% - Accent5 51 2 2 3" xfId="18275"/>
    <cellStyle name="40% - Accent5 51 2 3" xfId="18276"/>
    <cellStyle name="40% - Accent5 51 2 4" xfId="18277"/>
    <cellStyle name="40% - Accent5 51 3" xfId="18278"/>
    <cellStyle name="40% - Accent5 51 3 2" xfId="18279"/>
    <cellStyle name="40% - Accent5 51 3 3" xfId="18280"/>
    <cellStyle name="40% - Accent5 51 4" xfId="18281"/>
    <cellStyle name="40% - Accent5 51 5" xfId="18282"/>
    <cellStyle name="40% - Accent5 52" xfId="18283"/>
    <cellStyle name="40% - Accent5 52 2" xfId="18284"/>
    <cellStyle name="40% - Accent5 52 2 2" xfId="18285"/>
    <cellStyle name="40% - Accent5 52 2 2 2" xfId="18286"/>
    <cellStyle name="40% - Accent5 52 2 2 3" xfId="18287"/>
    <cellStyle name="40% - Accent5 52 2 3" xfId="18288"/>
    <cellStyle name="40% - Accent5 52 2 4" xfId="18289"/>
    <cellStyle name="40% - Accent5 52 3" xfId="18290"/>
    <cellStyle name="40% - Accent5 52 3 2" xfId="18291"/>
    <cellStyle name="40% - Accent5 52 3 3" xfId="18292"/>
    <cellStyle name="40% - Accent5 52 4" xfId="18293"/>
    <cellStyle name="40% - Accent5 52 5" xfId="18294"/>
    <cellStyle name="40% - Accent5 53" xfId="18295"/>
    <cellStyle name="40% - Accent5 53 2" xfId="18296"/>
    <cellStyle name="40% - Accent5 53 2 2" xfId="18297"/>
    <cellStyle name="40% - Accent5 53 2 2 2" xfId="18298"/>
    <cellStyle name="40% - Accent5 53 2 2 3" xfId="18299"/>
    <cellStyle name="40% - Accent5 53 2 3" xfId="18300"/>
    <cellStyle name="40% - Accent5 53 2 4" xfId="18301"/>
    <cellStyle name="40% - Accent5 53 3" xfId="18302"/>
    <cellStyle name="40% - Accent5 53 3 2" xfId="18303"/>
    <cellStyle name="40% - Accent5 53 3 3" xfId="18304"/>
    <cellStyle name="40% - Accent5 53 4" xfId="18305"/>
    <cellStyle name="40% - Accent5 53 5" xfId="18306"/>
    <cellStyle name="40% - Accent5 54" xfId="18307"/>
    <cellStyle name="40% - Accent5 54 2" xfId="18308"/>
    <cellStyle name="40% - Accent5 54 2 2" xfId="18309"/>
    <cellStyle name="40% - Accent5 54 2 2 2" xfId="18310"/>
    <cellStyle name="40% - Accent5 54 2 2 3" xfId="18311"/>
    <cellStyle name="40% - Accent5 54 2 3" xfId="18312"/>
    <cellStyle name="40% - Accent5 54 2 4" xfId="18313"/>
    <cellStyle name="40% - Accent5 54 3" xfId="18314"/>
    <cellStyle name="40% - Accent5 54 3 2" xfId="18315"/>
    <cellStyle name="40% - Accent5 54 3 3" xfId="18316"/>
    <cellStyle name="40% - Accent5 54 4" xfId="18317"/>
    <cellStyle name="40% - Accent5 54 5" xfId="18318"/>
    <cellStyle name="40% - Accent5 55" xfId="18319"/>
    <cellStyle name="40% - Accent5 55 2" xfId="18320"/>
    <cellStyle name="40% - Accent5 55 2 2" xfId="18321"/>
    <cellStyle name="40% - Accent5 55 2 2 2" xfId="18322"/>
    <cellStyle name="40% - Accent5 55 2 2 3" xfId="18323"/>
    <cellStyle name="40% - Accent5 55 2 3" xfId="18324"/>
    <cellStyle name="40% - Accent5 55 2 4" xfId="18325"/>
    <cellStyle name="40% - Accent5 55 3" xfId="18326"/>
    <cellStyle name="40% - Accent5 55 3 2" xfId="18327"/>
    <cellStyle name="40% - Accent5 55 3 3" xfId="18328"/>
    <cellStyle name="40% - Accent5 55 4" xfId="18329"/>
    <cellStyle name="40% - Accent5 55 5" xfId="18330"/>
    <cellStyle name="40% - Accent5 56" xfId="18331"/>
    <cellStyle name="40% - Accent5 56 2" xfId="18332"/>
    <cellStyle name="40% - Accent5 56 2 2" xfId="18333"/>
    <cellStyle name="40% - Accent5 56 2 2 2" xfId="18334"/>
    <cellStyle name="40% - Accent5 56 2 2 3" xfId="18335"/>
    <cellStyle name="40% - Accent5 56 2 3" xfId="18336"/>
    <cellStyle name="40% - Accent5 56 2 4" xfId="18337"/>
    <cellStyle name="40% - Accent5 56 3" xfId="18338"/>
    <cellStyle name="40% - Accent5 56 3 2" xfId="18339"/>
    <cellStyle name="40% - Accent5 56 3 3" xfId="18340"/>
    <cellStyle name="40% - Accent5 56 4" xfId="18341"/>
    <cellStyle name="40% - Accent5 56 5" xfId="18342"/>
    <cellStyle name="40% - Accent5 57" xfId="18343"/>
    <cellStyle name="40% - Accent5 57 2" xfId="18344"/>
    <cellStyle name="40% - Accent5 57 2 2" xfId="18345"/>
    <cellStyle name="40% - Accent5 57 2 2 2" xfId="18346"/>
    <cellStyle name="40% - Accent5 57 2 2 3" xfId="18347"/>
    <cellStyle name="40% - Accent5 57 2 3" xfId="18348"/>
    <cellStyle name="40% - Accent5 57 2 4" xfId="18349"/>
    <cellStyle name="40% - Accent5 57 3" xfId="18350"/>
    <cellStyle name="40% - Accent5 57 3 2" xfId="18351"/>
    <cellStyle name="40% - Accent5 57 3 3" xfId="18352"/>
    <cellStyle name="40% - Accent5 57 4" xfId="18353"/>
    <cellStyle name="40% - Accent5 57 5" xfId="18354"/>
    <cellStyle name="40% - Accent5 58" xfId="18355"/>
    <cellStyle name="40% - Accent5 58 2" xfId="18356"/>
    <cellStyle name="40% - Accent5 58 2 2" xfId="18357"/>
    <cellStyle name="40% - Accent5 58 2 2 2" xfId="18358"/>
    <cellStyle name="40% - Accent5 58 2 2 3" xfId="18359"/>
    <cellStyle name="40% - Accent5 58 2 3" xfId="18360"/>
    <cellStyle name="40% - Accent5 58 2 4" xfId="18361"/>
    <cellStyle name="40% - Accent5 58 3" xfId="18362"/>
    <cellStyle name="40% - Accent5 58 3 2" xfId="18363"/>
    <cellStyle name="40% - Accent5 58 3 3" xfId="18364"/>
    <cellStyle name="40% - Accent5 58 4" xfId="18365"/>
    <cellStyle name="40% - Accent5 58 5" xfId="18366"/>
    <cellStyle name="40% - Accent5 59" xfId="18367"/>
    <cellStyle name="40% - Accent5 59 2" xfId="18368"/>
    <cellStyle name="40% - Accent5 59 2 2" xfId="18369"/>
    <cellStyle name="40% - Accent5 59 2 2 2" xfId="18370"/>
    <cellStyle name="40% - Accent5 59 2 2 3" xfId="18371"/>
    <cellStyle name="40% - Accent5 59 2 3" xfId="18372"/>
    <cellStyle name="40% - Accent5 59 2 4" xfId="18373"/>
    <cellStyle name="40% - Accent5 59 3" xfId="18374"/>
    <cellStyle name="40% - Accent5 59 3 2" xfId="18375"/>
    <cellStyle name="40% - Accent5 59 3 3" xfId="18376"/>
    <cellStyle name="40% - Accent5 59 4" xfId="18377"/>
    <cellStyle name="40% - Accent5 59 5" xfId="18378"/>
    <cellStyle name="40% - Accent5 6" xfId="18379"/>
    <cellStyle name="40% - Accent5 6 2" xfId="18380"/>
    <cellStyle name="40% - Accent5 6 2 2" xfId="18381"/>
    <cellStyle name="40% - Accent5 6 2 2 2" xfId="18382"/>
    <cellStyle name="40% - Accent5 6 2 2 2 2" xfId="18383"/>
    <cellStyle name="40% - Accent5 6 2 2 2 3" xfId="18384"/>
    <cellStyle name="40% - Accent5 6 2 2 2 4" xfId="18385"/>
    <cellStyle name="40% - Accent5 6 2 2 3" xfId="18386"/>
    <cellStyle name="40% - Accent5 6 2 2 4" xfId="18387"/>
    <cellStyle name="40% - Accent5 6 2 2 5" xfId="18388"/>
    <cellStyle name="40% - Accent5 6 2 3" xfId="18389"/>
    <cellStyle name="40% - Accent5 6 2 3 2" xfId="18390"/>
    <cellStyle name="40% - Accent5 6 2 3 3" xfId="18391"/>
    <cellStyle name="40% - Accent5 6 2 3 4" xfId="18392"/>
    <cellStyle name="40% - Accent5 6 2 4" xfId="18393"/>
    <cellStyle name="40% - Accent5 6 2 5" xfId="18394"/>
    <cellStyle name="40% - Accent5 6 2 6" xfId="18395"/>
    <cellStyle name="40% - Accent5 6 3" xfId="18396"/>
    <cellStyle name="40% - Accent5 6 3 2" xfId="18397"/>
    <cellStyle name="40% - Accent5 6 3 2 2" xfId="18398"/>
    <cellStyle name="40% - Accent5 6 3 2 2 2" xfId="18399"/>
    <cellStyle name="40% - Accent5 6 3 2 2 3" xfId="18400"/>
    <cellStyle name="40% - Accent5 6 3 2 3" xfId="18401"/>
    <cellStyle name="40% - Accent5 6 3 2 4" xfId="18402"/>
    <cellStyle name="40% - Accent5 6 3 2 5" xfId="18403"/>
    <cellStyle name="40% - Accent5 6 3 3" xfId="18404"/>
    <cellStyle name="40% - Accent5 6 3 3 2" xfId="18405"/>
    <cellStyle name="40% - Accent5 6 3 3 3" xfId="18406"/>
    <cellStyle name="40% - Accent5 6 3 4" xfId="18407"/>
    <cellStyle name="40% - Accent5 6 3 5" xfId="18408"/>
    <cellStyle name="40% - Accent5 6 3 6" xfId="18409"/>
    <cellStyle name="40% - Accent5 6 4" xfId="18410"/>
    <cellStyle name="40% - Accent5 6 4 2" xfId="18411"/>
    <cellStyle name="40% - Accent5 6 4 2 2" xfId="18412"/>
    <cellStyle name="40% - Accent5 6 4 2 2 2" xfId="18413"/>
    <cellStyle name="40% - Accent5 6 4 2 2 3" xfId="18414"/>
    <cellStyle name="40% - Accent5 6 4 2 3" xfId="18415"/>
    <cellStyle name="40% - Accent5 6 4 2 4" xfId="18416"/>
    <cellStyle name="40% - Accent5 6 4 3" xfId="18417"/>
    <cellStyle name="40% - Accent5 6 4 3 2" xfId="18418"/>
    <cellStyle name="40% - Accent5 6 4 3 3" xfId="18419"/>
    <cellStyle name="40% - Accent5 6 4 4" xfId="18420"/>
    <cellStyle name="40% - Accent5 6 4 5" xfId="18421"/>
    <cellStyle name="40% - Accent5 6 4 6" xfId="18422"/>
    <cellStyle name="40% - Accent5 6 5" xfId="18423"/>
    <cellStyle name="40% - Accent5 6 5 2" xfId="18424"/>
    <cellStyle name="40% - Accent5 6 5 2 2" xfId="18425"/>
    <cellStyle name="40% - Accent5 6 5 2 3" xfId="18426"/>
    <cellStyle name="40% - Accent5 6 5 3" xfId="18427"/>
    <cellStyle name="40% - Accent5 6 5 4" xfId="18428"/>
    <cellStyle name="40% - Accent5 6 6" xfId="18429"/>
    <cellStyle name="40% - Accent5 6 6 2" xfId="18430"/>
    <cellStyle name="40% - Accent5 6 6 3" xfId="18431"/>
    <cellStyle name="40% - Accent5 6 7" xfId="18432"/>
    <cellStyle name="40% - Accent5 6 8" xfId="18433"/>
    <cellStyle name="40% - Accent5 6 9" xfId="18434"/>
    <cellStyle name="40% - Accent5 60" xfId="18435"/>
    <cellStyle name="40% - Accent5 60 2" xfId="18436"/>
    <cellStyle name="40% - Accent5 60 2 2" xfId="18437"/>
    <cellStyle name="40% - Accent5 60 2 2 2" xfId="18438"/>
    <cellStyle name="40% - Accent5 60 2 2 3" xfId="18439"/>
    <cellStyle name="40% - Accent5 60 2 3" xfId="18440"/>
    <cellStyle name="40% - Accent5 60 2 4" xfId="18441"/>
    <cellStyle name="40% - Accent5 60 3" xfId="18442"/>
    <cellStyle name="40% - Accent5 60 3 2" xfId="18443"/>
    <cellStyle name="40% - Accent5 60 3 3" xfId="18444"/>
    <cellStyle name="40% - Accent5 60 4" xfId="18445"/>
    <cellStyle name="40% - Accent5 60 5" xfId="18446"/>
    <cellStyle name="40% - Accent5 61" xfId="18447"/>
    <cellStyle name="40% - Accent5 61 2" xfId="18448"/>
    <cellStyle name="40% - Accent5 61 2 2" xfId="18449"/>
    <cellStyle name="40% - Accent5 61 2 2 2" xfId="18450"/>
    <cellStyle name="40% - Accent5 61 2 2 3" xfId="18451"/>
    <cellStyle name="40% - Accent5 61 2 3" xfId="18452"/>
    <cellStyle name="40% - Accent5 61 2 4" xfId="18453"/>
    <cellStyle name="40% - Accent5 61 3" xfId="18454"/>
    <cellStyle name="40% - Accent5 61 3 2" xfId="18455"/>
    <cellStyle name="40% - Accent5 61 3 3" xfId="18456"/>
    <cellStyle name="40% - Accent5 61 4" xfId="18457"/>
    <cellStyle name="40% - Accent5 61 5" xfId="18458"/>
    <cellStyle name="40% - Accent5 62" xfId="18459"/>
    <cellStyle name="40% - Accent5 62 2" xfId="18460"/>
    <cellStyle name="40% - Accent5 62 2 2" xfId="18461"/>
    <cellStyle name="40% - Accent5 62 2 2 2" xfId="18462"/>
    <cellStyle name="40% - Accent5 62 2 2 3" xfId="18463"/>
    <cellStyle name="40% - Accent5 62 2 3" xfId="18464"/>
    <cellStyle name="40% - Accent5 62 2 4" xfId="18465"/>
    <cellStyle name="40% - Accent5 62 3" xfId="18466"/>
    <cellStyle name="40% - Accent5 62 3 2" xfId="18467"/>
    <cellStyle name="40% - Accent5 62 3 3" xfId="18468"/>
    <cellStyle name="40% - Accent5 62 4" xfId="18469"/>
    <cellStyle name="40% - Accent5 62 5" xfId="18470"/>
    <cellStyle name="40% - Accent5 63" xfId="18471"/>
    <cellStyle name="40% - Accent5 63 2" xfId="18472"/>
    <cellStyle name="40% - Accent5 63 2 2" xfId="18473"/>
    <cellStyle name="40% - Accent5 63 2 2 2" xfId="18474"/>
    <cellStyle name="40% - Accent5 63 2 2 3" xfId="18475"/>
    <cellStyle name="40% - Accent5 63 2 3" xfId="18476"/>
    <cellStyle name="40% - Accent5 63 2 4" xfId="18477"/>
    <cellStyle name="40% - Accent5 63 3" xfId="18478"/>
    <cellStyle name="40% - Accent5 63 3 2" xfId="18479"/>
    <cellStyle name="40% - Accent5 63 3 3" xfId="18480"/>
    <cellStyle name="40% - Accent5 63 4" xfId="18481"/>
    <cellStyle name="40% - Accent5 63 5" xfId="18482"/>
    <cellStyle name="40% - Accent5 64" xfId="18483"/>
    <cellStyle name="40% - Accent5 64 2" xfId="18484"/>
    <cellStyle name="40% - Accent5 64 2 2" xfId="18485"/>
    <cellStyle name="40% - Accent5 64 2 2 2" xfId="18486"/>
    <cellStyle name="40% - Accent5 64 2 2 3" xfId="18487"/>
    <cellStyle name="40% - Accent5 64 2 3" xfId="18488"/>
    <cellStyle name="40% - Accent5 64 2 4" xfId="18489"/>
    <cellStyle name="40% - Accent5 64 3" xfId="18490"/>
    <cellStyle name="40% - Accent5 64 3 2" xfId="18491"/>
    <cellStyle name="40% - Accent5 64 3 3" xfId="18492"/>
    <cellStyle name="40% - Accent5 64 4" xfId="18493"/>
    <cellStyle name="40% - Accent5 64 5" xfId="18494"/>
    <cellStyle name="40% - Accent5 65" xfId="18495"/>
    <cellStyle name="40% - Accent5 65 2" xfId="18496"/>
    <cellStyle name="40% - Accent5 65 2 2" xfId="18497"/>
    <cellStyle name="40% - Accent5 65 2 2 2" xfId="18498"/>
    <cellStyle name="40% - Accent5 65 2 2 3" xfId="18499"/>
    <cellStyle name="40% - Accent5 65 2 3" xfId="18500"/>
    <cellStyle name="40% - Accent5 65 2 4" xfId="18501"/>
    <cellStyle name="40% - Accent5 65 3" xfId="18502"/>
    <cellStyle name="40% - Accent5 65 3 2" xfId="18503"/>
    <cellStyle name="40% - Accent5 65 3 3" xfId="18504"/>
    <cellStyle name="40% - Accent5 65 4" xfId="18505"/>
    <cellStyle name="40% - Accent5 65 5" xfId="18506"/>
    <cellStyle name="40% - Accent5 66" xfId="18507"/>
    <cellStyle name="40% - Accent5 66 2" xfId="18508"/>
    <cellStyle name="40% - Accent5 66 2 2" xfId="18509"/>
    <cellStyle name="40% - Accent5 66 2 2 2" xfId="18510"/>
    <cellStyle name="40% - Accent5 66 2 2 3" xfId="18511"/>
    <cellStyle name="40% - Accent5 66 2 3" xfId="18512"/>
    <cellStyle name="40% - Accent5 66 2 4" xfId="18513"/>
    <cellStyle name="40% - Accent5 66 3" xfId="18514"/>
    <cellStyle name="40% - Accent5 66 3 2" xfId="18515"/>
    <cellStyle name="40% - Accent5 66 3 3" xfId="18516"/>
    <cellStyle name="40% - Accent5 66 4" xfId="18517"/>
    <cellStyle name="40% - Accent5 66 5" xfId="18518"/>
    <cellStyle name="40% - Accent5 67" xfId="18519"/>
    <cellStyle name="40% - Accent5 67 2" xfId="18520"/>
    <cellStyle name="40% - Accent5 67 2 2" xfId="18521"/>
    <cellStyle name="40% - Accent5 67 2 2 2" xfId="18522"/>
    <cellStyle name="40% - Accent5 67 2 2 3" xfId="18523"/>
    <cellStyle name="40% - Accent5 67 2 3" xfId="18524"/>
    <cellStyle name="40% - Accent5 67 2 4" xfId="18525"/>
    <cellStyle name="40% - Accent5 67 3" xfId="18526"/>
    <cellStyle name="40% - Accent5 67 3 2" xfId="18527"/>
    <cellStyle name="40% - Accent5 67 3 3" xfId="18528"/>
    <cellStyle name="40% - Accent5 67 4" xfId="18529"/>
    <cellStyle name="40% - Accent5 67 5" xfId="18530"/>
    <cellStyle name="40% - Accent5 68" xfId="18531"/>
    <cellStyle name="40% - Accent5 68 2" xfId="18532"/>
    <cellStyle name="40% - Accent5 68 2 2" xfId="18533"/>
    <cellStyle name="40% - Accent5 68 2 2 2" xfId="18534"/>
    <cellStyle name="40% - Accent5 68 2 2 3" xfId="18535"/>
    <cellStyle name="40% - Accent5 68 2 3" xfId="18536"/>
    <cellStyle name="40% - Accent5 68 2 4" xfId="18537"/>
    <cellStyle name="40% - Accent5 68 3" xfId="18538"/>
    <cellStyle name="40% - Accent5 68 3 2" xfId="18539"/>
    <cellStyle name="40% - Accent5 68 3 3" xfId="18540"/>
    <cellStyle name="40% - Accent5 68 4" xfId="18541"/>
    <cellStyle name="40% - Accent5 68 5" xfId="18542"/>
    <cellStyle name="40% - Accent5 69" xfId="18543"/>
    <cellStyle name="40% - Accent5 69 2" xfId="18544"/>
    <cellStyle name="40% - Accent5 69 2 2" xfId="18545"/>
    <cellStyle name="40% - Accent5 69 2 2 2" xfId="18546"/>
    <cellStyle name="40% - Accent5 69 2 2 3" xfId="18547"/>
    <cellStyle name="40% - Accent5 69 2 3" xfId="18548"/>
    <cellStyle name="40% - Accent5 69 2 4" xfId="18549"/>
    <cellStyle name="40% - Accent5 69 3" xfId="18550"/>
    <cellStyle name="40% - Accent5 69 3 2" xfId="18551"/>
    <cellStyle name="40% - Accent5 69 3 3" xfId="18552"/>
    <cellStyle name="40% - Accent5 69 4" xfId="18553"/>
    <cellStyle name="40% - Accent5 69 5" xfId="18554"/>
    <cellStyle name="40% - Accent5 7" xfId="18555"/>
    <cellStyle name="40% - Accent5 7 2" xfId="18556"/>
    <cellStyle name="40% - Accent5 7 2 2" xfId="18557"/>
    <cellStyle name="40% - Accent5 7 2 2 2" xfId="18558"/>
    <cellStyle name="40% - Accent5 7 2 2 2 2" xfId="18559"/>
    <cellStyle name="40% - Accent5 7 2 2 2 3" xfId="18560"/>
    <cellStyle name="40% - Accent5 7 2 2 2 4" xfId="18561"/>
    <cellStyle name="40% - Accent5 7 2 2 3" xfId="18562"/>
    <cellStyle name="40% - Accent5 7 2 2 4" xfId="18563"/>
    <cellStyle name="40% - Accent5 7 2 2 5" xfId="18564"/>
    <cellStyle name="40% - Accent5 7 2 3" xfId="18565"/>
    <cellStyle name="40% - Accent5 7 2 3 2" xfId="18566"/>
    <cellStyle name="40% - Accent5 7 2 3 3" xfId="18567"/>
    <cellStyle name="40% - Accent5 7 2 3 4" xfId="18568"/>
    <cellStyle name="40% - Accent5 7 2 4" xfId="18569"/>
    <cellStyle name="40% - Accent5 7 2 5" xfId="18570"/>
    <cellStyle name="40% - Accent5 7 2 6" xfId="18571"/>
    <cellStyle name="40% - Accent5 7 3" xfId="18572"/>
    <cellStyle name="40% - Accent5 7 3 2" xfId="18573"/>
    <cellStyle name="40% - Accent5 7 3 2 2" xfId="18574"/>
    <cellStyle name="40% - Accent5 7 3 2 2 2" xfId="18575"/>
    <cellStyle name="40% - Accent5 7 3 2 2 3" xfId="18576"/>
    <cellStyle name="40% - Accent5 7 3 2 3" xfId="18577"/>
    <cellStyle name="40% - Accent5 7 3 2 4" xfId="18578"/>
    <cellStyle name="40% - Accent5 7 3 2 5" xfId="18579"/>
    <cellStyle name="40% - Accent5 7 3 3" xfId="18580"/>
    <cellStyle name="40% - Accent5 7 3 3 2" xfId="18581"/>
    <cellStyle name="40% - Accent5 7 3 3 3" xfId="18582"/>
    <cellStyle name="40% - Accent5 7 3 4" xfId="18583"/>
    <cellStyle name="40% - Accent5 7 3 5" xfId="18584"/>
    <cellStyle name="40% - Accent5 7 3 6" xfId="18585"/>
    <cellStyle name="40% - Accent5 7 4" xfId="18586"/>
    <cellStyle name="40% - Accent5 7 4 2" xfId="18587"/>
    <cellStyle name="40% - Accent5 7 4 2 2" xfId="18588"/>
    <cellStyle name="40% - Accent5 7 4 2 2 2" xfId="18589"/>
    <cellStyle name="40% - Accent5 7 4 2 2 3" xfId="18590"/>
    <cellStyle name="40% - Accent5 7 4 2 3" xfId="18591"/>
    <cellStyle name="40% - Accent5 7 4 2 4" xfId="18592"/>
    <cellStyle name="40% - Accent5 7 4 3" xfId="18593"/>
    <cellStyle name="40% - Accent5 7 4 3 2" xfId="18594"/>
    <cellStyle name="40% - Accent5 7 4 3 3" xfId="18595"/>
    <cellStyle name="40% - Accent5 7 4 4" xfId="18596"/>
    <cellStyle name="40% - Accent5 7 4 5" xfId="18597"/>
    <cellStyle name="40% - Accent5 7 4 6" xfId="18598"/>
    <cellStyle name="40% - Accent5 7 5" xfId="18599"/>
    <cellStyle name="40% - Accent5 7 5 2" xfId="18600"/>
    <cellStyle name="40% - Accent5 7 5 2 2" xfId="18601"/>
    <cellStyle name="40% - Accent5 7 5 2 3" xfId="18602"/>
    <cellStyle name="40% - Accent5 7 5 3" xfId="18603"/>
    <cellStyle name="40% - Accent5 7 5 4" xfId="18604"/>
    <cellStyle name="40% - Accent5 7 6" xfId="18605"/>
    <cellStyle name="40% - Accent5 7 6 2" xfId="18606"/>
    <cellStyle name="40% - Accent5 7 6 3" xfId="18607"/>
    <cellStyle name="40% - Accent5 7 7" xfId="18608"/>
    <cellStyle name="40% - Accent5 7 8" xfId="18609"/>
    <cellStyle name="40% - Accent5 7 9" xfId="18610"/>
    <cellStyle name="40% - Accent5 70" xfId="18611"/>
    <cellStyle name="40% - Accent5 70 2" xfId="18612"/>
    <cellStyle name="40% - Accent5 70 2 2" xfId="18613"/>
    <cellStyle name="40% - Accent5 70 2 3" xfId="18614"/>
    <cellStyle name="40% - Accent5 70 3" xfId="18615"/>
    <cellStyle name="40% - Accent5 70 4" xfId="18616"/>
    <cellStyle name="40% - Accent5 71" xfId="18617"/>
    <cellStyle name="40% - Accent5 71 2" xfId="18618"/>
    <cellStyle name="40% - Accent5 71 2 2" xfId="18619"/>
    <cellStyle name="40% - Accent5 71 2 3" xfId="18620"/>
    <cellStyle name="40% - Accent5 71 3" xfId="18621"/>
    <cellStyle name="40% - Accent5 71 4" xfId="18622"/>
    <cellStyle name="40% - Accent5 72" xfId="18623"/>
    <cellStyle name="40% - Accent5 72 2" xfId="18624"/>
    <cellStyle name="40% - Accent5 72 2 2" xfId="18625"/>
    <cellStyle name="40% - Accent5 72 2 3" xfId="18626"/>
    <cellStyle name="40% - Accent5 72 3" xfId="18627"/>
    <cellStyle name="40% - Accent5 72 4" xfId="18628"/>
    <cellStyle name="40% - Accent5 73" xfId="18629"/>
    <cellStyle name="40% - Accent5 73 2" xfId="18630"/>
    <cellStyle name="40% - Accent5 73 3" xfId="18631"/>
    <cellStyle name="40% - Accent5 74" xfId="18632"/>
    <cellStyle name="40% - Accent5 74 2" xfId="18633"/>
    <cellStyle name="40% - Accent5 74 3" xfId="18634"/>
    <cellStyle name="40% - Accent5 75" xfId="18635"/>
    <cellStyle name="40% - Accent5 75 2" xfId="18636"/>
    <cellStyle name="40% - Accent5 75 3" xfId="18637"/>
    <cellStyle name="40% - Accent5 76" xfId="18638"/>
    <cellStyle name="40% - Accent5 76 2" xfId="18639"/>
    <cellStyle name="40% - Accent5 76 3" xfId="18640"/>
    <cellStyle name="40% - Accent5 77" xfId="18641"/>
    <cellStyle name="40% - Accent5 77 2" xfId="18642"/>
    <cellStyle name="40% - Accent5 77 3" xfId="18643"/>
    <cellStyle name="40% - Accent5 78" xfId="18644"/>
    <cellStyle name="40% - Accent5 78 2" xfId="18645"/>
    <cellStyle name="40% - Accent5 78 3" xfId="18646"/>
    <cellStyle name="40% - Accent5 79" xfId="18647"/>
    <cellStyle name="40% - Accent5 79 2" xfId="18648"/>
    <cellStyle name="40% - Accent5 79 3" xfId="18649"/>
    <cellStyle name="40% - Accent5 8" xfId="18650"/>
    <cellStyle name="40% - Accent5 8 2" xfId="18651"/>
    <cellStyle name="40% - Accent5 8 2 2" xfId="18652"/>
    <cellStyle name="40% - Accent5 8 2 2 2" xfId="18653"/>
    <cellStyle name="40% - Accent5 8 2 2 2 2" xfId="18654"/>
    <cellStyle name="40% - Accent5 8 2 2 2 3" xfId="18655"/>
    <cellStyle name="40% - Accent5 8 2 2 2 4" xfId="18656"/>
    <cellStyle name="40% - Accent5 8 2 2 3" xfId="18657"/>
    <cellStyle name="40% - Accent5 8 2 2 4" xfId="18658"/>
    <cellStyle name="40% - Accent5 8 2 2 5" xfId="18659"/>
    <cellStyle name="40% - Accent5 8 2 3" xfId="18660"/>
    <cellStyle name="40% - Accent5 8 2 3 2" xfId="18661"/>
    <cellStyle name="40% - Accent5 8 2 3 3" xfId="18662"/>
    <cellStyle name="40% - Accent5 8 2 3 4" xfId="18663"/>
    <cellStyle name="40% - Accent5 8 2 4" xfId="18664"/>
    <cellStyle name="40% - Accent5 8 2 5" xfId="18665"/>
    <cellStyle name="40% - Accent5 8 2 6" xfId="18666"/>
    <cellStyle name="40% - Accent5 8 3" xfId="18667"/>
    <cellStyle name="40% - Accent5 8 3 2" xfId="18668"/>
    <cellStyle name="40% - Accent5 8 3 2 2" xfId="18669"/>
    <cellStyle name="40% - Accent5 8 3 2 2 2" xfId="18670"/>
    <cellStyle name="40% - Accent5 8 3 2 2 3" xfId="18671"/>
    <cellStyle name="40% - Accent5 8 3 2 3" xfId="18672"/>
    <cellStyle name="40% - Accent5 8 3 2 4" xfId="18673"/>
    <cellStyle name="40% - Accent5 8 3 2 5" xfId="18674"/>
    <cellStyle name="40% - Accent5 8 3 3" xfId="18675"/>
    <cellStyle name="40% - Accent5 8 3 3 2" xfId="18676"/>
    <cellStyle name="40% - Accent5 8 3 3 3" xfId="18677"/>
    <cellStyle name="40% - Accent5 8 3 4" xfId="18678"/>
    <cellStyle name="40% - Accent5 8 3 5" xfId="18679"/>
    <cellStyle name="40% - Accent5 8 3 6" xfId="18680"/>
    <cellStyle name="40% - Accent5 8 4" xfId="18681"/>
    <cellStyle name="40% - Accent5 8 4 2" xfId="18682"/>
    <cellStyle name="40% - Accent5 8 4 2 2" xfId="18683"/>
    <cellStyle name="40% - Accent5 8 4 2 2 2" xfId="18684"/>
    <cellStyle name="40% - Accent5 8 4 2 2 3" xfId="18685"/>
    <cellStyle name="40% - Accent5 8 4 2 3" xfId="18686"/>
    <cellStyle name="40% - Accent5 8 4 2 4" xfId="18687"/>
    <cellStyle name="40% - Accent5 8 4 3" xfId="18688"/>
    <cellStyle name="40% - Accent5 8 4 3 2" xfId="18689"/>
    <cellStyle name="40% - Accent5 8 4 3 3" xfId="18690"/>
    <cellStyle name="40% - Accent5 8 4 4" xfId="18691"/>
    <cellStyle name="40% - Accent5 8 4 5" xfId="18692"/>
    <cellStyle name="40% - Accent5 8 4 6" xfId="18693"/>
    <cellStyle name="40% - Accent5 8 5" xfId="18694"/>
    <cellStyle name="40% - Accent5 8 5 2" xfId="18695"/>
    <cellStyle name="40% - Accent5 8 5 2 2" xfId="18696"/>
    <cellStyle name="40% - Accent5 8 5 2 3" xfId="18697"/>
    <cellStyle name="40% - Accent5 8 5 3" xfId="18698"/>
    <cellStyle name="40% - Accent5 8 5 4" xfId="18699"/>
    <cellStyle name="40% - Accent5 8 6" xfId="18700"/>
    <cellStyle name="40% - Accent5 8 6 2" xfId="18701"/>
    <cellStyle name="40% - Accent5 8 6 3" xfId="18702"/>
    <cellStyle name="40% - Accent5 8 7" xfId="18703"/>
    <cellStyle name="40% - Accent5 8 8" xfId="18704"/>
    <cellStyle name="40% - Accent5 8 9" xfId="18705"/>
    <cellStyle name="40% - Accent5 80" xfId="18706"/>
    <cellStyle name="40% - Accent5 80 2" xfId="18707"/>
    <cellStyle name="40% - Accent5 81" xfId="18708"/>
    <cellStyle name="40% - Accent5 82" xfId="18709"/>
    <cellStyle name="40% - Accent5 83" xfId="18710"/>
    <cellStyle name="40% - Accent5 84" xfId="18711"/>
    <cellStyle name="40% - Accent5 85" xfId="18712"/>
    <cellStyle name="40% - Accent5 86" xfId="18713"/>
    <cellStyle name="40% - Accent5 87" xfId="18714"/>
    <cellStyle name="40% - Accent5 88" xfId="18715"/>
    <cellStyle name="40% - Accent5 89" xfId="18716"/>
    <cellStyle name="40% - Accent5 9" xfId="18717"/>
    <cellStyle name="40% - Accent5 9 2" xfId="18718"/>
    <cellStyle name="40% - Accent5 9 2 2" xfId="18719"/>
    <cellStyle name="40% - Accent5 9 2 2 2" xfId="18720"/>
    <cellStyle name="40% - Accent5 9 2 2 2 2" xfId="18721"/>
    <cellStyle name="40% - Accent5 9 2 2 2 3" xfId="18722"/>
    <cellStyle name="40% - Accent5 9 2 2 2 4" xfId="18723"/>
    <cellStyle name="40% - Accent5 9 2 2 3" xfId="18724"/>
    <cellStyle name="40% - Accent5 9 2 2 4" xfId="18725"/>
    <cellStyle name="40% - Accent5 9 2 2 5" xfId="18726"/>
    <cellStyle name="40% - Accent5 9 2 3" xfId="18727"/>
    <cellStyle name="40% - Accent5 9 2 3 2" xfId="18728"/>
    <cellStyle name="40% - Accent5 9 2 3 3" xfId="18729"/>
    <cellStyle name="40% - Accent5 9 2 3 4" xfId="18730"/>
    <cellStyle name="40% - Accent5 9 2 4" xfId="18731"/>
    <cellStyle name="40% - Accent5 9 2 5" xfId="18732"/>
    <cellStyle name="40% - Accent5 9 2 6" xfId="18733"/>
    <cellStyle name="40% - Accent5 9 3" xfId="18734"/>
    <cellStyle name="40% - Accent5 9 3 2" xfId="18735"/>
    <cellStyle name="40% - Accent5 9 3 2 2" xfId="18736"/>
    <cellStyle name="40% - Accent5 9 3 2 3" xfId="18737"/>
    <cellStyle name="40% - Accent5 9 3 2 4" xfId="18738"/>
    <cellStyle name="40% - Accent5 9 3 3" xfId="18739"/>
    <cellStyle name="40% - Accent5 9 3 4" xfId="18740"/>
    <cellStyle name="40% - Accent5 9 3 5" xfId="18741"/>
    <cellStyle name="40% - Accent5 9 4" xfId="18742"/>
    <cellStyle name="40% - Accent5 9 4 2" xfId="18743"/>
    <cellStyle name="40% - Accent5 9 4 3" xfId="18744"/>
    <cellStyle name="40% - Accent5 9 4 4" xfId="18745"/>
    <cellStyle name="40% - Accent5 9 5" xfId="18746"/>
    <cellStyle name="40% - Accent5 9 6" xfId="18747"/>
    <cellStyle name="40% - Accent5 9 7" xfId="18748"/>
    <cellStyle name="40% - Accent5 90" xfId="18749"/>
    <cellStyle name="40% - Accent5 91" xfId="18750"/>
    <cellStyle name="40% - Accent5 92" xfId="18751"/>
    <cellStyle name="40% - Accent5 93" xfId="18752"/>
    <cellStyle name="40% - Accent5 94" xfId="18753"/>
    <cellStyle name="40% - Accent5 95" xfId="18754"/>
    <cellStyle name="40% - Accent5 96" xfId="18755"/>
    <cellStyle name="40% - Accent5 97" xfId="18756"/>
    <cellStyle name="40% - Accent6 10" xfId="18757"/>
    <cellStyle name="40% - Accent6 10 2" xfId="18758"/>
    <cellStyle name="40% - Accent6 10 2 2" xfId="18759"/>
    <cellStyle name="40% - Accent6 10 2 2 2" xfId="18760"/>
    <cellStyle name="40% - Accent6 10 2 2 2 2" xfId="18761"/>
    <cellStyle name="40% - Accent6 10 2 2 2 3" xfId="18762"/>
    <cellStyle name="40% - Accent6 10 2 2 2 4" xfId="18763"/>
    <cellStyle name="40% - Accent6 10 2 2 3" xfId="18764"/>
    <cellStyle name="40% - Accent6 10 2 2 4" xfId="18765"/>
    <cellStyle name="40% - Accent6 10 2 2 5" xfId="18766"/>
    <cellStyle name="40% - Accent6 10 2 3" xfId="18767"/>
    <cellStyle name="40% - Accent6 10 2 3 2" xfId="18768"/>
    <cellStyle name="40% - Accent6 10 2 3 3" xfId="18769"/>
    <cellStyle name="40% - Accent6 10 2 3 4" xfId="18770"/>
    <cellStyle name="40% - Accent6 10 2 4" xfId="18771"/>
    <cellStyle name="40% - Accent6 10 2 5" xfId="18772"/>
    <cellStyle name="40% - Accent6 10 2 6" xfId="18773"/>
    <cellStyle name="40% - Accent6 10 3" xfId="18774"/>
    <cellStyle name="40% - Accent6 10 3 2" xfId="18775"/>
    <cellStyle name="40% - Accent6 10 3 2 2" xfId="18776"/>
    <cellStyle name="40% - Accent6 10 3 2 3" xfId="18777"/>
    <cellStyle name="40% - Accent6 10 3 2 4" xfId="18778"/>
    <cellStyle name="40% - Accent6 10 3 3" xfId="18779"/>
    <cellStyle name="40% - Accent6 10 3 4" xfId="18780"/>
    <cellStyle name="40% - Accent6 10 3 5" xfId="18781"/>
    <cellStyle name="40% - Accent6 10 4" xfId="18782"/>
    <cellStyle name="40% - Accent6 10 4 2" xfId="18783"/>
    <cellStyle name="40% - Accent6 10 4 3" xfId="18784"/>
    <cellStyle name="40% - Accent6 10 4 4" xfId="18785"/>
    <cellStyle name="40% - Accent6 10 5" xfId="18786"/>
    <cellStyle name="40% - Accent6 10 6" xfId="18787"/>
    <cellStyle name="40% - Accent6 10 7" xfId="18788"/>
    <cellStyle name="40% - Accent6 11" xfId="18789"/>
    <cellStyle name="40% - Accent6 11 2" xfId="18790"/>
    <cellStyle name="40% - Accent6 11 2 2" xfId="18791"/>
    <cellStyle name="40% - Accent6 11 2 2 2" xfId="18792"/>
    <cellStyle name="40% - Accent6 11 2 2 2 2" xfId="18793"/>
    <cellStyle name="40% - Accent6 11 2 2 2 3" xfId="18794"/>
    <cellStyle name="40% - Accent6 11 2 2 2 4" xfId="18795"/>
    <cellStyle name="40% - Accent6 11 2 2 3" xfId="18796"/>
    <cellStyle name="40% - Accent6 11 2 2 4" xfId="18797"/>
    <cellStyle name="40% - Accent6 11 2 2 5" xfId="18798"/>
    <cellStyle name="40% - Accent6 11 2 3" xfId="18799"/>
    <cellStyle name="40% - Accent6 11 2 3 2" xfId="18800"/>
    <cellStyle name="40% - Accent6 11 2 3 3" xfId="18801"/>
    <cellStyle name="40% - Accent6 11 2 3 4" xfId="18802"/>
    <cellStyle name="40% - Accent6 11 2 4" xfId="18803"/>
    <cellStyle name="40% - Accent6 11 2 5" xfId="18804"/>
    <cellStyle name="40% - Accent6 11 2 6" xfId="18805"/>
    <cellStyle name="40% - Accent6 11 3" xfId="18806"/>
    <cellStyle name="40% - Accent6 11 3 2" xfId="18807"/>
    <cellStyle name="40% - Accent6 11 3 2 2" xfId="18808"/>
    <cellStyle name="40% - Accent6 11 3 2 3" xfId="18809"/>
    <cellStyle name="40% - Accent6 11 3 2 4" xfId="18810"/>
    <cellStyle name="40% - Accent6 11 3 3" xfId="18811"/>
    <cellStyle name="40% - Accent6 11 3 4" xfId="18812"/>
    <cellStyle name="40% - Accent6 11 3 5" xfId="18813"/>
    <cellStyle name="40% - Accent6 11 4" xfId="18814"/>
    <cellStyle name="40% - Accent6 11 4 2" xfId="18815"/>
    <cellStyle name="40% - Accent6 11 4 3" xfId="18816"/>
    <cellStyle name="40% - Accent6 11 4 4" xfId="18817"/>
    <cellStyle name="40% - Accent6 11 5" xfId="18818"/>
    <cellStyle name="40% - Accent6 11 6" xfId="18819"/>
    <cellStyle name="40% - Accent6 11 7" xfId="18820"/>
    <cellStyle name="40% - Accent6 12" xfId="18821"/>
    <cellStyle name="40% - Accent6 12 2" xfId="18822"/>
    <cellStyle name="40% - Accent6 12 2 2" xfId="18823"/>
    <cellStyle name="40% - Accent6 12 2 2 2" xfId="18824"/>
    <cellStyle name="40% - Accent6 12 2 2 2 2" xfId="18825"/>
    <cellStyle name="40% - Accent6 12 2 2 2 3" xfId="18826"/>
    <cellStyle name="40% - Accent6 12 2 2 2 4" xfId="18827"/>
    <cellStyle name="40% - Accent6 12 2 2 3" xfId="18828"/>
    <cellStyle name="40% - Accent6 12 2 2 4" xfId="18829"/>
    <cellStyle name="40% - Accent6 12 2 2 5" xfId="18830"/>
    <cellStyle name="40% - Accent6 12 2 3" xfId="18831"/>
    <cellStyle name="40% - Accent6 12 2 3 2" xfId="18832"/>
    <cellStyle name="40% - Accent6 12 2 3 3" xfId="18833"/>
    <cellStyle name="40% - Accent6 12 2 3 4" xfId="18834"/>
    <cellStyle name="40% - Accent6 12 2 4" xfId="18835"/>
    <cellStyle name="40% - Accent6 12 2 5" xfId="18836"/>
    <cellStyle name="40% - Accent6 12 2 6" xfId="18837"/>
    <cellStyle name="40% - Accent6 12 3" xfId="18838"/>
    <cellStyle name="40% - Accent6 12 3 2" xfId="18839"/>
    <cellStyle name="40% - Accent6 12 3 2 2" xfId="18840"/>
    <cellStyle name="40% - Accent6 12 3 2 3" xfId="18841"/>
    <cellStyle name="40% - Accent6 12 3 2 4" xfId="18842"/>
    <cellStyle name="40% - Accent6 12 3 3" xfId="18843"/>
    <cellStyle name="40% - Accent6 12 3 4" xfId="18844"/>
    <cellStyle name="40% - Accent6 12 3 5" xfId="18845"/>
    <cellStyle name="40% - Accent6 12 4" xfId="18846"/>
    <cellStyle name="40% - Accent6 12 4 2" xfId="18847"/>
    <cellStyle name="40% - Accent6 12 4 3" xfId="18848"/>
    <cellStyle name="40% - Accent6 12 4 4" xfId="18849"/>
    <cellStyle name="40% - Accent6 12 5" xfId="18850"/>
    <cellStyle name="40% - Accent6 12 6" xfId="18851"/>
    <cellStyle name="40% - Accent6 12 7" xfId="18852"/>
    <cellStyle name="40% - Accent6 13" xfId="18853"/>
    <cellStyle name="40% - Accent6 13 2" xfId="18854"/>
    <cellStyle name="40% - Accent6 13 2 2" xfId="18855"/>
    <cellStyle name="40% - Accent6 13 2 2 2" xfId="18856"/>
    <cellStyle name="40% - Accent6 13 2 2 2 2" xfId="18857"/>
    <cellStyle name="40% - Accent6 13 2 2 2 3" xfId="18858"/>
    <cellStyle name="40% - Accent6 13 2 2 2 4" xfId="18859"/>
    <cellStyle name="40% - Accent6 13 2 2 3" xfId="18860"/>
    <cellStyle name="40% - Accent6 13 2 2 4" xfId="18861"/>
    <cellStyle name="40% - Accent6 13 2 2 5" xfId="18862"/>
    <cellStyle name="40% - Accent6 13 2 3" xfId="18863"/>
    <cellStyle name="40% - Accent6 13 2 3 2" xfId="18864"/>
    <cellStyle name="40% - Accent6 13 2 3 3" xfId="18865"/>
    <cellStyle name="40% - Accent6 13 2 3 4" xfId="18866"/>
    <cellStyle name="40% - Accent6 13 2 4" xfId="18867"/>
    <cellStyle name="40% - Accent6 13 2 5" xfId="18868"/>
    <cellStyle name="40% - Accent6 13 2 6" xfId="18869"/>
    <cellStyle name="40% - Accent6 13 3" xfId="18870"/>
    <cellStyle name="40% - Accent6 13 3 2" xfId="18871"/>
    <cellStyle name="40% - Accent6 13 3 2 2" xfId="18872"/>
    <cellStyle name="40% - Accent6 13 3 2 3" xfId="18873"/>
    <cellStyle name="40% - Accent6 13 3 2 4" xfId="18874"/>
    <cellStyle name="40% - Accent6 13 3 3" xfId="18875"/>
    <cellStyle name="40% - Accent6 13 3 4" xfId="18876"/>
    <cellStyle name="40% - Accent6 13 3 5" xfId="18877"/>
    <cellStyle name="40% - Accent6 13 4" xfId="18878"/>
    <cellStyle name="40% - Accent6 13 4 2" xfId="18879"/>
    <cellStyle name="40% - Accent6 13 4 3" xfId="18880"/>
    <cellStyle name="40% - Accent6 13 4 4" xfId="18881"/>
    <cellStyle name="40% - Accent6 13 5" xfId="18882"/>
    <cellStyle name="40% - Accent6 13 6" xfId="18883"/>
    <cellStyle name="40% - Accent6 13 7" xfId="18884"/>
    <cellStyle name="40% - Accent6 14" xfId="18885"/>
    <cellStyle name="40% - Accent6 14 2" xfId="18886"/>
    <cellStyle name="40% - Accent6 14 2 2" xfId="18887"/>
    <cellStyle name="40% - Accent6 14 2 2 2" xfId="18888"/>
    <cellStyle name="40% - Accent6 14 2 2 2 2" xfId="18889"/>
    <cellStyle name="40% - Accent6 14 2 2 2 3" xfId="18890"/>
    <cellStyle name="40% - Accent6 14 2 2 2 4" xfId="18891"/>
    <cellStyle name="40% - Accent6 14 2 2 3" xfId="18892"/>
    <cellStyle name="40% - Accent6 14 2 2 4" xfId="18893"/>
    <cellStyle name="40% - Accent6 14 2 2 5" xfId="18894"/>
    <cellStyle name="40% - Accent6 14 2 3" xfId="18895"/>
    <cellStyle name="40% - Accent6 14 2 3 2" xfId="18896"/>
    <cellStyle name="40% - Accent6 14 2 3 3" xfId="18897"/>
    <cellStyle name="40% - Accent6 14 2 3 4" xfId="18898"/>
    <cellStyle name="40% - Accent6 14 2 4" xfId="18899"/>
    <cellStyle name="40% - Accent6 14 2 5" xfId="18900"/>
    <cellStyle name="40% - Accent6 14 2 6" xfId="18901"/>
    <cellStyle name="40% - Accent6 14 3" xfId="18902"/>
    <cellStyle name="40% - Accent6 14 3 2" xfId="18903"/>
    <cellStyle name="40% - Accent6 14 3 2 2" xfId="18904"/>
    <cellStyle name="40% - Accent6 14 3 2 3" xfId="18905"/>
    <cellStyle name="40% - Accent6 14 3 2 4" xfId="18906"/>
    <cellStyle name="40% - Accent6 14 3 3" xfId="18907"/>
    <cellStyle name="40% - Accent6 14 3 4" xfId="18908"/>
    <cellStyle name="40% - Accent6 14 3 5" xfId="18909"/>
    <cellStyle name="40% - Accent6 14 4" xfId="18910"/>
    <cellStyle name="40% - Accent6 14 4 2" xfId="18911"/>
    <cellStyle name="40% - Accent6 14 4 3" xfId="18912"/>
    <cellStyle name="40% - Accent6 14 4 4" xfId="18913"/>
    <cellStyle name="40% - Accent6 14 5" xfId="18914"/>
    <cellStyle name="40% - Accent6 14 6" xfId="18915"/>
    <cellStyle name="40% - Accent6 14 7" xfId="18916"/>
    <cellStyle name="40% - Accent6 15" xfId="18917"/>
    <cellStyle name="40% - Accent6 15 2" xfId="18918"/>
    <cellStyle name="40% - Accent6 15 2 2" xfId="18919"/>
    <cellStyle name="40% - Accent6 15 2 2 2" xfId="18920"/>
    <cellStyle name="40% - Accent6 15 2 2 2 2" xfId="18921"/>
    <cellStyle name="40% - Accent6 15 2 2 2 3" xfId="18922"/>
    <cellStyle name="40% - Accent6 15 2 2 2 4" xfId="18923"/>
    <cellStyle name="40% - Accent6 15 2 2 3" xfId="18924"/>
    <cellStyle name="40% - Accent6 15 2 2 4" xfId="18925"/>
    <cellStyle name="40% - Accent6 15 2 2 5" xfId="18926"/>
    <cellStyle name="40% - Accent6 15 2 3" xfId="18927"/>
    <cellStyle name="40% - Accent6 15 2 3 2" xfId="18928"/>
    <cellStyle name="40% - Accent6 15 2 3 3" xfId="18929"/>
    <cellStyle name="40% - Accent6 15 2 3 4" xfId="18930"/>
    <cellStyle name="40% - Accent6 15 2 4" xfId="18931"/>
    <cellStyle name="40% - Accent6 15 2 5" xfId="18932"/>
    <cellStyle name="40% - Accent6 15 2 6" xfId="18933"/>
    <cellStyle name="40% - Accent6 15 3" xfId="18934"/>
    <cellStyle name="40% - Accent6 15 3 2" xfId="18935"/>
    <cellStyle name="40% - Accent6 15 3 2 2" xfId="18936"/>
    <cellStyle name="40% - Accent6 15 3 2 3" xfId="18937"/>
    <cellStyle name="40% - Accent6 15 3 2 4" xfId="18938"/>
    <cellStyle name="40% - Accent6 15 3 3" xfId="18939"/>
    <cellStyle name="40% - Accent6 15 3 4" xfId="18940"/>
    <cellStyle name="40% - Accent6 15 3 5" xfId="18941"/>
    <cellStyle name="40% - Accent6 15 4" xfId="18942"/>
    <cellStyle name="40% - Accent6 15 4 2" xfId="18943"/>
    <cellStyle name="40% - Accent6 15 4 3" xfId="18944"/>
    <cellStyle name="40% - Accent6 15 4 4" xfId="18945"/>
    <cellStyle name="40% - Accent6 15 5" xfId="18946"/>
    <cellStyle name="40% - Accent6 15 6" xfId="18947"/>
    <cellStyle name="40% - Accent6 15 7" xfId="18948"/>
    <cellStyle name="40% - Accent6 16" xfId="18949"/>
    <cellStyle name="40% - Accent6 16 2" xfId="18950"/>
    <cellStyle name="40% - Accent6 16 2 2" xfId="18951"/>
    <cellStyle name="40% - Accent6 16 2 2 2" xfId="18952"/>
    <cellStyle name="40% - Accent6 16 2 2 2 2" xfId="18953"/>
    <cellStyle name="40% - Accent6 16 2 2 2 3" xfId="18954"/>
    <cellStyle name="40% - Accent6 16 2 2 2 4" xfId="18955"/>
    <cellStyle name="40% - Accent6 16 2 2 3" xfId="18956"/>
    <cellStyle name="40% - Accent6 16 2 2 4" xfId="18957"/>
    <cellStyle name="40% - Accent6 16 2 2 5" xfId="18958"/>
    <cellStyle name="40% - Accent6 16 2 3" xfId="18959"/>
    <cellStyle name="40% - Accent6 16 2 3 2" xfId="18960"/>
    <cellStyle name="40% - Accent6 16 2 3 3" xfId="18961"/>
    <cellStyle name="40% - Accent6 16 2 3 4" xfId="18962"/>
    <cellStyle name="40% - Accent6 16 2 4" xfId="18963"/>
    <cellStyle name="40% - Accent6 16 2 5" xfId="18964"/>
    <cellStyle name="40% - Accent6 16 2 6" xfId="18965"/>
    <cellStyle name="40% - Accent6 16 3" xfId="18966"/>
    <cellStyle name="40% - Accent6 16 3 2" xfId="18967"/>
    <cellStyle name="40% - Accent6 16 3 2 2" xfId="18968"/>
    <cellStyle name="40% - Accent6 16 3 2 3" xfId="18969"/>
    <cellStyle name="40% - Accent6 16 3 2 4" xfId="18970"/>
    <cellStyle name="40% - Accent6 16 3 3" xfId="18971"/>
    <cellStyle name="40% - Accent6 16 3 4" xfId="18972"/>
    <cellStyle name="40% - Accent6 16 3 5" xfId="18973"/>
    <cellStyle name="40% - Accent6 16 4" xfId="18974"/>
    <cellStyle name="40% - Accent6 16 4 2" xfId="18975"/>
    <cellStyle name="40% - Accent6 16 4 3" xfId="18976"/>
    <cellStyle name="40% - Accent6 16 4 4" xfId="18977"/>
    <cellStyle name="40% - Accent6 16 5" xfId="18978"/>
    <cellStyle name="40% - Accent6 16 6" xfId="18979"/>
    <cellStyle name="40% - Accent6 16 7" xfId="18980"/>
    <cellStyle name="40% - Accent6 17" xfId="18981"/>
    <cellStyle name="40% - Accent6 17 2" xfId="18982"/>
    <cellStyle name="40% - Accent6 17 2 2" xfId="18983"/>
    <cellStyle name="40% - Accent6 17 2 2 2" xfId="18984"/>
    <cellStyle name="40% - Accent6 17 2 2 2 2" xfId="18985"/>
    <cellStyle name="40% - Accent6 17 2 2 2 3" xfId="18986"/>
    <cellStyle name="40% - Accent6 17 2 2 3" xfId="18987"/>
    <cellStyle name="40% - Accent6 17 2 2 4" xfId="18988"/>
    <cellStyle name="40% - Accent6 17 2 2 5" xfId="18989"/>
    <cellStyle name="40% - Accent6 17 2 3" xfId="18990"/>
    <cellStyle name="40% - Accent6 17 2 3 2" xfId="18991"/>
    <cellStyle name="40% - Accent6 17 2 3 3" xfId="18992"/>
    <cellStyle name="40% - Accent6 17 2 4" xfId="18993"/>
    <cellStyle name="40% - Accent6 17 2 5" xfId="18994"/>
    <cellStyle name="40% - Accent6 17 2 6" xfId="18995"/>
    <cellStyle name="40% - Accent6 17 3" xfId="18996"/>
    <cellStyle name="40% - Accent6 17 3 2" xfId="18997"/>
    <cellStyle name="40% - Accent6 17 3 2 2" xfId="18998"/>
    <cellStyle name="40% - Accent6 17 3 2 3" xfId="18999"/>
    <cellStyle name="40% - Accent6 17 3 3" xfId="19000"/>
    <cellStyle name="40% - Accent6 17 3 4" xfId="19001"/>
    <cellStyle name="40% - Accent6 17 3 5" xfId="19002"/>
    <cellStyle name="40% - Accent6 17 4" xfId="19003"/>
    <cellStyle name="40% - Accent6 17 4 2" xfId="19004"/>
    <cellStyle name="40% - Accent6 17 4 3" xfId="19005"/>
    <cellStyle name="40% - Accent6 17 5" xfId="19006"/>
    <cellStyle name="40% - Accent6 17 6" xfId="19007"/>
    <cellStyle name="40% - Accent6 17 7" xfId="19008"/>
    <cellStyle name="40% - Accent6 18" xfId="19009"/>
    <cellStyle name="40% - Accent6 18 2" xfId="19010"/>
    <cellStyle name="40% - Accent6 18 2 2" xfId="19011"/>
    <cellStyle name="40% - Accent6 18 2 2 2" xfId="19012"/>
    <cellStyle name="40% - Accent6 18 2 2 2 2" xfId="19013"/>
    <cellStyle name="40% - Accent6 18 2 2 2 3" xfId="19014"/>
    <cellStyle name="40% - Accent6 18 2 2 3" xfId="19015"/>
    <cellStyle name="40% - Accent6 18 2 2 4" xfId="19016"/>
    <cellStyle name="40% - Accent6 18 2 2 5" xfId="19017"/>
    <cellStyle name="40% - Accent6 18 2 3" xfId="19018"/>
    <cellStyle name="40% - Accent6 18 2 3 2" xfId="19019"/>
    <cellStyle name="40% - Accent6 18 2 3 3" xfId="19020"/>
    <cellStyle name="40% - Accent6 18 2 4" xfId="19021"/>
    <cellStyle name="40% - Accent6 18 2 5" xfId="19022"/>
    <cellStyle name="40% - Accent6 18 2 6" xfId="19023"/>
    <cellStyle name="40% - Accent6 18 3" xfId="19024"/>
    <cellStyle name="40% - Accent6 18 3 2" xfId="19025"/>
    <cellStyle name="40% - Accent6 18 3 2 2" xfId="19026"/>
    <cellStyle name="40% - Accent6 18 3 2 3" xfId="19027"/>
    <cellStyle name="40% - Accent6 18 3 3" xfId="19028"/>
    <cellStyle name="40% - Accent6 18 3 4" xfId="19029"/>
    <cellStyle name="40% - Accent6 18 3 5" xfId="19030"/>
    <cellStyle name="40% - Accent6 18 4" xfId="19031"/>
    <cellStyle name="40% - Accent6 18 4 2" xfId="19032"/>
    <cellStyle name="40% - Accent6 18 4 3" xfId="19033"/>
    <cellStyle name="40% - Accent6 18 5" xfId="19034"/>
    <cellStyle name="40% - Accent6 18 6" xfId="19035"/>
    <cellStyle name="40% - Accent6 18 7" xfId="19036"/>
    <cellStyle name="40% - Accent6 19" xfId="19037"/>
    <cellStyle name="40% - Accent6 19 2" xfId="19038"/>
    <cellStyle name="40% - Accent6 19 2 2" xfId="19039"/>
    <cellStyle name="40% - Accent6 19 2 2 2" xfId="19040"/>
    <cellStyle name="40% - Accent6 19 2 2 2 2" xfId="19041"/>
    <cellStyle name="40% - Accent6 19 2 2 2 3" xfId="19042"/>
    <cellStyle name="40% - Accent6 19 2 2 3" xfId="19043"/>
    <cellStyle name="40% - Accent6 19 2 2 4" xfId="19044"/>
    <cellStyle name="40% - Accent6 19 2 3" xfId="19045"/>
    <cellStyle name="40% - Accent6 19 2 3 2" xfId="19046"/>
    <cellStyle name="40% - Accent6 19 2 3 3" xfId="19047"/>
    <cellStyle name="40% - Accent6 19 2 4" xfId="19048"/>
    <cellStyle name="40% - Accent6 19 2 5" xfId="19049"/>
    <cellStyle name="40% - Accent6 19 2 6" xfId="19050"/>
    <cellStyle name="40% - Accent6 19 3" xfId="19051"/>
    <cellStyle name="40% - Accent6 19 3 2" xfId="19052"/>
    <cellStyle name="40% - Accent6 19 3 2 2" xfId="19053"/>
    <cellStyle name="40% - Accent6 19 3 2 3" xfId="19054"/>
    <cellStyle name="40% - Accent6 19 3 3" xfId="19055"/>
    <cellStyle name="40% - Accent6 19 3 4" xfId="19056"/>
    <cellStyle name="40% - Accent6 19 4" xfId="19057"/>
    <cellStyle name="40% - Accent6 19 4 2" xfId="19058"/>
    <cellStyle name="40% - Accent6 19 4 3" xfId="19059"/>
    <cellStyle name="40% - Accent6 19 5" xfId="19060"/>
    <cellStyle name="40% - Accent6 19 6" xfId="19061"/>
    <cellStyle name="40% - Accent6 19 7" xfId="19062"/>
    <cellStyle name="40% - Accent6 2" xfId="19063"/>
    <cellStyle name="40% - Accent6 2 2" xfId="19064"/>
    <cellStyle name="40% - Accent6 2 2 10" xfId="19065"/>
    <cellStyle name="40% - Accent6 2 2 11" xfId="19066"/>
    <cellStyle name="40% - Accent6 2 2 12" xfId="19067"/>
    <cellStyle name="40% - Accent6 2 2 13" xfId="19068"/>
    <cellStyle name="40% - Accent6 2 2 2" xfId="19069"/>
    <cellStyle name="40% - Accent6 2 2 2 2" xfId="19070"/>
    <cellStyle name="40% - Accent6 2 2 2 2 2" xfId="19071"/>
    <cellStyle name="40% - Accent6 2 2 2 2 2 2" xfId="19072"/>
    <cellStyle name="40% - Accent6 2 2 2 2 2 3" xfId="19073"/>
    <cellStyle name="40% - Accent6 2 2 2 2 2 4" xfId="19074"/>
    <cellStyle name="40% - Accent6 2 2 2 2 2 5" xfId="19075"/>
    <cellStyle name="40% - Accent6 2 2 2 2 3" xfId="19076"/>
    <cellStyle name="40% - Accent6 2 2 2 2 4" xfId="19077"/>
    <cellStyle name="40% - Accent6 2 2 2 2 5" xfId="19078"/>
    <cellStyle name="40% - Accent6 2 2 2 2 6" xfId="19079"/>
    <cellStyle name="40% - Accent6 2 2 2 3" xfId="19080"/>
    <cellStyle name="40% - Accent6 2 2 2 3 2" xfId="19081"/>
    <cellStyle name="40% - Accent6 2 2 2 3 3" xfId="19082"/>
    <cellStyle name="40% - Accent6 2 2 2 3 4" xfId="19083"/>
    <cellStyle name="40% - Accent6 2 2 2 3 5" xfId="19084"/>
    <cellStyle name="40% - Accent6 2 2 2 4" xfId="19085"/>
    <cellStyle name="40% - Accent6 2 2 2 5" xfId="19086"/>
    <cellStyle name="40% - Accent6 2 2 2 6" xfId="19087"/>
    <cellStyle name="40% - Accent6 2 2 2 7" xfId="19088"/>
    <cellStyle name="40% - Accent6 2 2 3" xfId="19089"/>
    <cellStyle name="40% - Accent6 2 2 3 2" xfId="19090"/>
    <cellStyle name="40% - Accent6 2 2 3 2 2" xfId="19091"/>
    <cellStyle name="40% - Accent6 2 2 3 2 2 2" xfId="19092"/>
    <cellStyle name="40% - Accent6 2 2 3 2 2 3" xfId="19093"/>
    <cellStyle name="40% - Accent6 2 2 3 2 2 4" xfId="19094"/>
    <cellStyle name="40% - Accent6 2 2 3 2 2 5" xfId="19095"/>
    <cellStyle name="40% - Accent6 2 2 3 2 3" xfId="19096"/>
    <cellStyle name="40% - Accent6 2 2 3 2 4" xfId="19097"/>
    <cellStyle name="40% - Accent6 2 2 3 2 5" xfId="19098"/>
    <cellStyle name="40% - Accent6 2 2 3 2 6" xfId="19099"/>
    <cellStyle name="40% - Accent6 2 2 3 3" xfId="19100"/>
    <cellStyle name="40% - Accent6 2 2 3 3 2" xfId="19101"/>
    <cellStyle name="40% - Accent6 2 2 3 3 3" xfId="19102"/>
    <cellStyle name="40% - Accent6 2 2 3 3 4" xfId="19103"/>
    <cellStyle name="40% - Accent6 2 2 3 3 5" xfId="19104"/>
    <cellStyle name="40% - Accent6 2 2 3 4" xfId="19105"/>
    <cellStyle name="40% - Accent6 2 2 3 5" xfId="19106"/>
    <cellStyle name="40% - Accent6 2 2 3 6" xfId="19107"/>
    <cellStyle name="40% - Accent6 2 2 3 7" xfId="19108"/>
    <cellStyle name="40% - Accent6 2 2 4" xfId="19109"/>
    <cellStyle name="40% - Accent6 2 2 4 2" xfId="19110"/>
    <cellStyle name="40% - Accent6 2 2 4 2 2" xfId="19111"/>
    <cellStyle name="40% - Accent6 2 2 4 2 2 2" xfId="19112"/>
    <cellStyle name="40% - Accent6 2 2 4 2 3" xfId="19113"/>
    <cellStyle name="40% - Accent6 2 2 4 2 4" xfId="19114"/>
    <cellStyle name="40% - Accent6 2 2 4 2 5" xfId="19115"/>
    <cellStyle name="40% - Accent6 2 2 4 2 6" xfId="19116"/>
    <cellStyle name="40% - Accent6 2 2 4 3" xfId="19117"/>
    <cellStyle name="40% - Accent6 2 2 4 3 2" xfId="19118"/>
    <cellStyle name="40% - Accent6 2 2 4 4" xfId="19119"/>
    <cellStyle name="40% - Accent6 2 2 4 5" xfId="19120"/>
    <cellStyle name="40% - Accent6 2 2 4 6" xfId="19121"/>
    <cellStyle name="40% - Accent6 2 2 4 7" xfId="19122"/>
    <cellStyle name="40% - Accent6 2 2 5" xfId="19123"/>
    <cellStyle name="40% - Accent6 2 2 5 2" xfId="19124"/>
    <cellStyle name="40% - Accent6 2 2 5 2 2" xfId="19125"/>
    <cellStyle name="40% - Accent6 2 2 5 2 2 2" xfId="19126"/>
    <cellStyle name="40% - Accent6 2 2 5 2 3" xfId="19127"/>
    <cellStyle name="40% - Accent6 2 2 5 3" xfId="19128"/>
    <cellStyle name="40% - Accent6 2 2 5 3 2" xfId="19129"/>
    <cellStyle name="40% - Accent6 2 2 5 4" xfId="19130"/>
    <cellStyle name="40% - Accent6 2 2 5 5" xfId="19131"/>
    <cellStyle name="40% - Accent6 2 2 5 6" xfId="19132"/>
    <cellStyle name="40% - Accent6 2 2 5 7" xfId="19133"/>
    <cellStyle name="40% - Accent6 2 2 6" xfId="19134"/>
    <cellStyle name="40% - Accent6 2 2 6 2" xfId="19135"/>
    <cellStyle name="40% - Accent6 2 2 6 2 2" xfId="19136"/>
    <cellStyle name="40% - Accent6 2 2 6 2 2 2" xfId="19137"/>
    <cellStyle name="40% - Accent6 2 2 6 2 3" xfId="19138"/>
    <cellStyle name="40% - Accent6 2 2 6 3" xfId="19139"/>
    <cellStyle name="40% - Accent6 2 2 6 3 2" xfId="19140"/>
    <cellStyle name="40% - Accent6 2 2 6 4" xfId="19141"/>
    <cellStyle name="40% - Accent6 2 2 7" xfId="19142"/>
    <cellStyle name="40% - Accent6 2 2 7 2" xfId="19143"/>
    <cellStyle name="40% - Accent6 2 2 7 2 2" xfId="19144"/>
    <cellStyle name="40% - Accent6 2 2 7 3" xfId="19145"/>
    <cellStyle name="40% - Accent6 2 2 8" xfId="19146"/>
    <cellStyle name="40% - Accent6 2 2 8 2" xfId="19147"/>
    <cellStyle name="40% - Accent6 2 2 9" xfId="19148"/>
    <cellStyle name="40% - Accent6 2 2 9 2" xfId="19149"/>
    <cellStyle name="40% - Accent6 2 3" xfId="19150"/>
    <cellStyle name="40% - Accent6 2 3 2" xfId="19151"/>
    <cellStyle name="40% - Accent6 2 3 2 2" xfId="19152"/>
    <cellStyle name="40% - Accent6 2 3 2 2 2" xfId="19153"/>
    <cellStyle name="40% - Accent6 2 3 2 2 3" xfId="19154"/>
    <cellStyle name="40% - Accent6 2 3 2 3" xfId="19155"/>
    <cellStyle name="40% - Accent6 2 3 2 4" xfId="19156"/>
    <cellStyle name="40% - Accent6 2 3 3" xfId="19157"/>
    <cellStyle name="40% - Accent6 2 3 3 2" xfId="19158"/>
    <cellStyle name="40% - Accent6 2 3 3 3" xfId="19159"/>
    <cellStyle name="40% - Accent6 2 3 4" xfId="19160"/>
    <cellStyle name="40% - Accent6 2 3 5" xfId="19161"/>
    <cellStyle name="40% - Accent6 2 3 6" xfId="19162"/>
    <cellStyle name="40% - Accent6 2 4" xfId="19163"/>
    <cellStyle name="40% - Accent6 2 4 2" xfId="19164"/>
    <cellStyle name="40% - Accent6 2 4 2 2" xfId="19165"/>
    <cellStyle name="40% - Accent6 2 4 2 2 2" xfId="19166"/>
    <cellStyle name="40% - Accent6 2 4 2 2 3" xfId="19167"/>
    <cellStyle name="40% - Accent6 2 4 2 3" xfId="19168"/>
    <cellStyle name="40% - Accent6 2 4 2 4" xfId="19169"/>
    <cellStyle name="40% - Accent6 2 4 3" xfId="19170"/>
    <cellStyle name="40% - Accent6 2 4 3 2" xfId="19171"/>
    <cellStyle name="40% - Accent6 2 4 3 3" xfId="19172"/>
    <cellStyle name="40% - Accent6 2 4 4" xfId="19173"/>
    <cellStyle name="40% - Accent6 2 4 5" xfId="19174"/>
    <cellStyle name="40% - Accent6 2 4 6" xfId="19175"/>
    <cellStyle name="40% - Accent6 2 5" xfId="19176"/>
    <cellStyle name="40% - Accent6 2 5 2" xfId="19177"/>
    <cellStyle name="40% - Accent6 2 5 2 2" xfId="19178"/>
    <cellStyle name="40% - Accent6 2 5 2 3" xfId="19179"/>
    <cellStyle name="40% - Accent6 2 5 3" xfId="19180"/>
    <cellStyle name="40% - Accent6 2 5 4" xfId="19181"/>
    <cellStyle name="40% - Accent6 2 5 5" xfId="19182"/>
    <cellStyle name="40% - Accent6 2 6" xfId="19183"/>
    <cellStyle name="40% - Accent6 2 6 2" xfId="19184"/>
    <cellStyle name="40% - Accent6 2 6 3" xfId="19185"/>
    <cellStyle name="40% - Accent6 2 7" xfId="19186"/>
    <cellStyle name="40% - Accent6 2 8" xfId="19187"/>
    <cellStyle name="40% - Accent6 2 9" xfId="19188"/>
    <cellStyle name="40% - Accent6 20" xfId="19189"/>
    <cellStyle name="40% - Accent6 20 2" xfId="19190"/>
    <cellStyle name="40% - Accent6 20 2 2" xfId="19191"/>
    <cellStyle name="40% - Accent6 20 2 2 2" xfId="19192"/>
    <cellStyle name="40% - Accent6 20 2 2 2 2" xfId="19193"/>
    <cellStyle name="40% - Accent6 20 2 2 2 3" xfId="19194"/>
    <cellStyle name="40% - Accent6 20 2 2 3" xfId="19195"/>
    <cellStyle name="40% - Accent6 20 2 2 4" xfId="19196"/>
    <cellStyle name="40% - Accent6 20 2 3" xfId="19197"/>
    <cellStyle name="40% - Accent6 20 2 3 2" xfId="19198"/>
    <cellStyle name="40% - Accent6 20 2 3 3" xfId="19199"/>
    <cellStyle name="40% - Accent6 20 2 4" xfId="19200"/>
    <cellStyle name="40% - Accent6 20 2 5" xfId="19201"/>
    <cellStyle name="40% - Accent6 20 2 6" xfId="19202"/>
    <cellStyle name="40% - Accent6 20 3" xfId="19203"/>
    <cellStyle name="40% - Accent6 20 3 2" xfId="19204"/>
    <cellStyle name="40% - Accent6 20 3 2 2" xfId="19205"/>
    <cellStyle name="40% - Accent6 20 3 2 3" xfId="19206"/>
    <cellStyle name="40% - Accent6 20 3 3" xfId="19207"/>
    <cellStyle name="40% - Accent6 20 3 4" xfId="19208"/>
    <cellStyle name="40% - Accent6 20 4" xfId="19209"/>
    <cellStyle name="40% - Accent6 20 4 2" xfId="19210"/>
    <cellStyle name="40% - Accent6 20 4 3" xfId="19211"/>
    <cellStyle name="40% - Accent6 20 5" xfId="19212"/>
    <cellStyle name="40% - Accent6 20 6" xfId="19213"/>
    <cellStyle name="40% - Accent6 20 7" xfId="19214"/>
    <cellStyle name="40% - Accent6 21" xfId="19215"/>
    <cellStyle name="40% - Accent6 21 2" xfId="19216"/>
    <cellStyle name="40% - Accent6 21 2 2" xfId="19217"/>
    <cellStyle name="40% - Accent6 21 2 2 2" xfId="19218"/>
    <cellStyle name="40% - Accent6 21 2 2 3" xfId="19219"/>
    <cellStyle name="40% - Accent6 21 2 3" xfId="19220"/>
    <cellStyle name="40% - Accent6 21 2 4" xfId="19221"/>
    <cellStyle name="40% - Accent6 21 2 5" xfId="19222"/>
    <cellStyle name="40% - Accent6 21 3" xfId="19223"/>
    <cellStyle name="40% - Accent6 21 3 2" xfId="19224"/>
    <cellStyle name="40% - Accent6 21 3 3" xfId="19225"/>
    <cellStyle name="40% - Accent6 21 4" xfId="19226"/>
    <cellStyle name="40% - Accent6 21 5" xfId="19227"/>
    <cellStyle name="40% - Accent6 21 6" xfId="19228"/>
    <cellStyle name="40% - Accent6 22" xfId="19229"/>
    <cellStyle name="40% - Accent6 22 2" xfId="19230"/>
    <cellStyle name="40% - Accent6 22 2 2" xfId="19231"/>
    <cellStyle name="40% - Accent6 22 2 2 2" xfId="19232"/>
    <cellStyle name="40% - Accent6 22 2 2 3" xfId="19233"/>
    <cellStyle name="40% - Accent6 22 2 3" xfId="19234"/>
    <cellStyle name="40% - Accent6 22 2 4" xfId="19235"/>
    <cellStyle name="40% - Accent6 22 2 5" xfId="19236"/>
    <cellStyle name="40% - Accent6 22 3" xfId="19237"/>
    <cellStyle name="40% - Accent6 22 3 2" xfId="19238"/>
    <cellStyle name="40% - Accent6 22 3 3" xfId="19239"/>
    <cellStyle name="40% - Accent6 22 4" xfId="19240"/>
    <cellStyle name="40% - Accent6 22 5" xfId="19241"/>
    <cellStyle name="40% - Accent6 22 6" xfId="19242"/>
    <cellStyle name="40% - Accent6 23" xfId="19243"/>
    <cellStyle name="40% - Accent6 23 2" xfId="19244"/>
    <cellStyle name="40% - Accent6 23 2 2" xfId="19245"/>
    <cellStyle name="40% - Accent6 23 2 2 2" xfId="19246"/>
    <cellStyle name="40% - Accent6 23 2 2 3" xfId="19247"/>
    <cellStyle name="40% - Accent6 23 2 3" xfId="19248"/>
    <cellStyle name="40% - Accent6 23 2 4" xfId="19249"/>
    <cellStyle name="40% - Accent6 23 2 5" xfId="19250"/>
    <cellStyle name="40% - Accent6 23 3" xfId="19251"/>
    <cellStyle name="40% - Accent6 23 3 2" xfId="19252"/>
    <cellStyle name="40% - Accent6 23 3 3" xfId="19253"/>
    <cellStyle name="40% - Accent6 23 4" xfId="19254"/>
    <cellStyle name="40% - Accent6 23 5" xfId="19255"/>
    <cellStyle name="40% - Accent6 23 6" xfId="19256"/>
    <cellStyle name="40% - Accent6 24" xfId="19257"/>
    <cellStyle name="40% - Accent6 24 2" xfId="19258"/>
    <cellStyle name="40% - Accent6 24 2 2" xfId="19259"/>
    <cellStyle name="40% - Accent6 24 2 2 2" xfId="19260"/>
    <cellStyle name="40% - Accent6 24 2 2 3" xfId="19261"/>
    <cellStyle name="40% - Accent6 24 2 3" xfId="19262"/>
    <cellStyle name="40% - Accent6 24 2 4" xfId="19263"/>
    <cellStyle name="40% - Accent6 24 2 5" xfId="19264"/>
    <cellStyle name="40% - Accent6 24 3" xfId="19265"/>
    <cellStyle name="40% - Accent6 24 3 2" xfId="19266"/>
    <cellStyle name="40% - Accent6 24 3 3" xfId="19267"/>
    <cellStyle name="40% - Accent6 24 4" xfId="19268"/>
    <cellStyle name="40% - Accent6 24 5" xfId="19269"/>
    <cellStyle name="40% - Accent6 24 6" xfId="19270"/>
    <cellStyle name="40% - Accent6 25" xfId="19271"/>
    <cellStyle name="40% - Accent6 25 2" xfId="19272"/>
    <cellStyle name="40% - Accent6 25 2 2" xfId="19273"/>
    <cellStyle name="40% - Accent6 25 2 2 2" xfId="19274"/>
    <cellStyle name="40% - Accent6 25 2 2 3" xfId="19275"/>
    <cellStyle name="40% - Accent6 25 2 3" xfId="19276"/>
    <cellStyle name="40% - Accent6 25 2 4" xfId="19277"/>
    <cellStyle name="40% - Accent6 25 2 5" xfId="19278"/>
    <cellStyle name="40% - Accent6 25 3" xfId="19279"/>
    <cellStyle name="40% - Accent6 25 3 2" xfId="19280"/>
    <cellStyle name="40% - Accent6 25 3 3" xfId="19281"/>
    <cellStyle name="40% - Accent6 25 4" xfId="19282"/>
    <cellStyle name="40% - Accent6 25 5" xfId="19283"/>
    <cellStyle name="40% - Accent6 25 6" xfId="19284"/>
    <cellStyle name="40% - Accent6 26" xfId="19285"/>
    <cellStyle name="40% - Accent6 26 2" xfId="19286"/>
    <cellStyle name="40% - Accent6 26 2 2" xfId="19287"/>
    <cellStyle name="40% - Accent6 26 2 2 2" xfId="19288"/>
    <cellStyle name="40% - Accent6 26 2 2 3" xfId="19289"/>
    <cellStyle name="40% - Accent6 26 2 3" xfId="19290"/>
    <cellStyle name="40% - Accent6 26 2 4" xfId="19291"/>
    <cellStyle name="40% - Accent6 26 3" xfId="19292"/>
    <cellStyle name="40% - Accent6 26 3 2" xfId="19293"/>
    <cellStyle name="40% - Accent6 26 3 3" xfId="19294"/>
    <cellStyle name="40% - Accent6 26 4" xfId="19295"/>
    <cellStyle name="40% - Accent6 26 5" xfId="19296"/>
    <cellStyle name="40% - Accent6 26 6" xfId="19297"/>
    <cellStyle name="40% - Accent6 27" xfId="19298"/>
    <cellStyle name="40% - Accent6 27 2" xfId="19299"/>
    <cellStyle name="40% - Accent6 27 2 2" xfId="19300"/>
    <cellStyle name="40% - Accent6 27 2 2 2" xfId="19301"/>
    <cellStyle name="40% - Accent6 27 2 2 3" xfId="19302"/>
    <cellStyle name="40% - Accent6 27 2 3" xfId="19303"/>
    <cellStyle name="40% - Accent6 27 2 4" xfId="19304"/>
    <cellStyle name="40% - Accent6 27 3" xfId="19305"/>
    <cellStyle name="40% - Accent6 27 3 2" xfId="19306"/>
    <cellStyle name="40% - Accent6 27 3 3" xfId="19307"/>
    <cellStyle name="40% - Accent6 27 4" xfId="19308"/>
    <cellStyle name="40% - Accent6 27 5" xfId="19309"/>
    <cellStyle name="40% - Accent6 27 6" xfId="19310"/>
    <cellStyle name="40% - Accent6 28" xfId="19311"/>
    <cellStyle name="40% - Accent6 28 2" xfId="19312"/>
    <cellStyle name="40% - Accent6 28 2 2" xfId="19313"/>
    <cellStyle name="40% - Accent6 28 2 2 2" xfId="19314"/>
    <cellStyle name="40% - Accent6 28 2 2 3" xfId="19315"/>
    <cellStyle name="40% - Accent6 28 2 3" xfId="19316"/>
    <cellStyle name="40% - Accent6 28 2 4" xfId="19317"/>
    <cellStyle name="40% - Accent6 28 3" xfId="19318"/>
    <cellStyle name="40% - Accent6 28 3 2" xfId="19319"/>
    <cellStyle name="40% - Accent6 28 3 3" xfId="19320"/>
    <cellStyle name="40% - Accent6 28 4" xfId="19321"/>
    <cellStyle name="40% - Accent6 28 5" xfId="19322"/>
    <cellStyle name="40% - Accent6 28 6" xfId="19323"/>
    <cellStyle name="40% - Accent6 29" xfId="19324"/>
    <cellStyle name="40% - Accent6 29 2" xfId="19325"/>
    <cellStyle name="40% - Accent6 29 2 2" xfId="19326"/>
    <cellStyle name="40% - Accent6 29 2 2 2" xfId="19327"/>
    <cellStyle name="40% - Accent6 29 2 2 3" xfId="19328"/>
    <cellStyle name="40% - Accent6 29 2 3" xfId="19329"/>
    <cellStyle name="40% - Accent6 29 2 4" xfId="19330"/>
    <cellStyle name="40% - Accent6 29 3" xfId="19331"/>
    <cellStyle name="40% - Accent6 29 3 2" xfId="19332"/>
    <cellStyle name="40% - Accent6 29 3 3" xfId="19333"/>
    <cellStyle name="40% - Accent6 29 4" xfId="19334"/>
    <cellStyle name="40% - Accent6 29 5" xfId="19335"/>
    <cellStyle name="40% - Accent6 29 6" xfId="19336"/>
    <cellStyle name="40% - Accent6 3" xfId="19337"/>
    <cellStyle name="40% - Accent6 3 10" xfId="19338"/>
    <cellStyle name="40% - Accent6 3 10 2" xfId="19339"/>
    <cellStyle name="40% - Accent6 3 11" xfId="19340"/>
    <cellStyle name="40% - Accent6 3 11 2" xfId="19341"/>
    <cellStyle name="40% - Accent6 3 12" xfId="19342"/>
    <cellStyle name="40% - Accent6 3 13" xfId="19343"/>
    <cellStyle name="40% - Accent6 3 14" xfId="19344"/>
    <cellStyle name="40% - Accent6 3 15" xfId="19345"/>
    <cellStyle name="40% - Accent6 3 2" xfId="19346"/>
    <cellStyle name="40% - Accent6 3 2 2" xfId="19347"/>
    <cellStyle name="40% - Accent6 3 2 2 2" xfId="19348"/>
    <cellStyle name="40% - Accent6 3 2 2 2 2" xfId="19349"/>
    <cellStyle name="40% - Accent6 3 2 2 2 2 2" xfId="19350"/>
    <cellStyle name="40% - Accent6 3 2 2 2 2 3" xfId="19351"/>
    <cellStyle name="40% - Accent6 3 2 2 2 2 4" xfId="19352"/>
    <cellStyle name="40% - Accent6 3 2 2 2 3" xfId="19353"/>
    <cellStyle name="40% - Accent6 3 2 2 2 4" xfId="19354"/>
    <cellStyle name="40% - Accent6 3 2 2 2 5" xfId="19355"/>
    <cellStyle name="40% - Accent6 3 2 2 3" xfId="19356"/>
    <cellStyle name="40% - Accent6 3 2 2 3 2" xfId="19357"/>
    <cellStyle name="40% - Accent6 3 2 2 3 3" xfId="19358"/>
    <cellStyle name="40% - Accent6 3 2 2 3 4" xfId="19359"/>
    <cellStyle name="40% - Accent6 3 2 2 4" xfId="19360"/>
    <cellStyle name="40% - Accent6 3 2 2 5" xfId="19361"/>
    <cellStyle name="40% - Accent6 3 2 2 6" xfId="19362"/>
    <cellStyle name="40% - Accent6 3 2 3" xfId="19363"/>
    <cellStyle name="40% - Accent6 3 2 3 2" xfId="19364"/>
    <cellStyle name="40% - Accent6 3 2 3 2 2" xfId="19365"/>
    <cellStyle name="40% - Accent6 3 2 3 2 2 2" xfId="19366"/>
    <cellStyle name="40% - Accent6 3 2 3 2 2 3" xfId="19367"/>
    <cellStyle name="40% - Accent6 3 2 3 2 3" xfId="19368"/>
    <cellStyle name="40% - Accent6 3 2 3 2 4" xfId="19369"/>
    <cellStyle name="40% - Accent6 3 2 3 2 5" xfId="19370"/>
    <cellStyle name="40% - Accent6 3 2 3 3" xfId="19371"/>
    <cellStyle name="40% - Accent6 3 2 3 3 2" xfId="19372"/>
    <cellStyle name="40% - Accent6 3 2 3 3 3" xfId="19373"/>
    <cellStyle name="40% - Accent6 3 2 3 4" xfId="19374"/>
    <cellStyle name="40% - Accent6 3 2 3 5" xfId="19375"/>
    <cellStyle name="40% - Accent6 3 2 3 6" xfId="19376"/>
    <cellStyle name="40% - Accent6 3 2 4" xfId="19377"/>
    <cellStyle name="40% - Accent6 3 2 4 2" xfId="19378"/>
    <cellStyle name="40% - Accent6 3 2 4 2 2" xfId="19379"/>
    <cellStyle name="40% - Accent6 3 2 4 2 3" xfId="19380"/>
    <cellStyle name="40% - Accent6 3 2 4 3" xfId="19381"/>
    <cellStyle name="40% - Accent6 3 2 4 4" xfId="19382"/>
    <cellStyle name="40% - Accent6 3 2 4 5" xfId="19383"/>
    <cellStyle name="40% - Accent6 3 2 5" xfId="19384"/>
    <cellStyle name="40% - Accent6 3 2 5 2" xfId="19385"/>
    <cellStyle name="40% - Accent6 3 2 5 3" xfId="19386"/>
    <cellStyle name="40% - Accent6 3 2 6" xfId="19387"/>
    <cellStyle name="40% - Accent6 3 2 7" xfId="19388"/>
    <cellStyle name="40% - Accent6 3 2 8" xfId="19389"/>
    <cellStyle name="40% - Accent6 3 3" xfId="19390"/>
    <cellStyle name="40% - Accent6 3 3 2" xfId="19391"/>
    <cellStyle name="40% - Accent6 3 3 2 2" xfId="19392"/>
    <cellStyle name="40% - Accent6 3 3 2 2 2" xfId="19393"/>
    <cellStyle name="40% - Accent6 3 3 2 2 3" xfId="19394"/>
    <cellStyle name="40% - Accent6 3 3 2 2 4" xfId="19395"/>
    <cellStyle name="40% - Accent6 3 3 2 2 5" xfId="19396"/>
    <cellStyle name="40% - Accent6 3 3 2 3" xfId="19397"/>
    <cellStyle name="40% - Accent6 3 3 2 4" xfId="19398"/>
    <cellStyle name="40% - Accent6 3 3 2 5" xfId="19399"/>
    <cellStyle name="40% - Accent6 3 3 2 6" xfId="19400"/>
    <cellStyle name="40% - Accent6 3 3 3" xfId="19401"/>
    <cellStyle name="40% - Accent6 3 3 3 2" xfId="19402"/>
    <cellStyle name="40% - Accent6 3 3 3 3" xfId="19403"/>
    <cellStyle name="40% - Accent6 3 3 3 4" xfId="19404"/>
    <cellStyle name="40% - Accent6 3 3 3 5" xfId="19405"/>
    <cellStyle name="40% - Accent6 3 3 4" xfId="19406"/>
    <cellStyle name="40% - Accent6 3 3 5" xfId="19407"/>
    <cellStyle name="40% - Accent6 3 3 6" xfId="19408"/>
    <cellStyle name="40% - Accent6 3 3 7" xfId="19409"/>
    <cellStyle name="40% - Accent6 3 4" xfId="19410"/>
    <cellStyle name="40% - Accent6 3 4 2" xfId="19411"/>
    <cellStyle name="40% - Accent6 3 4 2 2" xfId="19412"/>
    <cellStyle name="40% - Accent6 3 4 2 2 2" xfId="19413"/>
    <cellStyle name="40% - Accent6 3 4 2 2 3" xfId="19414"/>
    <cellStyle name="40% - Accent6 3 4 2 2 4" xfId="19415"/>
    <cellStyle name="40% - Accent6 3 4 2 2 5" xfId="19416"/>
    <cellStyle name="40% - Accent6 3 4 2 3" xfId="19417"/>
    <cellStyle name="40% - Accent6 3 4 2 4" xfId="19418"/>
    <cellStyle name="40% - Accent6 3 4 2 5" xfId="19419"/>
    <cellStyle name="40% - Accent6 3 4 2 6" xfId="19420"/>
    <cellStyle name="40% - Accent6 3 4 3" xfId="19421"/>
    <cellStyle name="40% - Accent6 3 4 3 2" xfId="19422"/>
    <cellStyle name="40% - Accent6 3 4 3 3" xfId="19423"/>
    <cellStyle name="40% - Accent6 3 4 3 4" xfId="19424"/>
    <cellStyle name="40% - Accent6 3 4 3 5" xfId="19425"/>
    <cellStyle name="40% - Accent6 3 4 4" xfId="19426"/>
    <cellStyle name="40% - Accent6 3 4 5" xfId="19427"/>
    <cellStyle name="40% - Accent6 3 4 6" xfId="19428"/>
    <cellStyle name="40% - Accent6 3 4 7" xfId="19429"/>
    <cellStyle name="40% - Accent6 3 5" xfId="19430"/>
    <cellStyle name="40% - Accent6 3 5 2" xfId="19431"/>
    <cellStyle name="40% - Accent6 3 5 2 2" xfId="19432"/>
    <cellStyle name="40% - Accent6 3 5 2 2 2" xfId="19433"/>
    <cellStyle name="40% - Accent6 3 5 2 3" xfId="19434"/>
    <cellStyle name="40% - Accent6 3 5 2 4" xfId="19435"/>
    <cellStyle name="40% - Accent6 3 5 2 5" xfId="19436"/>
    <cellStyle name="40% - Accent6 3 5 2 6" xfId="19437"/>
    <cellStyle name="40% - Accent6 3 5 3" xfId="19438"/>
    <cellStyle name="40% - Accent6 3 5 3 2" xfId="19439"/>
    <cellStyle name="40% - Accent6 3 5 4" xfId="19440"/>
    <cellStyle name="40% - Accent6 3 5 5" xfId="19441"/>
    <cellStyle name="40% - Accent6 3 5 6" xfId="19442"/>
    <cellStyle name="40% - Accent6 3 5 7" xfId="19443"/>
    <cellStyle name="40% - Accent6 3 6" xfId="19444"/>
    <cellStyle name="40% - Accent6 3 6 2" xfId="19445"/>
    <cellStyle name="40% - Accent6 3 6 2 2" xfId="19446"/>
    <cellStyle name="40% - Accent6 3 6 2 2 2" xfId="19447"/>
    <cellStyle name="40% - Accent6 3 6 2 3" xfId="19448"/>
    <cellStyle name="40% - Accent6 3 6 3" xfId="19449"/>
    <cellStyle name="40% - Accent6 3 6 3 2" xfId="19450"/>
    <cellStyle name="40% - Accent6 3 6 4" xfId="19451"/>
    <cellStyle name="40% - Accent6 3 6 5" xfId="19452"/>
    <cellStyle name="40% - Accent6 3 6 6" xfId="19453"/>
    <cellStyle name="40% - Accent6 3 6 7" xfId="19454"/>
    <cellStyle name="40% - Accent6 3 7" xfId="19455"/>
    <cellStyle name="40% - Accent6 3 7 2" xfId="19456"/>
    <cellStyle name="40% - Accent6 3 7 2 2" xfId="19457"/>
    <cellStyle name="40% - Accent6 3 7 2 2 2" xfId="19458"/>
    <cellStyle name="40% - Accent6 3 7 2 3" xfId="19459"/>
    <cellStyle name="40% - Accent6 3 7 3" xfId="19460"/>
    <cellStyle name="40% - Accent6 3 7 3 2" xfId="19461"/>
    <cellStyle name="40% - Accent6 3 7 4" xfId="19462"/>
    <cellStyle name="40% - Accent6 3 8" xfId="19463"/>
    <cellStyle name="40% - Accent6 3 8 2" xfId="19464"/>
    <cellStyle name="40% - Accent6 3 8 2 2" xfId="19465"/>
    <cellStyle name="40% - Accent6 3 8 2 2 2" xfId="19466"/>
    <cellStyle name="40% - Accent6 3 8 2 3" xfId="19467"/>
    <cellStyle name="40% - Accent6 3 8 3" xfId="19468"/>
    <cellStyle name="40% - Accent6 3 8 3 2" xfId="19469"/>
    <cellStyle name="40% - Accent6 3 8 4" xfId="19470"/>
    <cellStyle name="40% - Accent6 3 9" xfId="19471"/>
    <cellStyle name="40% - Accent6 3 9 2" xfId="19472"/>
    <cellStyle name="40% - Accent6 3 9 2 2" xfId="19473"/>
    <cellStyle name="40% - Accent6 3 9 3" xfId="19474"/>
    <cellStyle name="40% - Accent6 30" xfId="19475"/>
    <cellStyle name="40% - Accent6 30 2" xfId="19476"/>
    <cellStyle name="40% - Accent6 30 2 2" xfId="19477"/>
    <cellStyle name="40% - Accent6 30 2 2 2" xfId="19478"/>
    <cellStyle name="40% - Accent6 30 2 2 3" xfId="19479"/>
    <cellStyle name="40% - Accent6 30 2 3" xfId="19480"/>
    <cellStyle name="40% - Accent6 30 2 4" xfId="19481"/>
    <cellStyle name="40% - Accent6 30 3" xfId="19482"/>
    <cellStyle name="40% - Accent6 30 3 2" xfId="19483"/>
    <cellStyle name="40% - Accent6 30 3 3" xfId="19484"/>
    <cellStyle name="40% - Accent6 30 4" xfId="19485"/>
    <cellStyle name="40% - Accent6 30 5" xfId="19486"/>
    <cellStyle name="40% - Accent6 30 6" xfId="19487"/>
    <cellStyle name="40% - Accent6 31" xfId="19488"/>
    <cellStyle name="40% - Accent6 31 2" xfId="19489"/>
    <cellStyle name="40% - Accent6 31 2 2" xfId="19490"/>
    <cellStyle name="40% - Accent6 31 2 2 2" xfId="19491"/>
    <cellStyle name="40% - Accent6 31 2 2 3" xfId="19492"/>
    <cellStyle name="40% - Accent6 31 2 3" xfId="19493"/>
    <cellStyle name="40% - Accent6 31 2 4" xfId="19494"/>
    <cellStyle name="40% - Accent6 31 3" xfId="19495"/>
    <cellStyle name="40% - Accent6 31 3 2" xfId="19496"/>
    <cellStyle name="40% - Accent6 31 3 3" xfId="19497"/>
    <cellStyle name="40% - Accent6 31 4" xfId="19498"/>
    <cellStyle name="40% - Accent6 31 5" xfId="19499"/>
    <cellStyle name="40% - Accent6 31 6" xfId="19500"/>
    <cellStyle name="40% - Accent6 32" xfId="19501"/>
    <cellStyle name="40% - Accent6 32 2" xfId="19502"/>
    <cellStyle name="40% - Accent6 32 2 2" xfId="19503"/>
    <cellStyle name="40% - Accent6 32 2 2 2" xfId="19504"/>
    <cellStyle name="40% - Accent6 32 2 2 3" xfId="19505"/>
    <cellStyle name="40% - Accent6 32 2 3" xfId="19506"/>
    <cellStyle name="40% - Accent6 32 2 4" xfId="19507"/>
    <cellStyle name="40% - Accent6 32 3" xfId="19508"/>
    <cellStyle name="40% - Accent6 32 3 2" xfId="19509"/>
    <cellStyle name="40% - Accent6 32 3 3" xfId="19510"/>
    <cellStyle name="40% - Accent6 32 4" xfId="19511"/>
    <cellStyle name="40% - Accent6 32 5" xfId="19512"/>
    <cellStyle name="40% - Accent6 33" xfId="19513"/>
    <cellStyle name="40% - Accent6 33 2" xfId="19514"/>
    <cellStyle name="40% - Accent6 33 2 2" xfId="19515"/>
    <cellStyle name="40% - Accent6 33 2 2 2" xfId="19516"/>
    <cellStyle name="40% - Accent6 33 2 2 3" xfId="19517"/>
    <cellStyle name="40% - Accent6 33 2 3" xfId="19518"/>
    <cellStyle name="40% - Accent6 33 2 4" xfId="19519"/>
    <cellStyle name="40% - Accent6 33 3" xfId="19520"/>
    <cellStyle name="40% - Accent6 33 3 2" xfId="19521"/>
    <cellStyle name="40% - Accent6 33 3 3" xfId="19522"/>
    <cellStyle name="40% - Accent6 33 4" xfId="19523"/>
    <cellStyle name="40% - Accent6 33 5" xfId="19524"/>
    <cellStyle name="40% - Accent6 34" xfId="19525"/>
    <cellStyle name="40% - Accent6 34 2" xfId="19526"/>
    <cellStyle name="40% - Accent6 34 2 2" xfId="19527"/>
    <cellStyle name="40% - Accent6 34 2 2 2" xfId="19528"/>
    <cellStyle name="40% - Accent6 34 2 2 3" xfId="19529"/>
    <cellStyle name="40% - Accent6 34 2 3" xfId="19530"/>
    <cellStyle name="40% - Accent6 34 2 4" xfId="19531"/>
    <cellStyle name="40% - Accent6 34 3" xfId="19532"/>
    <cellStyle name="40% - Accent6 34 3 2" xfId="19533"/>
    <cellStyle name="40% - Accent6 34 3 3" xfId="19534"/>
    <cellStyle name="40% - Accent6 34 4" xfId="19535"/>
    <cellStyle name="40% - Accent6 34 5" xfId="19536"/>
    <cellStyle name="40% - Accent6 35" xfId="19537"/>
    <cellStyle name="40% - Accent6 35 2" xfId="19538"/>
    <cellStyle name="40% - Accent6 35 2 2" xfId="19539"/>
    <cellStyle name="40% - Accent6 35 2 2 2" xfId="19540"/>
    <cellStyle name="40% - Accent6 35 2 2 3" xfId="19541"/>
    <cellStyle name="40% - Accent6 35 2 3" xfId="19542"/>
    <cellStyle name="40% - Accent6 35 2 4" xfId="19543"/>
    <cellStyle name="40% - Accent6 35 3" xfId="19544"/>
    <cellStyle name="40% - Accent6 35 3 2" xfId="19545"/>
    <cellStyle name="40% - Accent6 35 3 3" xfId="19546"/>
    <cellStyle name="40% - Accent6 35 4" xfId="19547"/>
    <cellStyle name="40% - Accent6 35 5" xfId="19548"/>
    <cellStyle name="40% - Accent6 36" xfId="19549"/>
    <cellStyle name="40% - Accent6 36 2" xfId="19550"/>
    <cellStyle name="40% - Accent6 36 2 2" xfId="19551"/>
    <cellStyle name="40% - Accent6 36 2 2 2" xfId="19552"/>
    <cellStyle name="40% - Accent6 36 2 2 3" xfId="19553"/>
    <cellStyle name="40% - Accent6 36 2 3" xfId="19554"/>
    <cellStyle name="40% - Accent6 36 2 4" xfId="19555"/>
    <cellStyle name="40% - Accent6 36 3" xfId="19556"/>
    <cellStyle name="40% - Accent6 36 3 2" xfId="19557"/>
    <cellStyle name="40% - Accent6 36 3 3" xfId="19558"/>
    <cellStyle name="40% - Accent6 36 4" xfId="19559"/>
    <cellStyle name="40% - Accent6 36 5" xfId="19560"/>
    <cellStyle name="40% - Accent6 37" xfId="19561"/>
    <cellStyle name="40% - Accent6 37 2" xfId="19562"/>
    <cellStyle name="40% - Accent6 37 2 2" xfId="19563"/>
    <cellStyle name="40% - Accent6 37 2 2 2" xfId="19564"/>
    <cellStyle name="40% - Accent6 37 2 2 3" xfId="19565"/>
    <cellStyle name="40% - Accent6 37 2 3" xfId="19566"/>
    <cellStyle name="40% - Accent6 37 2 4" xfId="19567"/>
    <cellStyle name="40% - Accent6 37 3" xfId="19568"/>
    <cellStyle name="40% - Accent6 37 3 2" xfId="19569"/>
    <cellStyle name="40% - Accent6 37 3 3" xfId="19570"/>
    <cellStyle name="40% - Accent6 37 4" xfId="19571"/>
    <cellStyle name="40% - Accent6 37 5" xfId="19572"/>
    <cellStyle name="40% - Accent6 38" xfId="19573"/>
    <cellStyle name="40% - Accent6 38 2" xfId="19574"/>
    <cellStyle name="40% - Accent6 38 2 2" xfId="19575"/>
    <cellStyle name="40% - Accent6 38 2 2 2" xfId="19576"/>
    <cellStyle name="40% - Accent6 38 2 2 3" xfId="19577"/>
    <cellStyle name="40% - Accent6 38 2 3" xfId="19578"/>
    <cellStyle name="40% - Accent6 38 2 4" xfId="19579"/>
    <cellStyle name="40% - Accent6 38 3" xfId="19580"/>
    <cellStyle name="40% - Accent6 38 3 2" xfId="19581"/>
    <cellStyle name="40% - Accent6 38 3 3" xfId="19582"/>
    <cellStyle name="40% - Accent6 38 4" xfId="19583"/>
    <cellStyle name="40% - Accent6 38 5" xfId="19584"/>
    <cellStyle name="40% - Accent6 39" xfId="19585"/>
    <cellStyle name="40% - Accent6 39 2" xfId="19586"/>
    <cellStyle name="40% - Accent6 39 2 2" xfId="19587"/>
    <cellStyle name="40% - Accent6 39 2 2 2" xfId="19588"/>
    <cellStyle name="40% - Accent6 39 2 2 3" xfId="19589"/>
    <cellStyle name="40% - Accent6 39 2 3" xfId="19590"/>
    <cellStyle name="40% - Accent6 39 2 4" xfId="19591"/>
    <cellStyle name="40% - Accent6 39 3" xfId="19592"/>
    <cellStyle name="40% - Accent6 39 3 2" xfId="19593"/>
    <cellStyle name="40% - Accent6 39 3 3" xfId="19594"/>
    <cellStyle name="40% - Accent6 39 4" xfId="19595"/>
    <cellStyle name="40% - Accent6 39 5" xfId="19596"/>
    <cellStyle name="40% - Accent6 4" xfId="19597"/>
    <cellStyle name="40% - Accent6 4 10" xfId="19598"/>
    <cellStyle name="40% - Accent6 4 10 2" xfId="19599"/>
    <cellStyle name="40% - Accent6 4 11" xfId="19600"/>
    <cellStyle name="40% - Accent6 4 11 2" xfId="19601"/>
    <cellStyle name="40% - Accent6 4 12" xfId="19602"/>
    <cellStyle name="40% - Accent6 4 13" xfId="19603"/>
    <cellStyle name="40% - Accent6 4 14" xfId="19604"/>
    <cellStyle name="40% - Accent6 4 15" xfId="19605"/>
    <cellStyle name="40% - Accent6 4 2" xfId="19606"/>
    <cellStyle name="40% - Accent6 4 2 2" xfId="19607"/>
    <cellStyle name="40% - Accent6 4 2 2 2" xfId="19608"/>
    <cellStyle name="40% - Accent6 4 2 2 2 2" xfId="19609"/>
    <cellStyle name="40% - Accent6 4 2 2 2 2 2" xfId="19610"/>
    <cellStyle name="40% - Accent6 4 2 2 2 2 3" xfId="19611"/>
    <cellStyle name="40% - Accent6 4 2 2 2 2 4" xfId="19612"/>
    <cellStyle name="40% - Accent6 4 2 2 2 3" xfId="19613"/>
    <cellStyle name="40% - Accent6 4 2 2 2 4" xfId="19614"/>
    <cellStyle name="40% - Accent6 4 2 2 2 5" xfId="19615"/>
    <cellStyle name="40% - Accent6 4 2 2 3" xfId="19616"/>
    <cellStyle name="40% - Accent6 4 2 2 3 2" xfId="19617"/>
    <cellStyle name="40% - Accent6 4 2 2 3 3" xfId="19618"/>
    <cellStyle name="40% - Accent6 4 2 2 3 4" xfId="19619"/>
    <cellStyle name="40% - Accent6 4 2 2 4" xfId="19620"/>
    <cellStyle name="40% - Accent6 4 2 2 5" xfId="19621"/>
    <cellStyle name="40% - Accent6 4 2 2 6" xfId="19622"/>
    <cellStyle name="40% - Accent6 4 2 3" xfId="19623"/>
    <cellStyle name="40% - Accent6 4 2 3 2" xfId="19624"/>
    <cellStyle name="40% - Accent6 4 2 3 2 2" xfId="19625"/>
    <cellStyle name="40% - Accent6 4 2 3 2 2 2" xfId="19626"/>
    <cellStyle name="40% - Accent6 4 2 3 2 2 3" xfId="19627"/>
    <cellStyle name="40% - Accent6 4 2 3 2 3" xfId="19628"/>
    <cellStyle name="40% - Accent6 4 2 3 2 4" xfId="19629"/>
    <cellStyle name="40% - Accent6 4 2 3 2 5" xfId="19630"/>
    <cellStyle name="40% - Accent6 4 2 3 3" xfId="19631"/>
    <cellStyle name="40% - Accent6 4 2 3 3 2" xfId="19632"/>
    <cellStyle name="40% - Accent6 4 2 3 3 3" xfId="19633"/>
    <cellStyle name="40% - Accent6 4 2 3 4" xfId="19634"/>
    <cellStyle name="40% - Accent6 4 2 3 5" xfId="19635"/>
    <cellStyle name="40% - Accent6 4 2 3 6" xfId="19636"/>
    <cellStyle name="40% - Accent6 4 2 4" xfId="19637"/>
    <cellStyle name="40% - Accent6 4 2 4 2" xfId="19638"/>
    <cellStyle name="40% - Accent6 4 2 4 2 2" xfId="19639"/>
    <cellStyle name="40% - Accent6 4 2 4 2 3" xfId="19640"/>
    <cellStyle name="40% - Accent6 4 2 4 3" xfId="19641"/>
    <cellStyle name="40% - Accent6 4 2 4 4" xfId="19642"/>
    <cellStyle name="40% - Accent6 4 2 4 5" xfId="19643"/>
    <cellStyle name="40% - Accent6 4 2 5" xfId="19644"/>
    <cellStyle name="40% - Accent6 4 2 5 2" xfId="19645"/>
    <cellStyle name="40% - Accent6 4 2 5 3" xfId="19646"/>
    <cellStyle name="40% - Accent6 4 2 6" xfId="19647"/>
    <cellStyle name="40% - Accent6 4 2 7" xfId="19648"/>
    <cellStyle name="40% - Accent6 4 2 8" xfId="19649"/>
    <cellStyle name="40% - Accent6 4 3" xfId="19650"/>
    <cellStyle name="40% - Accent6 4 3 2" xfId="19651"/>
    <cellStyle name="40% - Accent6 4 3 2 2" xfId="19652"/>
    <cellStyle name="40% - Accent6 4 3 2 2 2" xfId="19653"/>
    <cellStyle name="40% - Accent6 4 3 2 2 3" xfId="19654"/>
    <cellStyle name="40% - Accent6 4 3 2 2 4" xfId="19655"/>
    <cellStyle name="40% - Accent6 4 3 2 2 5" xfId="19656"/>
    <cellStyle name="40% - Accent6 4 3 2 3" xfId="19657"/>
    <cellStyle name="40% - Accent6 4 3 2 4" xfId="19658"/>
    <cellStyle name="40% - Accent6 4 3 2 5" xfId="19659"/>
    <cellStyle name="40% - Accent6 4 3 2 6" xfId="19660"/>
    <cellStyle name="40% - Accent6 4 3 3" xfId="19661"/>
    <cellStyle name="40% - Accent6 4 3 3 2" xfId="19662"/>
    <cellStyle name="40% - Accent6 4 3 3 3" xfId="19663"/>
    <cellStyle name="40% - Accent6 4 3 3 4" xfId="19664"/>
    <cellStyle name="40% - Accent6 4 3 3 5" xfId="19665"/>
    <cellStyle name="40% - Accent6 4 3 4" xfId="19666"/>
    <cellStyle name="40% - Accent6 4 3 5" xfId="19667"/>
    <cellStyle name="40% - Accent6 4 3 6" xfId="19668"/>
    <cellStyle name="40% - Accent6 4 3 7" xfId="19669"/>
    <cellStyle name="40% - Accent6 4 4" xfId="19670"/>
    <cellStyle name="40% - Accent6 4 4 2" xfId="19671"/>
    <cellStyle name="40% - Accent6 4 4 2 2" xfId="19672"/>
    <cellStyle name="40% - Accent6 4 4 2 2 2" xfId="19673"/>
    <cellStyle name="40% - Accent6 4 4 2 2 3" xfId="19674"/>
    <cellStyle name="40% - Accent6 4 4 2 2 4" xfId="19675"/>
    <cellStyle name="40% - Accent6 4 4 2 2 5" xfId="19676"/>
    <cellStyle name="40% - Accent6 4 4 2 3" xfId="19677"/>
    <cellStyle name="40% - Accent6 4 4 2 4" xfId="19678"/>
    <cellStyle name="40% - Accent6 4 4 2 5" xfId="19679"/>
    <cellStyle name="40% - Accent6 4 4 2 6" xfId="19680"/>
    <cellStyle name="40% - Accent6 4 4 3" xfId="19681"/>
    <cellStyle name="40% - Accent6 4 4 3 2" xfId="19682"/>
    <cellStyle name="40% - Accent6 4 4 3 3" xfId="19683"/>
    <cellStyle name="40% - Accent6 4 4 3 4" xfId="19684"/>
    <cellStyle name="40% - Accent6 4 4 3 5" xfId="19685"/>
    <cellStyle name="40% - Accent6 4 4 4" xfId="19686"/>
    <cellStyle name="40% - Accent6 4 4 5" xfId="19687"/>
    <cellStyle name="40% - Accent6 4 4 6" xfId="19688"/>
    <cellStyle name="40% - Accent6 4 4 7" xfId="19689"/>
    <cellStyle name="40% - Accent6 4 5" xfId="19690"/>
    <cellStyle name="40% - Accent6 4 5 2" xfId="19691"/>
    <cellStyle name="40% - Accent6 4 5 2 2" xfId="19692"/>
    <cellStyle name="40% - Accent6 4 5 2 2 2" xfId="19693"/>
    <cellStyle name="40% - Accent6 4 5 2 3" xfId="19694"/>
    <cellStyle name="40% - Accent6 4 5 2 4" xfId="19695"/>
    <cellStyle name="40% - Accent6 4 5 2 5" xfId="19696"/>
    <cellStyle name="40% - Accent6 4 5 2 6" xfId="19697"/>
    <cellStyle name="40% - Accent6 4 5 3" xfId="19698"/>
    <cellStyle name="40% - Accent6 4 5 3 2" xfId="19699"/>
    <cellStyle name="40% - Accent6 4 5 4" xfId="19700"/>
    <cellStyle name="40% - Accent6 4 5 5" xfId="19701"/>
    <cellStyle name="40% - Accent6 4 5 6" xfId="19702"/>
    <cellStyle name="40% - Accent6 4 5 7" xfId="19703"/>
    <cellStyle name="40% - Accent6 4 6" xfId="19704"/>
    <cellStyle name="40% - Accent6 4 6 2" xfId="19705"/>
    <cellStyle name="40% - Accent6 4 6 2 2" xfId="19706"/>
    <cellStyle name="40% - Accent6 4 6 2 2 2" xfId="19707"/>
    <cellStyle name="40% - Accent6 4 6 2 3" xfId="19708"/>
    <cellStyle name="40% - Accent6 4 6 3" xfId="19709"/>
    <cellStyle name="40% - Accent6 4 6 3 2" xfId="19710"/>
    <cellStyle name="40% - Accent6 4 6 4" xfId="19711"/>
    <cellStyle name="40% - Accent6 4 6 5" xfId="19712"/>
    <cellStyle name="40% - Accent6 4 6 6" xfId="19713"/>
    <cellStyle name="40% - Accent6 4 6 7" xfId="19714"/>
    <cellStyle name="40% - Accent6 4 7" xfId="19715"/>
    <cellStyle name="40% - Accent6 4 7 2" xfId="19716"/>
    <cellStyle name="40% - Accent6 4 7 2 2" xfId="19717"/>
    <cellStyle name="40% - Accent6 4 7 2 2 2" xfId="19718"/>
    <cellStyle name="40% - Accent6 4 7 2 3" xfId="19719"/>
    <cellStyle name="40% - Accent6 4 7 3" xfId="19720"/>
    <cellStyle name="40% - Accent6 4 7 3 2" xfId="19721"/>
    <cellStyle name="40% - Accent6 4 7 4" xfId="19722"/>
    <cellStyle name="40% - Accent6 4 8" xfId="19723"/>
    <cellStyle name="40% - Accent6 4 8 2" xfId="19724"/>
    <cellStyle name="40% - Accent6 4 8 2 2" xfId="19725"/>
    <cellStyle name="40% - Accent6 4 8 2 2 2" xfId="19726"/>
    <cellStyle name="40% - Accent6 4 8 2 3" xfId="19727"/>
    <cellStyle name="40% - Accent6 4 8 3" xfId="19728"/>
    <cellStyle name="40% - Accent6 4 8 3 2" xfId="19729"/>
    <cellStyle name="40% - Accent6 4 8 4" xfId="19730"/>
    <cellStyle name="40% - Accent6 4 9" xfId="19731"/>
    <cellStyle name="40% - Accent6 4 9 2" xfId="19732"/>
    <cellStyle name="40% - Accent6 4 9 2 2" xfId="19733"/>
    <cellStyle name="40% - Accent6 4 9 3" xfId="19734"/>
    <cellStyle name="40% - Accent6 40" xfId="19735"/>
    <cellStyle name="40% - Accent6 40 2" xfId="19736"/>
    <cellStyle name="40% - Accent6 40 2 2" xfId="19737"/>
    <cellStyle name="40% - Accent6 40 2 2 2" xfId="19738"/>
    <cellStyle name="40% - Accent6 40 2 2 3" xfId="19739"/>
    <cellStyle name="40% - Accent6 40 2 3" xfId="19740"/>
    <cellStyle name="40% - Accent6 40 2 4" xfId="19741"/>
    <cellStyle name="40% - Accent6 40 3" xfId="19742"/>
    <cellStyle name="40% - Accent6 40 3 2" xfId="19743"/>
    <cellStyle name="40% - Accent6 40 3 3" xfId="19744"/>
    <cellStyle name="40% - Accent6 40 4" xfId="19745"/>
    <cellStyle name="40% - Accent6 40 5" xfId="19746"/>
    <cellStyle name="40% - Accent6 41" xfId="19747"/>
    <cellStyle name="40% - Accent6 41 2" xfId="19748"/>
    <cellStyle name="40% - Accent6 41 2 2" xfId="19749"/>
    <cellStyle name="40% - Accent6 41 2 2 2" xfId="19750"/>
    <cellStyle name="40% - Accent6 41 2 2 3" xfId="19751"/>
    <cellStyle name="40% - Accent6 41 2 3" xfId="19752"/>
    <cellStyle name="40% - Accent6 41 2 4" xfId="19753"/>
    <cellStyle name="40% - Accent6 41 3" xfId="19754"/>
    <cellStyle name="40% - Accent6 41 3 2" xfId="19755"/>
    <cellStyle name="40% - Accent6 41 3 3" xfId="19756"/>
    <cellStyle name="40% - Accent6 41 4" xfId="19757"/>
    <cellStyle name="40% - Accent6 41 5" xfId="19758"/>
    <cellStyle name="40% - Accent6 42" xfId="19759"/>
    <cellStyle name="40% - Accent6 42 2" xfId="19760"/>
    <cellStyle name="40% - Accent6 42 2 2" xfId="19761"/>
    <cellStyle name="40% - Accent6 42 2 2 2" xfId="19762"/>
    <cellStyle name="40% - Accent6 42 2 2 3" xfId="19763"/>
    <cellStyle name="40% - Accent6 42 2 3" xfId="19764"/>
    <cellStyle name="40% - Accent6 42 2 4" xfId="19765"/>
    <cellStyle name="40% - Accent6 42 3" xfId="19766"/>
    <cellStyle name="40% - Accent6 42 3 2" xfId="19767"/>
    <cellStyle name="40% - Accent6 42 3 3" xfId="19768"/>
    <cellStyle name="40% - Accent6 42 4" xfId="19769"/>
    <cellStyle name="40% - Accent6 42 5" xfId="19770"/>
    <cellStyle name="40% - Accent6 43" xfId="19771"/>
    <cellStyle name="40% - Accent6 43 2" xfId="19772"/>
    <cellStyle name="40% - Accent6 43 2 2" xfId="19773"/>
    <cellStyle name="40% - Accent6 43 2 2 2" xfId="19774"/>
    <cellStyle name="40% - Accent6 43 2 2 3" xfId="19775"/>
    <cellStyle name="40% - Accent6 43 2 3" xfId="19776"/>
    <cellStyle name="40% - Accent6 43 2 4" xfId="19777"/>
    <cellStyle name="40% - Accent6 43 3" xfId="19778"/>
    <cellStyle name="40% - Accent6 43 3 2" xfId="19779"/>
    <cellStyle name="40% - Accent6 43 3 3" xfId="19780"/>
    <cellStyle name="40% - Accent6 43 4" xfId="19781"/>
    <cellStyle name="40% - Accent6 43 5" xfId="19782"/>
    <cellStyle name="40% - Accent6 44" xfId="19783"/>
    <cellStyle name="40% - Accent6 44 2" xfId="19784"/>
    <cellStyle name="40% - Accent6 44 2 2" xfId="19785"/>
    <cellStyle name="40% - Accent6 44 2 2 2" xfId="19786"/>
    <cellStyle name="40% - Accent6 44 2 2 3" xfId="19787"/>
    <cellStyle name="40% - Accent6 44 2 3" xfId="19788"/>
    <cellStyle name="40% - Accent6 44 2 4" xfId="19789"/>
    <cellStyle name="40% - Accent6 44 3" xfId="19790"/>
    <cellStyle name="40% - Accent6 44 3 2" xfId="19791"/>
    <cellStyle name="40% - Accent6 44 3 3" xfId="19792"/>
    <cellStyle name="40% - Accent6 44 4" xfId="19793"/>
    <cellStyle name="40% - Accent6 44 5" xfId="19794"/>
    <cellStyle name="40% - Accent6 45" xfId="19795"/>
    <cellStyle name="40% - Accent6 45 2" xfId="19796"/>
    <cellStyle name="40% - Accent6 45 2 2" xfId="19797"/>
    <cellStyle name="40% - Accent6 45 2 2 2" xfId="19798"/>
    <cellStyle name="40% - Accent6 45 2 2 3" xfId="19799"/>
    <cellStyle name="40% - Accent6 45 2 3" xfId="19800"/>
    <cellStyle name="40% - Accent6 45 2 4" xfId="19801"/>
    <cellStyle name="40% - Accent6 45 3" xfId="19802"/>
    <cellStyle name="40% - Accent6 45 3 2" xfId="19803"/>
    <cellStyle name="40% - Accent6 45 3 3" xfId="19804"/>
    <cellStyle name="40% - Accent6 45 4" xfId="19805"/>
    <cellStyle name="40% - Accent6 45 5" xfId="19806"/>
    <cellStyle name="40% - Accent6 46" xfId="19807"/>
    <cellStyle name="40% - Accent6 46 2" xfId="19808"/>
    <cellStyle name="40% - Accent6 46 2 2" xfId="19809"/>
    <cellStyle name="40% - Accent6 46 2 2 2" xfId="19810"/>
    <cellStyle name="40% - Accent6 46 2 2 3" xfId="19811"/>
    <cellStyle name="40% - Accent6 46 2 3" xfId="19812"/>
    <cellStyle name="40% - Accent6 46 2 4" xfId="19813"/>
    <cellStyle name="40% - Accent6 46 3" xfId="19814"/>
    <cellStyle name="40% - Accent6 46 3 2" xfId="19815"/>
    <cellStyle name="40% - Accent6 46 3 3" xfId="19816"/>
    <cellStyle name="40% - Accent6 46 4" xfId="19817"/>
    <cellStyle name="40% - Accent6 46 5" xfId="19818"/>
    <cellStyle name="40% - Accent6 47" xfId="19819"/>
    <cellStyle name="40% - Accent6 47 2" xfId="19820"/>
    <cellStyle name="40% - Accent6 47 2 2" xfId="19821"/>
    <cellStyle name="40% - Accent6 47 2 2 2" xfId="19822"/>
    <cellStyle name="40% - Accent6 47 2 2 3" xfId="19823"/>
    <cellStyle name="40% - Accent6 47 2 3" xfId="19824"/>
    <cellStyle name="40% - Accent6 47 2 4" xfId="19825"/>
    <cellStyle name="40% - Accent6 47 3" xfId="19826"/>
    <cellStyle name="40% - Accent6 47 3 2" xfId="19827"/>
    <cellStyle name="40% - Accent6 47 3 3" xfId="19828"/>
    <cellStyle name="40% - Accent6 47 4" xfId="19829"/>
    <cellStyle name="40% - Accent6 47 5" xfId="19830"/>
    <cellStyle name="40% - Accent6 48" xfId="19831"/>
    <cellStyle name="40% - Accent6 48 2" xfId="19832"/>
    <cellStyle name="40% - Accent6 48 2 2" xfId="19833"/>
    <cellStyle name="40% - Accent6 48 2 2 2" xfId="19834"/>
    <cellStyle name="40% - Accent6 48 2 2 3" xfId="19835"/>
    <cellStyle name="40% - Accent6 48 2 3" xfId="19836"/>
    <cellStyle name="40% - Accent6 48 2 4" xfId="19837"/>
    <cellStyle name="40% - Accent6 48 3" xfId="19838"/>
    <cellStyle name="40% - Accent6 48 3 2" xfId="19839"/>
    <cellStyle name="40% - Accent6 48 3 3" xfId="19840"/>
    <cellStyle name="40% - Accent6 48 4" xfId="19841"/>
    <cellStyle name="40% - Accent6 48 5" xfId="19842"/>
    <cellStyle name="40% - Accent6 49" xfId="19843"/>
    <cellStyle name="40% - Accent6 49 2" xfId="19844"/>
    <cellStyle name="40% - Accent6 49 2 2" xfId="19845"/>
    <cellStyle name="40% - Accent6 49 2 2 2" xfId="19846"/>
    <cellStyle name="40% - Accent6 49 2 2 3" xfId="19847"/>
    <cellStyle name="40% - Accent6 49 2 3" xfId="19848"/>
    <cellStyle name="40% - Accent6 49 2 4" xfId="19849"/>
    <cellStyle name="40% - Accent6 49 3" xfId="19850"/>
    <cellStyle name="40% - Accent6 49 3 2" xfId="19851"/>
    <cellStyle name="40% - Accent6 49 3 3" xfId="19852"/>
    <cellStyle name="40% - Accent6 49 4" xfId="19853"/>
    <cellStyle name="40% - Accent6 49 5" xfId="19854"/>
    <cellStyle name="40% - Accent6 5" xfId="19855"/>
    <cellStyle name="40% - Accent6 5 10" xfId="19856"/>
    <cellStyle name="40% - Accent6 5 10 2" xfId="19857"/>
    <cellStyle name="40% - Accent6 5 11" xfId="19858"/>
    <cellStyle name="40% - Accent6 5 11 2" xfId="19859"/>
    <cellStyle name="40% - Accent6 5 12" xfId="19860"/>
    <cellStyle name="40% - Accent6 5 13" xfId="19861"/>
    <cellStyle name="40% - Accent6 5 14" xfId="19862"/>
    <cellStyle name="40% - Accent6 5 15" xfId="19863"/>
    <cellStyle name="40% - Accent6 5 2" xfId="19864"/>
    <cellStyle name="40% - Accent6 5 2 2" xfId="19865"/>
    <cellStyle name="40% - Accent6 5 2 2 2" xfId="19866"/>
    <cellStyle name="40% - Accent6 5 2 2 2 2" xfId="19867"/>
    <cellStyle name="40% - Accent6 5 2 2 2 3" xfId="19868"/>
    <cellStyle name="40% - Accent6 5 2 2 2 4" xfId="19869"/>
    <cellStyle name="40% - Accent6 5 2 2 2 5" xfId="19870"/>
    <cellStyle name="40% - Accent6 5 2 2 3" xfId="19871"/>
    <cellStyle name="40% - Accent6 5 2 2 4" xfId="19872"/>
    <cellStyle name="40% - Accent6 5 2 2 5" xfId="19873"/>
    <cellStyle name="40% - Accent6 5 2 2 6" xfId="19874"/>
    <cellStyle name="40% - Accent6 5 2 3" xfId="19875"/>
    <cellStyle name="40% - Accent6 5 2 3 2" xfId="19876"/>
    <cellStyle name="40% - Accent6 5 2 3 3" xfId="19877"/>
    <cellStyle name="40% - Accent6 5 2 3 4" xfId="19878"/>
    <cellStyle name="40% - Accent6 5 2 3 5" xfId="19879"/>
    <cellStyle name="40% - Accent6 5 2 4" xfId="19880"/>
    <cellStyle name="40% - Accent6 5 2 5" xfId="19881"/>
    <cellStyle name="40% - Accent6 5 2 6" xfId="19882"/>
    <cellStyle name="40% - Accent6 5 2 7" xfId="19883"/>
    <cellStyle name="40% - Accent6 5 3" xfId="19884"/>
    <cellStyle name="40% - Accent6 5 3 2" xfId="19885"/>
    <cellStyle name="40% - Accent6 5 3 2 2" xfId="19886"/>
    <cellStyle name="40% - Accent6 5 3 2 2 2" xfId="19887"/>
    <cellStyle name="40% - Accent6 5 3 2 2 3" xfId="19888"/>
    <cellStyle name="40% - Accent6 5 3 2 2 4" xfId="19889"/>
    <cellStyle name="40% - Accent6 5 3 2 2 5" xfId="19890"/>
    <cellStyle name="40% - Accent6 5 3 2 3" xfId="19891"/>
    <cellStyle name="40% - Accent6 5 3 2 4" xfId="19892"/>
    <cellStyle name="40% - Accent6 5 3 2 5" xfId="19893"/>
    <cellStyle name="40% - Accent6 5 3 2 6" xfId="19894"/>
    <cellStyle name="40% - Accent6 5 3 3" xfId="19895"/>
    <cellStyle name="40% - Accent6 5 3 3 2" xfId="19896"/>
    <cellStyle name="40% - Accent6 5 3 3 3" xfId="19897"/>
    <cellStyle name="40% - Accent6 5 3 3 4" xfId="19898"/>
    <cellStyle name="40% - Accent6 5 3 3 5" xfId="19899"/>
    <cellStyle name="40% - Accent6 5 3 4" xfId="19900"/>
    <cellStyle name="40% - Accent6 5 3 5" xfId="19901"/>
    <cellStyle name="40% - Accent6 5 3 6" xfId="19902"/>
    <cellStyle name="40% - Accent6 5 3 7" xfId="19903"/>
    <cellStyle name="40% - Accent6 5 4" xfId="19904"/>
    <cellStyle name="40% - Accent6 5 4 2" xfId="19905"/>
    <cellStyle name="40% - Accent6 5 4 2 2" xfId="19906"/>
    <cellStyle name="40% - Accent6 5 4 2 2 2" xfId="19907"/>
    <cellStyle name="40% - Accent6 5 4 2 2 3" xfId="19908"/>
    <cellStyle name="40% - Accent6 5 4 2 2 4" xfId="19909"/>
    <cellStyle name="40% - Accent6 5 4 2 2 5" xfId="19910"/>
    <cellStyle name="40% - Accent6 5 4 2 3" xfId="19911"/>
    <cellStyle name="40% - Accent6 5 4 2 4" xfId="19912"/>
    <cellStyle name="40% - Accent6 5 4 2 5" xfId="19913"/>
    <cellStyle name="40% - Accent6 5 4 2 6" xfId="19914"/>
    <cellStyle name="40% - Accent6 5 4 3" xfId="19915"/>
    <cellStyle name="40% - Accent6 5 4 3 2" xfId="19916"/>
    <cellStyle name="40% - Accent6 5 4 3 3" xfId="19917"/>
    <cellStyle name="40% - Accent6 5 4 3 4" xfId="19918"/>
    <cellStyle name="40% - Accent6 5 4 3 5" xfId="19919"/>
    <cellStyle name="40% - Accent6 5 4 4" xfId="19920"/>
    <cellStyle name="40% - Accent6 5 4 5" xfId="19921"/>
    <cellStyle name="40% - Accent6 5 4 6" xfId="19922"/>
    <cellStyle name="40% - Accent6 5 4 7" xfId="19923"/>
    <cellStyle name="40% - Accent6 5 5" xfId="19924"/>
    <cellStyle name="40% - Accent6 5 5 2" xfId="19925"/>
    <cellStyle name="40% - Accent6 5 5 2 2" xfId="19926"/>
    <cellStyle name="40% - Accent6 5 5 2 2 2" xfId="19927"/>
    <cellStyle name="40% - Accent6 5 5 2 3" xfId="19928"/>
    <cellStyle name="40% - Accent6 5 5 2 4" xfId="19929"/>
    <cellStyle name="40% - Accent6 5 5 2 5" xfId="19930"/>
    <cellStyle name="40% - Accent6 5 5 2 6" xfId="19931"/>
    <cellStyle name="40% - Accent6 5 5 3" xfId="19932"/>
    <cellStyle name="40% - Accent6 5 5 3 2" xfId="19933"/>
    <cellStyle name="40% - Accent6 5 5 4" xfId="19934"/>
    <cellStyle name="40% - Accent6 5 5 5" xfId="19935"/>
    <cellStyle name="40% - Accent6 5 5 6" xfId="19936"/>
    <cellStyle name="40% - Accent6 5 5 7" xfId="19937"/>
    <cellStyle name="40% - Accent6 5 6" xfId="19938"/>
    <cellStyle name="40% - Accent6 5 6 2" xfId="19939"/>
    <cellStyle name="40% - Accent6 5 6 2 2" xfId="19940"/>
    <cellStyle name="40% - Accent6 5 6 2 2 2" xfId="19941"/>
    <cellStyle name="40% - Accent6 5 6 2 3" xfId="19942"/>
    <cellStyle name="40% - Accent6 5 6 3" xfId="19943"/>
    <cellStyle name="40% - Accent6 5 6 3 2" xfId="19944"/>
    <cellStyle name="40% - Accent6 5 6 4" xfId="19945"/>
    <cellStyle name="40% - Accent6 5 6 5" xfId="19946"/>
    <cellStyle name="40% - Accent6 5 6 6" xfId="19947"/>
    <cellStyle name="40% - Accent6 5 6 7" xfId="19948"/>
    <cellStyle name="40% - Accent6 5 7" xfId="19949"/>
    <cellStyle name="40% - Accent6 5 7 2" xfId="19950"/>
    <cellStyle name="40% - Accent6 5 7 2 2" xfId="19951"/>
    <cellStyle name="40% - Accent6 5 7 2 2 2" xfId="19952"/>
    <cellStyle name="40% - Accent6 5 7 2 3" xfId="19953"/>
    <cellStyle name="40% - Accent6 5 7 3" xfId="19954"/>
    <cellStyle name="40% - Accent6 5 7 3 2" xfId="19955"/>
    <cellStyle name="40% - Accent6 5 7 4" xfId="19956"/>
    <cellStyle name="40% - Accent6 5 8" xfId="19957"/>
    <cellStyle name="40% - Accent6 5 8 2" xfId="19958"/>
    <cellStyle name="40% - Accent6 5 8 2 2" xfId="19959"/>
    <cellStyle name="40% - Accent6 5 8 2 2 2" xfId="19960"/>
    <cellStyle name="40% - Accent6 5 8 2 3" xfId="19961"/>
    <cellStyle name="40% - Accent6 5 8 3" xfId="19962"/>
    <cellStyle name="40% - Accent6 5 8 3 2" xfId="19963"/>
    <cellStyle name="40% - Accent6 5 8 4" xfId="19964"/>
    <cellStyle name="40% - Accent6 5 9" xfId="19965"/>
    <cellStyle name="40% - Accent6 5 9 2" xfId="19966"/>
    <cellStyle name="40% - Accent6 5 9 2 2" xfId="19967"/>
    <cellStyle name="40% - Accent6 5 9 3" xfId="19968"/>
    <cellStyle name="40% - Accent6 50" xfId="19969"/>
    <cellStyle name="40% - Accent6 50 2" xfId="19970"/>
    <cellStyle name="40% - Accent6 50 2 2" xfId="19971"/>
    <cellStyle name="40% - Accent6 50 2 2 2" xfId="19972"/>
    <cellStyle name="40% - Accent6 50 2 2 3" xfId="19973"/>
    <cellStyle name="40% - Accent6 50 2 3" xfId="19974"/>
    <cellStyle name="40% - Accent6 50 2 4" xfId="19975"/>
    <cellStyle name="40% - Accent6 50 3" xfId="19976"/>
    <cellStyle name="40% - Accent6 50 3 2" xfId="19977"/>
    <cellStyle name="40% - Accent6 50 3 3" xfId="19978"/>
    <cellStyle name="40% - Accent6 50 4" xfId="19979"/>
    <cellStyle name="40% - Accent6 50 5" xfId="19980"/>
    <cellStyle name="40% - Accent6 51" xfId="19981"/>
    <cellStyle name="40% - Accent6 51 2" xfId="19982"/>
    <cellStyle name="40% - Accent6 51 2 2" xfId="19983"/>
    <cellStyle name="40% - Accent6 51 2 2 2" xfId="19984"/>
    <cellStyle name="40% - Accent6 51 2 2 3" xfId="19985"/>
    <cellStyle name="40% - Accent6 51 2 3" xfId="19986"/>
    <cellStyle name="40% - Accent6 51 2 4" xfId="19987"/>
    <cellStyle name="40% - Accent6 51 3" xfId="19988"/>
    <cellStyle name="40% - Accent6 51 3 2" xfId="19989"/>
    <cellStyle name="40% - Accent6 51 3 3" xfId="19990"/>
    <cellStyle name="40% - Accent6 51 4" xfId="19991"/>
    <cellStyle name="40% - Accent6 51 5" xfId="19992"/>
    <cellStyle name="40% - Accent6 52" xfId="19993"/>
    <cellStyle name="40% - Accent6 52 2" xfId="19994"/>
    <cellStyle name="40% - Accent6 52 2 2" xfId="19995"/>
    <cellStyle name="40% - Accent6 52 2 2 2" xfId="19996"/>
    <cellStyle name="40% - Accent6 52 2 2 3" xfId="19997"/>
    <cellStyle name="40% - Accent6 52 2 3" xfId="19998"/>
    <cellStyle name="40% - Accent6 52 2 4" xfId="19999"/>
    <cellStyle name="40% - Accent6 52 3" xfId="20000"/>
    <cellStyle name="40% - Accent6 52 3 2" xfId="20001"/>
    <cellStyle name="40% - Accent6 52 3 3" xfId="20002"/>
    <cellStyle name="40% - Accent6 52 4" xfId="20003"/>
    <cellStyle name="40% - Accent6 52 5" xfId="20004"/>
    <cellStyle name="40% - Accent6 53" xfId="20005"/>
    <cellStyle name="40% - Accent6 53 2" xfId="20006"/>
    <cellStyle name="40% - Accent6 53 2 2" xfId="20007"/>
    <cellStyle name="40% - Accent6 53 2 2 2" xfId="20008"/>
    <cellStyle name="40% - Accent6 53 2 2 3" xfId="20009"/>
    <cellStyle name="40% - Accent6 53 2 3" xfId="20010"/>
    <cellStyle name="40% - Accent6 53 2 4" xfId="20011"/>
    <cellStyle name="40% - Accent6 53 3" xfId="20012"/>
    <cellStyle name="40% - Accent6 53 3 2" xfId="20013"/>
    <cellStyle name="40% - Accent6 53 3 3" xfId="20014"/>
    <cellStyle name="40% - Accent6 53 4" xfId="20015"/>
    <cellStyle name="40% - Accent6 53 5" xfId="20016"/>
    <cellStyle name="40% - Accent6 54" xfId="20017"/>
    <cellStyle name="40% - Accent6 54 2" xfId="20018"/>
    <cellStyle name="40% - Accent6 54 2 2" xfId="20019"/>
    <cellStyle name="40% - Accent6 54 2 2 2" xfId="20020"/>
    <cellStyle name="40% - Accent6 54 2 2 3" xfId="20021"/>
    <cellStyle name="40% - Accent6 54 2 3" xfId="20022"/>
    <cellStyle name="40% - Accent6 54 2 4" xfId="20023"/>
    <cellStyle name="40% - Accent6 54 3" xfId="20024"/>
    <cellStyle name="40% - Accent6 54 3 2" xfId="20025"/>
    <cellStyle name="40% - Accent6 54 3 3" xfId="20026"/>
    <cellStyle name="40% - Accent6 54 4" xfId="20027"/>
    <cellStyle name="40% - Accent6 54 5" xfId="20028"/>
    <cellStyle name="40% - Accent6 55" xfId="20029"/>
    <cellStyle name="40% - Accent6 55 2" xfId="20030"/>
    <cellStyle name="40% - Accent6 55 2 2" xfId="20031"/>
    <cellStyle name="40% - Accent6 55 2 2 2" xfId="20032"/>
    <cellStyle name="40% - Accent6 55 2 2 3" xfId="20033"/>
    <cellStyle name="40% - Accent6 55 2 3" xfId="20034"/>
    <cellStyle name="40% - Accent6 55 2 4" xfId="20035"/>
    <cellStyle name="40% - Accent6 55 3" xfId="20036"/>
    <cellStyle name="40% - Accent6 55 3 2" xfId="20037"/>
    <cellStyle name="40% - Accent6 55 3 3" xfId="20038"/>
    <cellStyle name="40% - Accent6 55 4" xfId="20039"/>
    <cellStyle name="40% - Accent6 55 5" xfId="20040"/>
    <cellStyle name="40% - Accent6 56" xfId="20041"/>
    <cellStyle name="40% - Accent6 56 2" xfId="20042"/>
    <cellStyle name="40% - Accent6 56 2 2" xfId="20043"/>
    <cellStyle name="40% - Accent6 56 2 2 2" xfId="20044"/>
    <cellStyle name="40% - Accent6 56 2 2 3" xfId="20045"/>
    <cellStyle name="40% - Accent6 56 2 3" xfId="20046"/>
    <cellStyle name="40% - Accent6 56 2 4" xfId="20047"/>
    <cellStyle name="40% - Accent6 56 3" xfId="20048"/>
    <cellStyle name="40% - Accent6 56 3 2" xfId="20049"/>
    <cellStyle name="40% - Accent6 56 3 3" xfId="20050"/>
    <cellStyle name="40% - Accent6 56 4" xfId="20051"/>
    <cellStyle name="40% - Accent6 56 5" xfId="20052"/>
    <cellStyle name="40% - Accent6 57" xfId="20053"/>
    <cellStyle name="40% - Accent6 57 2" xfId="20054"/>
    <cellStyle name="40% - Accent6 57 2 2" xfId="20055"/>
    <cellStyle name="40% - Accent6 57 2 2 2" xfId="20056"/>
    <cellStyle name="40% - Accent6 57 2 2 3" xfId="20057"/>
    <cellStyle name="40% - Accent6 57 2 3" xfId="20058"/>
    <cellStyle name="40% - Accent6 57 2 4" xfId="20059"/>
    <cellStyle name="40% - Accent6 57 3" xfId="20060"/>
    <cellStyle name="40% - Accent6 57 3 2" xfId="20061"/>
    <cellStyle name="40% - Accent6 57 3 3" xfId="20062"/>
    <cellStyle name="40% - Accent6 57 4" xfId="20063"/>
    <cellStyle name="40% - Accent6 57 5" xfId="20064"/>
    <cellStyle name="40% - Accent6 58" xfId="20065"/>
    <cellStyle name="40% - Accent6 58 2" xfId="20066"/>
    <cellStyle name="40% - Accent6 58 2 2" xfId="20067"/>
    <cellStyle name="40% - Accent6 58 2 2 2" xfId="20068"/>
    <cellStyle name="40% - Accent6 58 2 2 3" xfId="20069"/>
    <cellStyle name="40% - Accent6 58 2 3" xfId="20070"/>
    <cellStyle name="40% - Accent6 58 2 4" xfId="20071"/>
    <cellStyle name="40% - Accent6 58 3" xfId="20072"/>
    <cellStyle name="40% - Accent6 58 3 2" xfId="20073"/>
    <cellStyle name="40% - Accent6 58 3 3" xfId="20074"/>
    <cellStyle name="40% - Accent6 58 4" xfId="20075"/>
    <cellStyle name="40% - Accent6 58 5" xfId="20076"/>
    <cellStyle name="40% - Accent6 59" xfId="20077"/>
    <cellStyle name="40% - Accent6 59 2" xfId="20078"/>
    <cellStyle name="40% - Accent6 59 2 2" xfId="20079"/>
    <cellStyle name="40% - Accent6 59 2 2 2" xfId="20080"/>
    <cellStyle name="40% - Accent6 59 2 2 3" xfId="20081"/>
    <cellStyle name="40% - Accent6 59 2 3" xfId="20082"/>
    <cellStyle name="40% - Accent6 59 2 4" xfId="20083"/>
    <cellStyle name="40% - Accent6 59 3" xfId="20084"/>
    <cellStyle name="40% - Accent6 59 3 2" xfId="20085"/>
    <cellStyle name="40% - Accent6 59 3 3" xfId="20086"/>
    <cellStyle name="40% - Accent6 59 4" xfId="20087"/>
    <cellStyle name="40% - Accent6 59 5" xfId="20088"/>
    <cellStyle name="40% - Accent6 6" xfId="20089"/>
    <cellStyle name="40% - Accent6 6 2" xfId="20090"/>
    <cellStyle name="40% - Accent6 6 2 2" xfId="20091"/>
    <cellStyle name="40% - Accent6 6 2 2 2" xfId="20092"/>
    <cellStyle name="40% - Accent6 6 2 2 2 2" xfId="20093"/>
    <cellStyle name="40% - Accent6 6 2 2 2 3" xfId="20094"/>
    <cellStyle name="40% - Accent6 6 2 2 2 4" xfId="20095"/>
    <cellStyle name="40% - Accent6 6 2 2 3" xfId="20096"/>
    <cellStyle name="40% - Accent6 6 2 2 4" xfId="20097"/>
    <cellStyle name="40% - Accent6 6 2 2 5" xfId="20098"/>
    <cellStyle name="40% - Accent6 6 2 3" xfId="20099"/>
    <cellStyle name="40% - Accent6 6 2 3 2" xfId="20100"/>
    <cellStyle name="40% - Accent6 6 2 3 3" xfId="20101"/>
    <cellStyle name="40% - Accent6 6 2 3 4" xfId="20102"/>
    <cellStyle name="40% - Accent6 6 2 4" xfId="20103"/>
    <cellStyle name="40% - Accent6 6 2 5" xfId="20104"/>
    <cellStyle name="40% - Accent6 6 2 6" xfId="20105"/>
    <cellStyle name="40% - Accent6 6 3" xfId="20106"/>
    <cellStyle name="40% - Accent6 6 3 2" xfId="20107"/>
    <cellStyle name="40% - Accent6 6 3 2 2" xfId="20108"/>
    <cellStyle name="40% - Accent6 6 3 2 2 2" xfId="20109"/>
    <cellStyle name="40% - Accent6 6 3 2 2 3" xfId="20110"/>
    <cellStyle name="40% - Accent6 6 3 2 3" xfId="20111"/>
    <cellStyle name="40% - Accent6 6 3 2 4" xfId="20112"/>
    <cellStyle name="40% - Accent6 6 3 2 5" xfId="20113"/>
    <cellStyle name="40% - Accent6 6 3 3" xfId="20114"/>
    <cellStyle name="40% - Accent6 6 3 3 2" xfId="20115"/>
    <cellStyle name="40% - Accent6 6 3 3 3" xfId="20116"/>
    <cellStyle name="40% - Accent6 6 3 4" xfId="20117"/>
    <cellStyle name="40% - Accent6 6 3 5" xfId="20118"/>
    <cellStyle name="40% - Accent6 6 3 6" xfId="20119"/>
    <cellStyle name="40% - Accent6 6 4" xfId="20120"/>
    <cellStyle name="40% - Accent6 6 4 2" xfId="20121"/>
    <cellStyle name="40% - Accent6 6 4 2 2" xfId="20122"/>
    <cellStyle name="40% - Accent6 6 4 2 2 2" xfId="20123"/>
    <cellStyle name="40% - Accent6 6 4 2 2 3" xfId="20124"/>
    <cellStyle name="40% - Accent6 6 4 2 3" xfId="20125"/>
    <cellStyle name="40% - Accent6 6 4 2 4" xfId="20126"/>
    <cellStyle name="40% - Accent6 6 4 3" xfId="20127"/>
    <cellStyle name="40% - Accent6 6 4 3 2" xfId="20128"/>
    <cellStyle name="40% - Accent6 6 4 3 3" xfId="20129"/>
    <cellStyle name="40% - Accent6 6 4 4" xfId="20130"/>
    <cellStyle name="40% - Accent6 6 4 5" xfId="20131"/>
    <cellStyle name="40% - Accent6 6 4 6" xfId="20132"/>
    <cellStyle name="40% - Accent6 6 5" xfId="20133"/>
    <cellStyle name="40% - Accent6 6 5 2" xfId="20134"/>
    <cellStyle name="40% - Accent6 6 5 2 2" xfId="20135"/>
    <cellStyle name="40% - Accent6 6 5 2 3" xfId="20136"/>
    <cellStyle name="40% - Accent6 6 5 3" xfId="20137"/>
    <cellStyle name="40% - Accent6 6 5 4" xfId="20138"/>
    <cellStyle name="40% - Accent6 6 6" xfId="20139"/>
    <cellStyle name="40% - Accent6 6 6 2" xfId="20140"/>
    <cellStyle name="40% - Accent6 6 6 3" xfId="20141"/>
    <cellStyle name="40% - Accent6 6 7" xfId="20142"/>
    <cellStyle name="40% - Accent6 6 8" xfId="20143"/>
    <cellStyle name="40% - Accent6 6 9" xfId="20144"/>
    <cellStyle name="40% - Accent6 60" xfId="20145"/>
    <cellStyle name="40% - Accent6 60 2" xfId="20146"/>
    <cellStyle name="40% - Accent6 60 2 2" xfId="20147"/>
    <cellStyle name="40% - Accent6 60 2 2 2" xfId="20148"/>
    <cellStyle name="40% - Accent6 60 2 2 3" xfId="20149"/>
    <cellStyle name="40% - Accent6 60 2 3" xfId="20150"/>
    <cellStyle name="40% - Accent6 60 2 4" xfId="20151"/>
    <cellStyle name="40% - Accent6 60 3" xfId="20152"/>
    <cellStyle name="40% - Accent6 60 3 2" xfId="20153"/>
    <cellStyle name="40% - Accent6 60 3 3" xfId="20154"/>
    <cellStyle name="40% - Accent6 60 4" xfId="20155"/>
    <cellStyle name="40% - Accent6 60 5" xfId="20156"/>
    <cellStyle name="40% - Accent6 61" xfId="20157"/>
    <cellStyle name="40% - Accent6 61 2" xfId="20158"/>
    <cellStyle name="40% - Accent6 61 2 2" xfId="20159"/>
    <cellStyle name="40% - Accent6 61 2 2 2" xfId="20160"/>
    <cellStyle name="40% - Accent6 61 2 2 3" xfId="20161"/>
    <cellStyle name="40% - Accent6 61 2 3" xfId="20162"/>
    <cellStyle name="40% - Accent6 61 2 4" xfId="20163"/>
    <cellStyle name="40% - Accent6 61 3" xfId="20164"/>
    <cellStyle name="40% - Accent6 61 3 2" xfId="20165"/>
    <cellStyle name="40% - Accent6 61 3 3" xfId="20166"/>
    <cellStyle name="40% - Accent6 61 4" xfId="20167"/>
    <cellStyle name="40% - Accent6 61 5" xfId="20168"/>
    <cellStyle name="40% - Accent6 62" xfId="20169"/>
    <cellStyle name="40% - Accent6 62 2" xfId="20170"/>
    <cellStyle name="40% - Accent6 62 2 2" xfId="20171"/>
    <cellStyle name="40% - Accent6 62 2 2 2" xfId="20172"/>
    <cellStyle name="40% - Accent6 62 2 2 3" xfId="20173"/>
    <cellStyle name="40% - Accent6 62 2 3" xfId="20174"/>
    <cellStyle name="40% - Accent6 62 2 4" xfId="20175"/>
    <cellStyle name="40% - Accent6 62 3" xfId="20176"/>
    <cellStyle name="40% - Accent6 62 3 2" xfId="20177"/>
    <cellStyle name="40% - Accent6 62 3 3" xfId="20178"/>
    <cellStyle name="40% - Accent6 62 4" xfId="20179"/>
    <cellStyle name="40% - Accent6 62 5" xfId="20180"/>
    <cellStyle name="40% - Accent6 63" xfId="20181"/>
    <cellStyle name="40% - Accent6 63 2" xfId="20182"/>
    <cellStyle name="40% - Accent6 63 2 2" xfId="20183"/>
    <cellStyle name="40% - Accent6 63 2 2 2" xfId="20184"/>
    <cellStyle name="40% - Accent6 63 2 2 3" xfId="20185"/>
    <cellStyle name="40% - Accent6 63 2 3" xfId="20186"/>
    <cellStyle name="40% - Accent6 63 2 4" xfId="20187"/>
    <cellStyle name="40% - Accent6 63 3" xfId="20188"/>
    <cellStyle name="40% - Accent6 63 3 2" xfId="20189"/>
    <cellStyle name="40% - Accent6 63 3 3" xfId="20190"/>
    <cellStyle name="40% - Accent6 63 4" xfId="20191"/>
    <cellStyle name="40% - Accent6 63 5" xfId="20192"/>
    <cellStyle name="40% - Accent6 64" xfId="20193"/>
    <cellStyle name="40% - Accent6 64 2" xfId="20194"/>
    <cellStyle name="40% - Accent6 64 2 2" xfId="20195"/>
    <cellStyle name="40% - Accent6 64 2 2 2" xfId="20196"/>
    <cellStyle name="40% - Accent6 64 2 2 3" xfId="20197"/>
    <cellStyle name="40% - Accent6 64 2 3" xfId="20198"/>
    <cellStyle name="40% - Accent6 64 2 4" xfId="20199"/>
    <cellStyle name="40% - Accent6 64 3" xfId="20200"/>
    <cellStyle name="40% - Accent6 64 3 2" xfId="20201"/>
    <cellStyle name="40% - Accent6 64 3 3" xfId="20202"/>
    <cellStyle name="40% - Accent6 64 4" xfId="20203"/>
    <cellStyle name="40% - Accent6 64 5" xfId="20204"/>
    <cellStyle name="40% - Accent6 65" xfId="20205"/>
    <cellStyle name="40% - Accent6 65 2" xfId="20206"/>
    <cellStyle name="40% - Accent6 65 2 2" xfId="20207"/>
    <cellStyle name="40% - Accent6 65 2 2 2" xfId="20208"/>
    <cellStyle name="40% - Accent6 65 2 2 3" xfId="20209"/>
    <cellStyle name="40% - Accent6 65 2 3" xfId="20210"/>
    <cellStyle name="40% - Accent6 65 2 4" xfId="20211"/>
    <cellStyle name="40% - Accent6 65 3" xfId="20212"/>
    <cellStyle name="40% - Accent6 65 3 2" xfId="20213"/>
    <cellStyle name="40% - Accent6 65 3 3" xfId="20214"/>
    <cellStyle name="40% - Accent6 65 4" xfId="20215"/>
    <cellStyle name="40% - Accent6 65 5" xfId="20216"/>
    <cellStyle name="40% - Accent6 66" xfId="20217"/>
    <cellStyle name="40% - Accent6 66 2" xfId="20218"/>
    <cellStyle name="40% - Accent6 66 2 2" xfId="20219"/>
    <cellStyle name="40% - Accent6 66 2 2 2" xfId="20220"/>
    <cellStyle name="40% - Accent6 66 2 2 3" xfId="20221"/>
    <cellStyle name="40% - Accent6 66 2 3" xfId="20222"/>
    <cellStyle name="40% - Accent6 66 2 4" xfId="20223"/>
    <cellStyle name="40% - Accent6 66 3" xfId="20224"/>
    <cellStyle name="40% - Accent6 66 3 2" xfId="20225"/>
    <cellStyle name="40% - Accent6 66 3 3" xfId="20226"/>
    <cellStyle name="40% - Accent6 66 4" xfId="20227"/>
    <cellStyle name="40% - Accent6 66 5" xfId="20228"/>
    <cellStyle name="40% - Accent6 67" xfId="20229"/>
    <cellStyle name="40% - Accent6 67 2" xfId="20230"/>
    <cellStyle name="40% - Accent6 67 2 2" xfId="20231"/>
    <cellStyle name="40% - Accent6 67 2 2 2" xfId="20232"/>
    <cellStyle name="40% - Accent6 67 2 2 3" xfId="20233"/>
    <cellStyle name="40% - Accent6 67 2 3" xfId="20234"/>
    <cellStyle name="40% - Accent6 67 2 4" xfId="20235"/>
    <cellStyle name="40% - Accent6 67 3" xfId="20236"/>
    <cellStyle name="40% - Accent6 67 3 2" xfId="20237"/>
    <cellStyle name="40% - Accent6 67 3 3" xfId="20238"/>
    <cellStyle name="40% - Accent6 67 4" xfId="20239"/>
    <cellStyle name="40% - Accent6 67 5" xfId="20240"/>
    <cellStyle name="40% - Accent6 68" xfId="20241"/>
    <cellStyle name="40% - Accent6 68 2" xfId="20242"/>
    <cellStyle name="40% - Accent6 68 2 2" xfId="20243"/>
    <cellStyle name="40% - Accent6 68 2 2 2" xfId="20244"/>
    <cellStyle name="40% - Accent6 68 2 2 3" xfId="20245"/>
    <cellStyle name="40% - Accent6 68 2 3" xfId="20246"/>
    <cellStyle name="40% - Accent6 68 2 4" xfId="20247"/>
    <cellStyle name="40% - Accent6 68 3" xfId="20248"/>
    <cellStyle name="40% - Accent6 68 3 2" xfId="20249"/>
    <cellStyle name="40% - Accent6 68 3 3" xfId="20250"/>
    <cellStyle name="40% - Accent6 68 4" xfId="20251"/>
    <cellStyle name="40% - Accent6 68 5" xfId="20252"/>
    <cellStyle name="40% - Accent6 69" xfId="20253"/>
    <cellStyle name="40% - Accent6 69 2" xfId="20254"/>
    <cellStyle name="40% - Accent6 69 2 2" xfId="20255"/>
    <cellStyle name="40% - Accent6 69 2 2 2" xfId="20256"/>
    <cellStyle name="40% - Accent6 69 2 2 3" xfId="20257"/>
    <cellStyle name="40% - Accent6 69 2 3" xfId="20258"/>
    <cellStyle name="40% - Accent6 69 2 4" xfId="20259"/>
    <cellStyle name="40% - Accent6 69 3" xfId="20260"/>
    <cellStyle name="40% - Accent6 69 3 2" xfId="20261"/>
    <cellStyle name="40% - Accent6 69 3 3" xfId="20262"/>
    <cellStyle name="40% - Accent6 69 4" xfId="20263"/>
    <cellStyle name="40% - Accent6 69 5" xfId="20264"/>
    <cellStyle name="40% - Accent6 7" xfId="20265"/>
    <cellStyle name="40% - Accent6 7 2" xfId="20266"/>
    <cellStyle name="40% - Accent6 7 2 2" xfId="20267"/>
    <cellStyle name="40% - Accent6 7 2 2 2" xfId="20268"/>
    <cellStyle name="40% - Accent6 7 2 2 2 2" xfId="20269"/>
    <cellStyle name="40% - Accent6 7 2 2 2 3" xfId="20270"/>
    <cellStyle name="40% - Accent6 7 2 2 2 4" xfId="20271"/>
    <cellStyle name="40% - Accent6 7 2 2 3" xfId="20272"/>
    <cellStyle name="40% - Accent6 7 2 2 4" xfId="20273"/>
    <cellStyle name="40% - Accent6 7 2 2 5" xfId="20274"/>
    <cellStyle name="40% - Accent6 7 2 3" xfId="20275"/>
    <cellStyle name="40% - Accent6 7 2 3 2" xfId="20276"/>
    <cellStyle name="40% - Accent6 7 2 3 3" xfId="20277"/>
    <cellStyle name="40% - Accent6 7 2 3 4" xfId="20278"/>
    <cellStyle name="40% - Accent6 7 2 4" xfId="20279"/>
    <cellStyle name="40% - Accent6 7 2 5" xfId="20280"/>
    <cellStyle name="40% - Accent6 7 2 6" xfId="20281"/>
    <cellStyle name="40% - Accent6 7 3" xfId="20282"/>
    <cellStyle name="40% - Accent6 7 3 2" xfId="20283"/>
    <cellStyle name="40% - Accent6 7 3 2 2" xfId="20284"/>
    <cellStyle name="40% - Accent6 7 3 2 2 2" xfId="20285"/>
    <cellStyle name="40% - Accent6 7 3 2 2 3" xfId="20286"/>
    <cellStyle name="40% - Accent6 7 3 2 3" xfId="20287"/>
    <cellStyle name="40% - Accent6 7 3 2 4" xfId="20288"/>
    <cellStyle name="40% - Accent6 7 3 2 5" xfId="20289"/>
    <cellStyle name="40% - Accent6 7 3 3" xfId="20290"/>
    <cellStyle name="40% - Accent6 7 3 3 2" xfId="20291"/>
    <cellStyle name="40% - Accent6 7 3 3 3" xfId="20292"/>
    <cellStyle name="40% - Accent6 7 3 4" xfId="20293"/>
    <cellStyle name="40% - Accent6 7 3 5" xfId="20294"/>
    <cellStyle name="40% - Accent6 7 3 6" xfId="20295"/>
    <cellStyle name="40% - Accent6 7 4" xfId="20296"/>
    <cellStyle name="40% - Accent6 7 4 2" xfId="20297"/>
    <cellStyle name="40% - Accent6 7 4 2 2" xfId="20298"/>
    <cellStyle name="40% - Accent6 7 4 2 2 2" xfId="20299"/>
    <cellStyle name="40% - Accent6 7 4 2 2 3" xfId="20300"/>
    <cellStyle name="40% - Accent6 7 4 2 3" xfId="20301"/>
    <cellStyle name="40% - Accent6 7 4 2 4" xfId="20302"/>
    <cellStyle name="40% - Accent6 7 4 3" xfId="20303"/>
    <cellStyle name="40% - Accent6 7 4 3 2" xfId="20304"/>
    <cellStyle name="40% - Accent6 7 4 3 3" xfId="20305"/>
    <cellStyle name="40% - Accent6 7 4 4" xfId="20306"/>
    <cellStyle name="40% - Accent6 7 4 5" xfId="20307"/>
    <cellStyle name="40% - Accent6 7 4 6" xfId="20308"/>
    <cellStyle name="40% - Accent6 7 5" xfId="20309"/>
    <cellStyle name="40% - Accent6 7 5 2" xfId="20310"/>
    <cellStyle name="40% - Accent6 7 5 2 2" xfId="20311"/>
    <cellStyle name="40% - Accent6 7 5 2 3" xfId="20312"/>
    <cellStyle name="40% - Accent6 7 5 3" xfId="20313"/>
    <cellStyle name="40% - Accent6 7 5 4" xfId="20314"/>
    <cellStyle name="40% - Accent6 7 6" xfId="20315"/>
    <cellStyle name="40% - Accent6 7 6 2" xfId="20316"/>
    <cellStyle name="40% - Accent6 7 6 3" xfId="20317"/>
    <cellStyle name="40% - Accent6 7 7" xfId="20318"/>
    <cellStyle name="40% - Accent6 7 8" xfId="20319"/>
    <cellStyle name="40% - Accent6 7 9" xfId="20320"/>
    <cellStyle name="40% - Accent6 70" xfId="20321"/>
    <cellStyle name="40% - Accent6 70 2" xfId="20322"/>
    <cellStyle name="40% - Accent6 70 2 2" xfId="20323"/>
    <cellStyle name="40% - Accent6 70 2 3" xfId="20324"/>
    <cellStyle name="40% - Accent6 70 3" xfId="20325"/>
    <cellStyle name="40% - Accent6 70 4" xfId="20326"/>
    <cellStyle name="40% - Accent6 71" xfId="20327"/>
    <cellStyle name="40% - Accent6 71 2" xfId="20328"/>
    <cellStyle name="40% - Accent6 71 2 2" xfId="20329"/>
    <cellStyle name="40% - Accent6 71 2 3" xfId="20330"/>
    <cellStyle name="40% - Accent6 71 3" xfId="20331"/>
    <cellStyle name="40% - Accent6 71 4" xfId="20332"/>
    <cellStyle name="40% - Accent6 72" xfId="20333"/>
    <cellStyle name="40% - Accent6 72 2" xfId="20334"/>
    <cellStyle name="40% - Accent6 72 2 2" xfId="20335"/>
    <cellStyle name="40% - Accent6 72 2 3" xfId="20336"/>
    <cellStyle name="40% - Accent6 72 3" xfId="20337"/>
    <cellStyle name="40% - Accent6 72 4" xfId="20338"/>
    <cellStyle name="40% - Accent6 73" xfId="20339"/>
    <cellStyle name="40% - Accent6 73 2" xfId="20340"/>
    <cellStyle name="40% - Accent6 73 3" xfId="20341"/>
    <cellStyle name="40% - Accent6 74" xfId="20342"/>
    <cellStyle name="40% - Accent6 74 2" xfId="20343"/>
    <cellStyle name="40% - Accent6 74 3" xfId="20344"/>
    <cellStyle name="40% - Accent6 75" xfId="20345"/>
    <cellStyle name="40% - Accent6 75 2" xfId="20346"/>
    <cellStyle name="40% - Accent6 75 3" xfId="20347"/>
    <cellStyle name="40% - Accent6 76" xfId="20348"/>
    <cellStyle name="40% - Accent6 76 2" xfId="20349"/>
    <cellStyle name="40% - Accent6 76 3" xfId="20350"/>
    <cellStyle name="40% - Accent6 77" xfId="20351"/>
    <cellStyle name="40% - Accent6 77 2" xfId="20352"/>
    <cellStyle name="40% - Accent6 77 3" xfId="20353"/>
    <cellStyle name="40% - Accent6 78" xfId="20354"/>
    <cellStyle name="40% - Accent6 78 2" xfId="20355"/>
    <cellStyle name="40% - Accent6 78 3" xfId="20356"/>
    <cellStyle name="40% - Accent6 79" xfId="20357"/>
    <cellStyle name="40% - Accent6 79 2" xfId="20358"/>
    <cellStyle name="40% - Accent6 79 3" xfId="20359"/>
    <cellStyle name="40% - Accent6 8" xfId="20360"/>
    <cellStyle name="40% - Accent6 8 2" xfId="20361"/>
    <cellStyle name="40% - Accent6 8 2 2" xfId="20362"/>
    <cellStyle name="40% - Accent6 8 2 2 2" xfId="20363"/>
    <cellStyle name="40% - Accent6 8 2 2 2 2" xfId="20364"/>
    <cellStyle name="40% - Accent6 8 2 2 2 3" xfId="20365"/>
    <cellStyle name="40% - Accent6 8 2 2 2 4" xfId="20366"/>
    <cellStyle name="40% - Accent6 8 2 2 3" xfId="20367"/>
    <cellStyle name="40% - Accent6 8 2 2 4" xfId="20368"/>
    <cellStyle name="40% - Accent6 8 2 2 5" xfId="20369"/>
    <cellStyle name="40% - Accent6 8 2 3" xfId="20370"/>
    <cellStyle name="40% - Accent6 8 2 3 2" xfId="20371"/>
    <cellStyle name="40% - Accent6 8 2 3 3" xfId="20372"/>
    <cellStyle name="40% - Accent6 8 2 3 4" xfId="20373"/>
    <cellStyle name="40% - Accent6 8 2 4" xfId="20374"/>
    <cellStyle name="40% - Accent6 8 2 5" xfId="20375"/>
    <cellStyle name="40% - Accent6 8 2 6" xfId="20376"/>
    <cellStyle name="40% - Accent6 8 3" xfId="20377"/>
    <cellStyle name="40% - Accent6 8 3 2" xfId="20378"/>
    <cellStyle name="40% - Accent6 8 3 2 2" xfId="20379"/>
    <cellStyle name="40% - Accent6 8 3 2 2 2" xfId="20380"/>
    <cellStyle name="40% - Accent6 8 3 2 2 3" xfId="20381"/>
    <cellStyle name="40% - Accent6 8 3 2 3" xfId="20382"/>
    <cellStyle name="40% - Accent6 8 3 2 4" xfId="20383"/>
    <cellStyle name="40% - Accent6 8 3 2 5" xfId="20384"/>
    <cellStyle name="40% - Accent6 8 3 3" xfId="20385"/>
    <cellStyle name="40% - Accent6 8 3 3 2" xfId="20386"/>
    <cellStyle name="40% - Accent6 8 3 3 3" xfId="20387"/>
    <cellStyle name="40% - Accent6 8 3 4" xfId="20388"/>
    <cellStyle name="40% - Accent6 8 3 5" xfId="20389"/>
    <cellStyle name="40% - Accent6 8 3 6" xfId="20390"/>
    <cellStyle name="40% - Accent6 8 4" xfId="20391"/>
    <cellStyle name="40% - Accent6 8 4 2" xfId="20392"/>
    <cellStyle name="40% - Accent6 8 4 2 2" xfId="20393"/>
    <cellStyle name="40% - Accent6 8 4 2 2 2" xfId="20394"/>
    <cellStyle name="40% - Accent6 8 4 2 2 3" xfId="20395"/>
    <cellStyle name="40% - Accent6 8 4 2 3" xfId="20396"/>
    <cellStyle name="40% - Accent6 8 4 2 4" xfId="20397"/>
    <cellStyle name="40% - Accent6 8 4 3" xfId="20398"/>
    <cellStyle name="40% - Accent6 8 4 3 2" xfId="20399"/>
    <cellStyle name="40% - Accent6 8 4 3 3" xfId="20400"/>
    <cellStyle name="40% - Accent6 8 4 4" xfId="20401"/>
    <cellStyle name="40% - Accent6 8 4 5" xfId="20402"/>
    <cellStyle name="40% - Accent6 8 4 6" xfId="20403"/>
    <cellStyle name="40% - Accent6 8 5" xfId="20404"/>
    <cellStyle name="40% - Accent6 8 5 2" xfId="20405"/>
    <cellStyle name="40% - Accent6 8 5 2 2" xfId="20406"/>
    <cellStyle name="40% - Accent6 8 5 2 3" xfId="20407"/>
    <cellStyle name="40% - Accent6 8 5 3" xfId="20408"/>
    <cellStyle name="40% - Accent6 8 5 4" xfId="20409"/>
    <cellStyle name="40% - Accent6 8 6" xfId="20410"/>
    <cellStyle name="40% - Accent6 8 6 2" xfId="20411"/>
    <cellStyle name="40% - Accent6 8 6 3" xfId="20412"/>
    <cellStyle name="40% - Accent6 8 7" xfId="20413"/>
    <cellStyle name="40% - Accent6 8 8" xfId="20414"/>
    <cellStyle name="40% - Accent6 8 9" xfId="20415"/>
    <cellStyle name="40% - Accent6 80" xfId="20416"/>
    <cellStyle name="40% - Accent6 80 2" xfId="20417"/>
    <cellStyle name="40% - Accent6 81" xfId="20418"/>
    <cellStyle name="40% - Accent6 82" xfId="20419"/>
    <cellStyle name="40% - Accent6 83" xfId="20420"/>
    <cellStyle name="40% - Accent6 84" xfId="20421"/>
    <cellStyle name="40% - Accent6 85" xfId="20422"/>
    <cellStyle name="40% - Accent6 86" xfId="20423"/>
    <cellStyle name="40% - Accent6 87" xfId="20424"/>
    <cellStyle name="40% - Accent6 88" xfId="20425"/>
    <cellStyle name="40% - Accent6 89" xfId="20426"/>
    <cellStyle name="40% - Accent6 9" xfId="20427"/>
    <cellStyle name="40% - Accent6 9 2" xfId="20428"/>
    <cellStyle name="40% - Accent6 9 2 2" xfId="20429"/>
    <cellStyle name="40% - Accent6 9 2 2 2" xfId="20430"/>
    <cellStyle name="40% - Accent6 9 2 2 2 2" xfId="20431"/>
    <cellStyle name="40% - Accent6 9 2 2 2 3" xfId="20432"/>
    <cellStyle name="40% - Accent6 9 2 2 2 4" xfId="20433"/>
    <cellStyle name="40% - Accent6 9 2 2 3" xfId="20434"/>
    <cellStyle name="40% - Accent6 9 2 2 4" xfId="20435"/>
    <cellStyle name="40% - Accent6 9 2 2 5" xfId="20436"/>
    <cellStyle name="40% - Accent6 9 2 3" xfId="20437"/>
    <cellStyle name="40% - Accent6 9 2 3 2" xfId="20438"/>
    <cellStyle name="40% - Accent6 9 2 3 3" xfId="20439"/>
    <cellStyle name="40% - Accent6 9 2 3 4" xfId="20440"/>
    <cellStyle name="40% - Accent6 9 2 4" xfId="20441"/>
    <cellStyle name="40% - Accent6 9 2 5" xfId="20442"/>
    <cellStyle name="40% - Accent6 9 2 6" xfId="20443"/>
    <cellStyle name="40% - Accent6 9 3" xfId="20444"/>
    <cellStyle name="40% - Accent6 9 3 2" xfId="20445"/>
    <cellStyle name="40% - Accent6 9 3 2 2" xfId="20446"/>
    <cellStyle name="40% - Accent6 9 3 2 3" xfId="20447"/>
    <cellStyle name="40% - Accent6 9 3 2 4" xfId="20448"/>
    <cellStyle name="40% - Accent6 9 3 3" xfId="20449"/>
    <cellStyle name="40% - Accent6 9 3 4" xfId="20450"/>
    <cellStyle name="40% - Accent6 9 3 5" xfId="20451"/>
    <cellStyle name="40% - Accent6 9 4" xfId="20452"/>
    <cellStyle name="40% - Accent6 9 4 2" xfId="20453"/>
    <cellStyle name="40% - Accent6 9 4 3" xfId="20454"/>
    <cellStyle name="40% - Accent6 9 4 4" xfId="20455"/>
    <cellStyle name="40% - Accent6 9 5" xfId="20456"/>
    <cellStyle name="40% - Accent6 9 6" xfId="20457"/>
    <cellStyle name="40% - Accent6 9 7" xfId="20458"/>
    <cellStyle name="40% - Accent6 90" xfId="20459"/>
    <cellStyle name="40% - Accent6 91" xfId="20460"/>
    <cellStyle name="40% - Accent6 92" xfId="20461"/>
    <cellStyle name="40% - Accent6 93" xfId="20462"/>
    <cellStyle name="40% - Accent6 94" xfId="20463"/>
    <cellStyle name="40% - Accent6 95" xfId="20464"/>
    <cellStyle name="40% - Accent6 96" xfId="20465"/>
    <cellStyle name="40% - Accent6 97" xfId="20466"/>
    <cellStyle name="60% - Accent1 10" xfId="20467"/>
    <cellStyle name="60% - Accent1 10 2" xfId="20468"/>
    <cellStyle name="60% - Accent1 10 3" xfId="20469"/>
    <cellStyle name="60% - Accent1 11" xfId="20470"/>
    <cellStyle name="60% - Accent1 11 2" xfId="20471"/>
    <cellStyle name="60% - Accent1 11 3" xfId="20472"/>
    <cellStyle name="60% - Accent1 12" xfId="20473"/>
    <cellStyle name="60% - Accent1 13" xfId="20474"/>
    <cellStyle name="60% - Accent1 14" xfId="20475"/>
    <cellStyle name="60% - Accent1 15" xfId="20476"/>
    <cellStyle name="60% - Accent1 16" xfId="20477"/>
    <cellStyle name="60% - Accent1 17" xfId="20478"/>
    <cellStyle name="60% - Accent1 18" xfId="20479"/>
    <cellStyle name="60% - Accent1 19" xfId="20480"/>
    <cellStyle name="60% - Accent1 2" xfId="20481"/>
    <cellStyle name="60% - Accent1 2 2" xfId="20482"/>
    <cellStyle name="60% - Accent1 2 3" xfId="20483"/>
    <cellStyle name="60% - Accent1 2 4" xfId="20484"/>
    <cellStyle name="60% - Accent1 2 5" xfId="20485"/>
    <cellStyle name="60% - Accent1 2 6" xfId="20486"/>
    <cellStyle name="60% - Accent1 2 7" xfId="20487"/>
    <cellStyle name="60% - Accent1 20" xfId="20488"/>
    <cellStyle name="60% - Accent1 21" xfId="20489"/>
    <cellStyle name="60% - Accent1 3" xfId="20490"/>
    <cellStyle name="60% - Accent1 3 2" xfId="20491"/>
    <cellStyle name="60% - Accent1 3 3" xfId="20492"/>
    <cellStyle name="60% - Accent1 3 4" xfId="20493"/>
    <cellStyle name="60% - Accent1 3 5" xfId="20494"/>
    <cellStyle name="60% - Accent1 3 6" xfId="20495"/>
    <cellStyle name="60% - Accent1 3 7" xfId="20496"/>
    <cellStyle name="60% - Accent1 3 8" xfId="20497"/>
    <cellStyle name="60% - Accent1 3 9" xfId="20498"/>
    <cellStyle name="60% - Accent1 4" xfId="20499"/>
    <cellStyle name="60% - Accent1 4 2" xfId="20500"/>
    <cellStyle name="60% - Accent1 4 3" xfId="20501"/>
    <cellStyle name="60% - Accent1 4 4" xfId="20502"/>
    <cellStyle name="60% - Accent1 4 5" xfId="20503"/>
    <cellStyle name="60% - Accent1 4 6" xfId="20504"/>
    <cellStyle name="60% - Accent1 4 7" xfId="20505"/>
    <cellStyle name="60% - Accent1 4 8" xfId="20506"/>
    <cellStyle name="60% - Accent1 4 9" xfId="20507"/>
    <cellStyle name="60% - Accent1 5" xfId="20508"/>
    <cellStyle name="60% - Accent1 5 2" xfId="20509"/>
    <cellStyle name="60% - Accent1 5 3" xfId="20510"/>
    <cellStyle name="60% - Accent1 5 4" xfId="20511"/>
    <cellStyle name="60% - Accent1 5 5" xfId="20512"/>
    <cellStyle name="60% - Accent1 5 6" xfId="20513"/>
    <cellStyle name="60% - Accent1 5 7" xfId="20514"/>
    <cellStyle name="60% - Accent1 5 8" xfId="20515"/>
    <cellStyle name="60% - Accent1 5 9" xfId="20516"/>
    <cellStyle name="60% - Accent1 6" xfId="20517"/>
    <cellStyle name="60% - Accent1 7" xfId="20518"/>
    <cellStyle name="60% - Accent1 8" xfId="20519"/>
    <cellStyle name="60% - Accent1 9" xfId="20520"/>
    <cellStyle name="60% - Accent2 10" xfId="20521"/>
    <cellStyle name="60% - Accent2 11" xfId="20522"/>
    <cellStyle name="60% - Accent2 12" xfId="20523"/>
    <cellStyle name="60% - Accent2 2" xfId="20524"/>
    <cellStyle name="60% - Accent2 2 2" xfId="20525"/>
    <cellStyle name="60% - Accent2 2 3" xfId="20526"/>
    <cellStyle name="60% - Accent2 2 4" xfId="20527"/>
    <cellStyle name="60% - Accent2 2 5" xfId="20528"/>
    <cellStyle name="60% - Accent2 3" xfId="20529"/>
    <cellStyle name="60% - Accent2 3 2" xfId="20530"/>
    <cellStyle name="60% - Accent2 3 3" xfId="20531"/>
    <cellStyle name="60% - Accent2 3 4" xfId="20532"/>
    <cellStyle name="60% - Accent2 3 5" xfId="20533"/>
    <cellStyle name="60% - Accent2 3 6" xfId="20534"/>
    <cellStyle name="60% - Accent2 3 7" xfId="20535"/>
    <cellStyle name="60% - Accent2 3 8" xfId="20536"/>
    <cellStyle name="60% - Accent2 4" xfId="20537"/>
    <cellStyle name="60% - Accent2 4 2" xfId="20538"/>
    <cellStyle name="60% - Accent2 4 3" xfId="20539"/>
    <cellStyle name="60% - Accent2 4 4" xfId="20540"/>
    <cellStyle name="60% - Accent2 4 5" xfId="20541"/>
    <cellStyle name="60% - Accent2 4 6" xfId="20542"/>
    <cellStyle name="60% - Accent2 4 7" xfId="20543"/>
    <cellStyle name="60% - Accent2 4 8" xfId="20544"/>
    <cellStyle name="60% - Accent2 5" xfId="20545"/>
    <cellStyle name="60% - Accent2 5 2" xfId="20546"/>
    <cellStyle name="60% - Accent2 5 3" xfId="20547"/>
    <cellStyle name="60% - Accent2 5 4" xfId="20548"/>
    <cellStyle name="60% - Accent2 5 5" xfId="20549"/>
    <cellStyle name="60% - Accent2 5 6" xfId="20550"/>
    <cellStyle name="60% - Accent2 5 7" xfId="20551"/>
    <cellStyle name="60% - Accent2 5 8" xfId="20552"/>
    <cellStyle name="60% - Accent2 6" xfId="20553"/>
    <cellStyle name="60% - Accent2 7" xfId="20554"/>
    <cellStyle name="60% - Accent2 8" xfId="20555"/>
    <cellStyle name="60% - Accent2 9" xfId="20556"/>
    <cellStyle name="60% - Accent3 10" xfId="20557"/>
    <cellStyle name="60% - Accent3 10 2" xfId="20558"/>
    <cellStyle name="60% - Accent3 10 3" xfId="20559"/>
    <cellStyle name="60% - Accent3 11" xfId="20560"/>
    <cellStyle name="60% - Accent3 11 2" xfId="20561"/>
    <cellStyle name="60% - Accent3 11 3" xfId="20562"/>
    <cellStyle name="60% - Accent3 12" xfId="20563"/>
    <cellStyle name="60% - Accent3 13" xfId="20564"/>
    <cellStyle name="60% - Accent3 14" xfId="20565"/>
    <cellStyle name="60% - Accent3 15" xfId="20566"/>
    <cellStyle name="60% - Accent3 16" xfId="20567"/>
    <cellStyle name="60% - Accent3 17" xfId="20568"/>
    <cellStyle name="60% - Accent3 18" xfId="20569"/>
    <cellStyle name="60% - Accent3 19" xfId="20570"/>
    <cellStyle name="60% - Accent3 2" xfId="20571"/>
    <cellStyle name="60% - Accent3 2 2" xfId="20572"/>
    <cellStyle name="60% - Accent3 2 3" xfId="20573"/>
    <cellStyle name="60% - Accent3 2 4" xfId="20574"/>
    <cellStyle name="60% - Accent3 2 5" xfId="20575"/>
    <cellStyle name="60% - Accent3 2 6" xfId="20576"/>
    <cellStyle name="60% - Accent3 2 7" xfId="20577"/>
    <cellStyle name="60% - Accent3 20" xfId="20578"/>
    <cellStyle name="60% - Accent3 3" xfId="20579"/>
    <cellStyle name="60% - Accent3 3 2" xfId="20580"/>
    <cellStyle name="60% - Accent3 3 3" xfId="20581"/>
    <cellStyle name="60% - Accent3 3 4" xfId="20582"/>
    <cellStyle name="60% - Accent3 3 5" xfId="20583"/>
    <cellStyle name="60% - Accent3 3 6" xfId="20584"/>
    <cellStyle name="60% - Accent3 3 7" xfId="20585"/>
    <cellStyle name="60% - Accent3 3 8" xfId="20586"/>
    <cellStyle name="60% - Accent3 3 9" xfId="20587"/>
    <cellStyle name="60% - Accent3 4" xfId="20588"/>
    <cellStyle name="60% - Accent3 4 2" xfId="20589"/>
    <cellStyle name="60% - Accent3 4 3" xfId="20590"/>
    <cellStyle name="60% - Accent3 4 4" xfId="20591"/>
    <cellStyle name="60% - Accent3 4 5" xfId="20592"/>
    <cellStyle name="60% - Accent3 4 6" xfId="20593"/>
    <cellStyle name="60% - Accent3 4 7" xfId="20594"/>
    <cellStyle name="60% - Accent3 4 8" xfId="20595"/>
    <cellStyle name="60% - Accent3 4 9" xfId="20596"/>
    <cellStyle name="60% - Accent3 5" xfId="20597"/>
    <cellStyle name="60% - Accent3 5 2" xfId="20598"/>
    <cellStyle name="60% - Accent3 5 3" xfId="20599"/>
    <cellStyle name="60% - Accent3 5 4" xfId="20600"/>
    <cellStyle name="60% - Accent3 5 5" xfId="20601"/>
    <cellStyle name="60% - Accent3 5 6" xfId="20602"/>
    <cellStyle name="60% - Accent3 5 7" xfId="20603"/>
    <cellStyle name="60% - Accent3 5 8" xfId="20604"/>
    <cellStyle name="60% - Accent3 5 9" xfId="20605"/>
    <cellStyle name="60% - Accent3 6" xfId="20606"/>
    <cellStyle name="60% - Accent3 7" xfId="20607"/>
    <cellStyle name="60% - Accent3 8" xfId="20608"/>
    <cellStyle name="60% - Accent3 9" xfId="20609"/>
    <cellStyle name="60% - Accent4 10" xfId="20610"/>
    <cellStyle name="60% - Accent4 10 2" xfId="20611"/>
    <cellStyle name="60% - Accent4 10 3" xfId="20612"/>
    <cellStyle name="60% - Accent4 11" xfId="20613"/>
    <cellStyle name="60% - Accent4 11 2" xfId="20614"/>
    <cellStyle name="60% - Accent4 11 3" xfId="20615"/>
    <cellStyle name="60% - Accent4 12" xfId="20616"/>
    <cellStyle name="60% - Accent4 13" xfId="20617"/>
    <cellStyle name="60% - Accent4 14" xfId="20618"/>
    <cellStyle name="60% - Accent4 15" xfId="20619"/>
    <cellStyle name="60% - Accent4 16" xfId="20620"/>
    <cellStyle name="60% - Accent4 17" xfId="20621"/>
    <cellStyle name="60% - Accent4 18" xfId="20622"/>
    <cellStyle name="60% - Accent4 19" xfId="20623"/>
    <cellStyle name="60% - Accent4 2" xfId="20624"/>
    <cellStyle name="60% - Accent4 2 2" xfId="20625"/>
    <cellStyle name="60% - Accent4 2 3" xfId="20626"/>
    <cellStyle name="60% - Accent4 2 4" xfId="20627"/>
    <cellStyle name="60% - Accent4 2 5" xfId="20628"/>
    <cellStyle name="60% - Accent4 2 6" xfId="20629"/>
    <cellStyle name="60% - Accent4 2 7" xfId="20630"/>
    <cellStyle name="60% - Accent4 20" xfId="20631"/>
    <cellStyle name="60% - Accent4 21" xfId="20632"/>
    <cellStyle name="60% - Accent4 3" xfId="20633"/>
    <cellStyle name="60% - Accent4 3 2" xfId="20634"/>
    <cellStyle name="60% - Accent4 3 3" xfId="20635"/>
    <cellStyle name="60% - Accent4 3 4" xfId="20636"/>
    <cellStyle name="60% - Accent4 3 5" xfId="20637"/>
    <cellStyle name="60% - Accent4 3 6" xfId="20638"/>
    <cellStyle name="60% - Accent4 3 7" xfId="20639"/>
    <cellStyle name="60% - Accent4 3 8" xfId="20640"/>
    <cellStyle name="60% - Accent4 3 9" xfId="20641"/>
    <cellStyle name="60% - Accent4 4" xfId="20642"/>
    <cellStyle name="60% - Accent4 4 2" xfId="20643"/>
    <cellStyle name="60% - Accent4 4 3" xfId="20644"/>
    <cellStyle name="60% - Accent4 4 4" xfId="20645"/>
    <cellStyle name="60% - Accent4 4 5" xfId="20646"/>
    <cellStyle name="60% - Accent4 4 6" xfId="20647"/>
    <cellStyle name="60% - Accent4 4 7" xfId="20648"/>
    <cellStyle name="60% - Accent4 4 8" xfId="20649"/>
    <cellStyle name="60% - Accent4 4 9" xfId="20650"/>
    <cellStyle name="60% - Accent4 5" xfId="20651"/>
    <cellStyle name="60% - Accent4 5 2" xfId="20652"/>
    <cellStyle name="60% - Accent4 5 3" xfId="20653"/>
    <cellStyle name="60% - Accent4 5 4" xfId="20654"/>
    <cellStyle name="60% - Accent4 5 5" xfId="20655"/>
    <cellStyle name="60% - Accent4 5 6" xfId="20656"/>
    <cellStyle name="60% - Accent4 5 7" xfId="20657"/>
    <cellStyle name="60% - Accent4 5 8" xfId="20658"/>
    <cellStyle name="60% - Accent4 5 9" xfId="20659"/>
    <cellStyle name="60% - Accent4 6" xfId="20660"/>
    <cellStyle name="60% - Accent4 7" xfId="20661"/>
    <cellStyle name="60% - Accent4 8" xfId="20662"/>
    <cellStyle name="60% - Accent4 9" xfId="20663"/>
    <cellStyle name="60% - Accent5 10" xfId="20664"/>
    <cellStyle name="60% - Accent5 10 2" xfId="20665"/>
    <cellStyle name="60% - Accent5 10 3" xfId="20666"/>
    <cellStyle name="60% - Accent5 11" xfId="20667"/>
    <cellStyle name="60% - Accent5 11 2" xfId="20668"/>
    <cellStyle name="60% - Accent5 11 3" xfId="20669"/>
    <cellStyle name="60% - Accent5 12" xfId="20670"/>
    <cellStyle name="60% - Accent5 13" xfId="20671"/>
    <cellStyle name="60% - Accent5 14" xfId="20672"/>
    <cellStyle name="60% - Accent5 15" xfId="20673"/>
    <cellStyle name="60% - Accent5 16" xfId="20674"/>
    <cellStyle name="60% - Accent5 17" xfId="20675"/>
    <cellStyle name="60% - Accent5 18" xfId="20676"/>
    <cellStyle name="60% - Accent5 19" xfId="20677"/>
    <cellStyle name="60% - Accent5 2" xfId="20678"/>
    <cellStyle name="60% - Accent5 2 2" xfId="20679"/>
    <cellStyle name="60% - Accent5 2 3" xfId="20680"/>
    <cellStyle name="60% - Accent5 2 4" xfId="20681"/>
    <cellStyle name="60% - Accent5 2 5" xfId="20682"/>
    <cellStyle name="60% - Accent5 2 6" xfId="20683"/>
    <cellStyle name="60% - Accent5 2 7" xfId="20684"/>
    <cellStyle name="60% - Accent5 20" xfId="20685"/>
    <cellStyle name="60% - Accent5 21" xfId="20686"/>
    <cellStyle name="60% - Accent5 3" xfId="20687"/>
    <cellStyle name="60% - Accent5 3 2" xfId="20688"/>
    <cellStyle name="60% - Accent5 3 3" xfId="20689"/>
    <cellStyle name="60% - Accent5 3 4" xfId="20690"/>
    <cellStyle name="60% - Accent5 3 5" xfId="20691"/>
    <cellStyle name="60% - Accent5 3 6" xfId="20692"/>
    <cellStyle name="60% - Accent5 3 7" xfId="20693"/>
    <cellStyle name="60% - Accent5 3 8" xfId="20694"/>
    <cellStyle name="60% - Accent5 3 9" xfId="20695"/>
    <cellStyle name="60% - Accent5 4" xfId="20696"/>
    <cellStyle name="60% - Accent5 4 2" xfId="20697"/>
    <cellStyle name="60% - Accent5 4 3" xfId="20698"/>
    <cellStyle name="60% - Accent5 4 4" xfId="20699"/>
    <cellStyle name="60% - Accent5 4 5" xfId="20700"/>
    <cellStyle name="60% - Accent5 4 6" xfId="20701"/>
    <cellStyle name="60% - Accent5 4 7" xfId="20702"/>
    <cellStyle name="60% - Accent5 4 8" xfId="20703"/>
    <cellStyle name="60% - Accent5 4 9" xfId="20704"/>
    <cellStyle name="60% - Accent5 5" xfId="20705"/>
    <cellStyle name="60% - Accent5 5 2" xfId="20706"/>
    <cellStyle name="60% - Accent5 5 3" xfId="20707"/>
    <cellStyle name="60% - Accent5 5 4" xfId="20708"/>
    <cellStyle name="60% - Accent5 5 5" xfId="20709"/>
    <cellStyle name="60% - Accent5 5 6" xfId="20710"/>
    <cellStyle name="60% - Accent5 5 7" xfId="20711"/>
    <cellStyle name="60% - Accent5 5 8" xfId="20712"/>
    <cellStyle name="60% - Accent5 5 9" xfId="20713"/>
    <cellStyle name="60% - Accent5 6" xfId="20714"/>
    <cellStyle name="60% - Accent5 7" xfId="20715"/>
    <cellStyle name="60% - Accent5 8" xfId="20716"/>
    <cellStyle name="60% - Accent5 9" xfId="20717"/>
    <cellStyle name="60% - Accent6 10" xfId="20718"/>
    <cellStyle name="60% - Accent6 10 2" xfId="20719"/>
    <cellStyle name="60% - Accent6 10 3" xfId="20720"/>
    <cellStyle name="60% - Accent6 11" xfId="20721"/>
    <cellStyle name="60% - Accent6 11 2" xfId="20722"/>
    <cellStyle name="60% - Accent6 11 3" xfId="20723"/>
    <cellStyle name="60% - Accent6 12" xfId="20724"/>
    <cellStyle name="60% - Accent6 13" xfId="20725"/>
    <cellStyle name="60% - Accent6 14" xfId="20726"/>
    <cellStyle name="60% - Accent6 15" xfId="20727"/>
    <cellStyle name="60% - Accent6 16" xfId="20728"/>
    <cellStyle name="60% - Accent6 17" xfId="20729"/>
    <cellStyle name="60% - Accent6 18" xfId="20730"/>
    <cellStyle name="60% - Accent6 19" xfId="20731"/>
    <cellStyle name="60% - Accent6 2" xfId="20732"/>
    <cellStyle name="60% - Accent6 2 2" xfId="20733"/>
    <cellStyle name="60% - Accent6 2 3" xfId="20734"/>
    <cellStyle name="60% - Accent6 2 4" xfId="20735"/>
    <cellStyle name="60% - Accent6 2 5" xfId="20736"/>
    <cellStyle name="60% - Accent6 2 6" xfId="20737"/>
    <cellStyle name="60% - Accent6 2 7" xfId="20738"/>
    <cellStyle name="60% - Accent6 20" xfId="20739"/>
    <cellStyle name="60% - Accent6 21" xfId="20740"/>
    <cellStyle name="60% - Accent6 3" xfId="20741"/>
    <cellStyle name="60% - Accent6 3 2" xfId="20742"/>
    <cellStyle name="60% - Accent6 3 3" xfId="20743"/>
    <cellStyle name="60% - Accent6 3 4" xfId="20744"/>
    <cellStyle name="60% - Accent6 3 5" xfId="20745"/>
    <cellStyle name="60% - Accent6 3 6" xfId="20746"/>
    <cellStyle name="60% - Accent6 3 7" xfId="20747"/>
    <cellStyle name="60% - Accent6 3 8" xfId="20748"/>
    <cellStyle name="60% - Accent6 3 9" xfId="20749"/>
    <cellStyle name="60% - Accent6 4" xfId="20750"/>
    <cellStyle name="60% - Accent6 4 2" xfId="20751"/>
    <cellStyle name="60% - Accent6 4 3" xfId="20752"/>
    <cellStyle name="60% - Accent6 4 4" xfId="20753"/>
    <cellStyle name="60% - Accent6 4 5" xfId="20754"/>
    <cellStyle name="60% - Accent6 4 6" xfId="20755"/>
    <cellStyle name="60% - Accent6 4 7" xfId="20756"/>
    <cellStyle name="60% - Accent6 4 8" xfId="20757"/>
    <cellStyle name="60% - Accent6 4 9" xfId="20758"/>
    <cellStyle name="60% - Accent6 5" xfId="20759"/>
    <cellStyle name="60% - Accent6 5 2" xfId="20760"/>
    <cellStyle name="60% - Accent6 5 3" xfId="20761"/>
    <cellStyle name="60% - Accent6 5 4" xfId="20762"/>
    <cellStyle name="60% - Accent6 5 5" xfId="20763"/>
    <cellStyle name="60% - Accent6 5 6" xfId="20764"/>
    <cellStyle name="60% - Accent6 5 7" xfId="20765"/>
    <cellStyle name="60% - Accent6 5 8" xfId="20766"/>
    <cellStyle name="60% - Accent6 5 9" xfId="20767"/>
    <cellStyle name="60% - Accent6 6" xfId="20768"/>
    <cellStyle name="60% - Accent6 7" xfId="20769"/>
    <cellStyle name="60% - Accent6 8" xfId="20770"/>
    <cellStyle name="60% - Accent6 9" xfId="20771"/>
    <cellStyle name="Accent1 - 20%" xfId="5"/>
    <cellStyle name="Accent1 - 20% 10" xfId="20772"/>
    <cellStyle name="Accent1 - 20% 10 2" xfId="20773"/>
    <cellStyle name="Accent1 - 20% 10 2 2" xfId="20774"/>
    <cellStyle name="Accent1 - 20% 10 3" xfId="20775"/>
    <cellStyle name="Accent1 - 20% 11" xfId="20776"/>
    <cellStyle name="Accent1 - 20% 11 2" xfId="20777"/>
    <cellStyle name="Accent1 - 20% 11 2 2" xfId="20778"/>
    <cellStyle name="Accent1 - 20% 11 3" xfId="20779"/>
    <cellStyle name="Accent1 - 20% 12" xfId="20780"/>
    <cellStyle name="Accent1 - 20% 12 2" xfId="20781"/>
    <cellStyle name="Accent1 - 20% 12 2 2" xfId="20782"/>
    <cellStyle name="Accent1 - 20% 12 3" xfId="20783"/>
    <cellStyle name="Accent1 - 20% 13" xfId="20784"/>
    <cellStyle name="Accent1 - 20% 13 2" xfId="20785"/>
    <cellStyle name="Accent1 - 20% 13 2 2" xfId="20786"/>
    <cellStyle name="Accent1 - 20% 13 3" xfId="20787"/>
    <cellStyle name="Accent1 - 20% 14" xfId="20788"/>
    <cellStyle name="Accent1 - 20% 14 2" xfId="20789"/>
    <cellStyle name="Accent1 - 20% 14 2 2" xfId="20790"/>
    <cellStyle name="Accent1 - 20% 14 3" xfId="20791"/>
    <cellStyle name="Accent1 - 20% 15" xfId="20792"/>
    <cellStyle name="Accent1 - 20% 15 2" xfId="20793"/>
    <cellStyle name="Accent1 - 20% 15 2 2" xfId="20794"/>
    <cellStyle name="Accent1 - 20% 15 3" xfId="20795"/>
    <cellStyle name="Accent1 - 20% 16" xfId="20796"/>
    <cellStyle name="Accent1 - 20% 16 2" xfId="20797"/>
    <cellStyle name="Accent1 - 20% 16 2 2" xfId="20798"/>
    <cellStyle name="Accent1 - 20% 16 3" xfId="20799"/>
    <cellStyle name="Accent1 - 20% 17" xfId="20800"/>
    <cellStyle name="Accent1 - 20% 17 2" xfId="20801"/>
    <cellStyle name="Accent1 - 20% 17 2 2" xfId="20802"/>
    <cellStyle name="Accent1 - 20% 17 3" xfId="20803"/>
    <cellStyle name="Accent1 - 20% 18" xfId="20804"/>
    <cellStyle name="Accent1 - 20% 18 2" xfId="20805"/>
    <cellStyle name="Accent1 - 20% 18 2 2" xfId="20806"/>
    <cellStyle name="Accent1 - 20% 18 3" xfId="20807"/>
    <cellStyle name="Accent1 - 20% 19" xfId="20808"/>
    <cellStyle name="Accent1 - 20% 19 2" xfId="20809"/>
    <cellStyle name="Accent1 - 20% 19 2 2" xfId="20810"/>
    <cellStyle name="Accent1 - 20% 19 3" xfId="20811"/>
    <cellStyle name="Accent1 - 20% 2" xfId="20812"/>
    <cellStyle name="Accent1 - 20% 2 2" xfId="20813"/>
    <cellStyle name="Accent1 - 20% 2 2 2" xfId="20814"/>
    <cellStyle name="Accent1 - 20% 2 3" xfId="20815"/>
    <cellStyle name="Accent1 - 20% 2 4" xfId="20816"/>
    <cellStyle name="Accent1 - 20% 20" xfId="20817"/>
    <cellStyle name="Accent1 - 20% 20 2" xfId="20818"/>
    <cellStyle name="Accent1 - 20% 20 2 2" xfId="20819"/>
    <cellStyle name="Accent1 - 20% 20 3" xfId="20820"/>
    <cellStyle name="Accent1 - 20% 21" xfId="20821"/>
    <cellStyle name="Accent1 - 20% 21 2" xfId="20822"/>
    <cellStyle name="Accent1 - 20% 21 2 2" xfId="20823"/>
    <cellStyle name="Accent1 - 20% 21 3" xfId="20824"/>
    <cellStyle name="Accent1 - 20% 22" xfId="20825"/>
    <cellStyle name="Accent1 - 20% 22 2" xfId="20826"/>
    <cellStyle name="Accent1 - 20% 22 2 2" xfId="20827"/>
    <cellStyle name="Accent1 - 20% 22 3" xfId="20828"/>
    <cellStyle name="Accent1 - 20% 23" xfId="20829"/>
    <cellStyle name="Accent1 - 20% 23 2" xfId="20830"/>
    <cellStyle name="Accent1 - 20% 23 2 2" xfId="20831"/>
    <cellStyle name="Accent1 - 20% 23 3" xfId="20832"/>
    <cellStyle name="Accent1 - 20% 24" xfId="20833"/>
    <cellStyle name="Accent1 - 20% 24 2" xfId="20834"/>
    <cellStyle name="Accent1 - 20% 25" xfId="20835"/>
    <cellStyle name="Accent1 - 20% 25 2" xfId="20836"/>
    <cellStyle name="Accent1 - 20% 26" xfId="20837"/>
    <cellStyle name="Accent1 - 20% 26 2" xfId="20838"/>
    <cellStyle name="Accent1 - 20% 27" xfId="20839"/>
    <cellStyle name="Accent1 - 20% 27 2" xfId="20840"/>
    <cellStyle name="Accent1 - 20% 28" xfId="20841"/>
    <cellStyle name="Accent1 - 20% 28 2" xfId="20842"/>
    <cellStyle name="Accent1 - 20% 29" xfId="20843"/>
    <cellStyle name="Accent1 - 20% 29 2" xfId="20844"/>
    <cellStyle name="Accent1 - 20% 3" xfId="20845"/>
    <cellStyle name="Accent1 - 20% 3 2" xfId="20846"/>
    <cellStyle name="Accent1 - 20% 3 2 2" xfId="20847"/>
    <cellStyle name="Accent1 - 20% 3 3" xfId="20848"/>
    <cellStyle name="Accent1 - 20% 30" xfId="20849"/>
    <cellStyle name="Accent1 - 20% 30 2" xfId="20850"/>
    <cellStyle name="Accent1 - 20% 31" xfId="20851"/>
    <cellStyle name="Accent1 - 20% 31 2" xfId="20852"/>
    <cellStyle name="Accent1 - 20% 32" xfId="20853"/>
    <cellStyle name="Accent1 - 20% 32 2" xfId="20854"/>
    <cellStyle name="Accent1 - 20% 33" xfId="20855"/>
    <cellStyle name="Accent1 - 20% 33 2" xfId="20856"/>
    <cellStyle name="Accent1 - 20% 34" xfId="20857"/>
    <cellStyle name="Accent1 - 20% 34 2" xfId="20858"/>
    <cellStyle name="Accent1 - 20% 35" xfId="20859"/>
    <cellStyle name="Accent1 - 20% 35 2" xfId="20860"/>
    <cellStyle name="Accent1 - 20% 35 3" xfId="20861"/>
    <cellStyle name="Accent1 - 20% 35 4" xfId="20862"/>
    <cellStyle name="Accent1 - 20% 36" xfId="20863"/>
    <cellStyle name="Accent1 - 20% 36 2" xfId="20864"/>
    <cellStyle name="Accent1 - 20% 36 3" xfId="20865"/>
    <cellStyle name="Accent1 - 20% 36 4" xfId="20866"/>
    <cellStyle name="Accent1 - 20% 37" xfId="20867"/>
    <cellStyle name="Accent1 - 20% 37 2" xfId="20868"/>
    <cellStyle name="Accent1 - 20% 37 3" xfId="20869"/>
    <cellStyle name="Accent1 - 20% 37 4" xfId="20870"/>
    <cellStyle name="Accent1 - 20% 38" xfId="20871"/>
    <cellStyle name="Accent1 - 20% 38 2" xfId="20872"/>
    <cellStyle name="Accent1 - 20% 38 3" xfId="20873"/>
    <cellStyle name="Accent1 - 20% 39" xfId="20874"/>
    <cellStyle name="Accent1 - 20% 4" xfId="20875"/>
    <cellStyle name="Accent1 - 20% 4 2" xfId="20876"/>
    <cellStyle name="Accent1 - 20% 4 2 2" xfId="20877"/>
    <cellStyle name="Accent1 - 20% 4 3" xfId="20878"/>
    <cellStyle name="Accent1 - 20% 5" xfId="20879"/>
    <cellStyle name="Accent1 - 20% 5 2" xfId="20880"/>
    <cellStyle name="Accent1 - 20% 5 2 2" xfId="20881"/>
    <cellStyle name="Accent1 - 20% 5 3" xfId="20882"/>
    <cellStyle name="Accent1 - 20% 6" xfId="20883"/>
    <cellStyle name="Accent1 - 20% 6 2" xfId="20884"/>
    <cellStyle name="Accent1 - 20% 6 2 2" xfId="20885"/>
    <cellStyle name="Accent1 - 20% 6 3" xfId="20886"/>
    <cellStyle name="Accent1 - 20% 7" xfId="20887"/>
    <cellStyle name="Accent1 - 20% 7 2" xfId="20888"/>
    <cellStyle name="Accent1 - 20% 7 2 2" xfId="20889"/>
    <cellStyle name="Accent1 - 20% 7 3" xfId="20890"/>
    <cellStyle name="Accent1 - 20% 8" xfId="20891"/>
    <cellStyle name="Accent1 - 20% 8 2" xfId="20892"/>
    <cellStyle name="Accent1 - 20% 8 2 2" xfId="20893"/>
    <cellStyle name="Accent1 - 20% 8 3" xfId="20894"/>
    <cellStyle name="Accent1 - 20% 9" xfId="20895"/>
    <cellStyle name="Accent1 - 20% 9 2" xfId="20896"/>
    <cellStyle name="Accent1 - 20% 9 2 2" xfId="20897"/>
    <cellStyle name="Accent1 - 20% 9 3" xfId="20898"/>
    <cellStyle name="Accent1 - 40%" xfId="6"/>
    <cellStyle name="Accent1 - 40% 10" xfId="20899"/>
    <cellStyle name="Accent1 - 40% 10 2" xfId="20900"/>
    <cellStyle name="Accent1 - 40% 10 2 2" xfId="20901"/>
    <cellStyle name="Accent1 - 40% 10 3" xfId="20902"/>
    <cellStyle name="Accent1 - 40% 11" xfId="20903"/>
    <cellStyle name="Accent1 - 40% 11 2" xfId="20904"/>
    <cellStyle name="Accent1 - 40% 11 2 2" xfId="20905"/>
    <cellStyle name="Accent1 - 40% 11 3" xfId="20906"/>
    <cellStyle name="Accent1 - 40% 12" xfId="20907"/>
    <cellStyle name="Accent1 - 40% 12 2" xfId="20908"/>
    <cellStyle name="Accent1 - 40% 12 2 2" xfId="20909"/>
    <cellStyle name="Accent1 - 40% 12 3" xfId="20910"/>
    <cellStyle name="Accent1 - 40% 13" xfId="20911"/>
    <cellStyle name="Accent1 - 40% 13 2" xfId="20912"/>
    <cellStyle name="Accent1 - 40% 13 2 2" xfId="20913"/>
    <cellStyle name="Accent1 - 40% 13 3" xfId="20914"/>
    <cellStyle name="Accent1 - 40% 14" xfId="20915"/>
    <cellStyle name="Accent1 - 40% 14 2" xfId="20916"/>
    <cellStyle name="Accent1 - 40% 14 2 2" xfId="20917"/>
    <cellStyle name="Accent1 - 40% 14 3" xfId="20918"/>
    <cellStyle name="Accent1 - 40% 15" xfId="20919"/>
    <cellStyle name="Accent1 - 40% 15 2" xfId="20920"/>
    <cellStyle name="Accent1 - 40% 15 2 2" xfId="20921"/>
    <cellStyle name="Accent1 - 40% 15 3" xfId="20922"/>
    <cellStyle name="Accent1 - 40% 16" xfId="20923"/>
    <cellStyle name="Accent1 - 40% 16 2" xfId="20924"/>
    <cellStyle name="Accent1 - 40% 16 2 2" xfId="20925"/>
    <cellStyle name="Accent1 - 40% 16 3" xfId="20926"/>
    <cellStyle name="Accent1 - 40% 17" xfId="20927"/>
    <cellStyle name="Accent1 - 40% 17 2" xfId="20928"/>
    <cellStyle name="Accent1 - 40% 17 2 2" xfId="20929"/>
    <cellStyle name="Accent1 - 40% 17 3" xfId="20930"/>
    <cellStyle name="Accent1 - 40% 18" xfId="20931"/>
    <cellStyle name="Accent1 - 40% 18 2" xfId="20932"/>
    <cellStyle name="Accent1 - 40% 18 2 2" xfId="20933"/>
    <cellStyle name="Accent1 - 40% 18 3" xfId="20934"/>
    <cellStyle name="Accent1 - 40% 19" xfId="20935"/>
    <cellStyle name="Accent1 - 40% 19 2" xfId="20936"/>
    <cellStyle name="Accent1 - 40% 19 2 2" xfId="20937"/>
    <cellStyle name="Accent1 - 40% 19 3" xfId="20938"/>
    <cellStyle name="Accent1 - 40% 2" xfId="20939"/>
    <cellStyle name="Accent1 - 40% 2 2" xfId="20940"/>
    <cellStyle name="Accent1 - 40% 2 2 2" xfId="20941"/>
    <cellStyle name="Accent1 - 40% 2 3" xfId="20942"/>
    <cellStyle name="Accent1 - 40% 2 4" xfId="20943"/>
    <cellStyle name="Accent1 - 40% 20" xfId="20944"/>
    <cellStyle name="Accent1 - 40% 20 2" xfId="20945"/>
    <cellStyle name="Accent1 - 40% 20 2 2" xfId="20946"/>
    <cellStyle name="Accent1 - 40% 20 3" xfId="20947"/>
    <cellStyle name="Accent1 - 40% 21" xfId="20948"/>
    <cellStyle name="Accent1 - 40% 21 2" xfId="20949"/>
    <cellStyle name="Accent1 - 40% 21 2 2" xfId="20950"/>
    <cellStyle name="Accent1 - 40% 21 3" xfId="20951"/>
    <cellStyle name="Accent1 - 40% 22" xfId="20952"/>
    <cellStyle name="Accent1 - 40% 22 2" xfId="20953"/>
    <cellStyle name="Accent1 - 40% 22 2 2" xfId="20954"/>
    <cellStyle name="Accent1 - 40% 22 3" xfId="20955"/>
    <cellStyle name="Accent1 - 40% 23" xfId="20956"/>
    <cellStyle name="Accent1 - 40% 23 2" xfId="20957"/>
    <cellStyle name="Accent1 - 40% 23 2 2" xfId="20958"/>
    <cellStyle name="Accent1 - 40% 23 3" xfId="20959"/>
    <cellStyle name="Accent1 - 40% 24" xfId="20960"/>
    <cellStyle name="Accent1 - 40% 24 2" xfId="20961"/>
    <cellStyle name="Accent1 - 40% 25" xfId="20962"/>
    <cellStyle name="Accent1 - 40% 25 2" xfId="20963"/>
    <cellStyle name="Accent1 - 40% 26" xfId="20964"/>
    <cellStyle name="Accent1 - 40% 26 2" xfId="20965"/>
    <cellStyle name="Accent1 - 40% 27" xfId="20966"/>
    <cellStyle name="Accent1 - 40% 27 2" xfId="20967"/>
    <cellStyle name="Accent1 - 40% 28" xfId="20968"/>
    <cellStyle name="Accent1 - 40% 28 2" xfId="20969"/>
    <cellStyle name="Accent1 - 40% 29" xfId="20970"/>
    <cellStyle name="Accent1 - 40% 29 2" xfId="20971"/>
    <cellStyle name="Accent1 - 40% 3" xfId="20972"/>
    <cellStyle name="Accent1 - 40% 3 2" xfId="20973"/>
    <cellStyle name="Accent1 - 40% 3 2 2" xfId="20974"/>
    <cellStyle name="Accent1 - 40% 3 3" xfId="20975"/>
    <cellStyle name="Accent1 - 40% 30" xfId="20976"/>
    <cellStyle name="Accent1 - 40% 30 2" xfId="20977"/>
    <cellStyle name="Accent1 - 40% 31" xfId="20978"/>
    <cellStyle name="Accent1 - 40% 31 2" xfId="20979"/>
    <cellStyle name="Accent1 - 40% 32" xfId="20980"/>
    <cellStyle name="Accent1 - 40% 32 2" xfId="20981"/>
    <cellStyle name="Accent1 - 40% 33" xfId="20982"/>
    <cellStyle name="Accent1 - 40% 33 2" xfId="20983"/>
    <cellStyle name="Accent1 - 40% 34" xfId="20984"/>
    <cellStyle name="Accent1 - 40% 34 2" xfId="20985"/>
    <cellStyle name="Accent1 - 40% 35" xfId="20986"/>
    <cellStyle name="Accent1 - 40% 35 2" xfId="20987"/>
    <cellStyle name="Accent1 - 40% 35 3" xfId="20988"/>
    <cellStyle name="Accent1 - 40% 35 4" xfId="20989"/>
    <cellStyle name="Accent1 - 40% 36" xfId="20990"/>
    <cellStyle name="Accent1 - 40% 36 2" xfId="20991"/>
    <cellStyle name="Accent1 - 40% 36 3" xfId="20992"/>
    <cellStyle name="Accent1 - 40% 36 4" xfId="20993"/>
    <cellStyle name="Accent1 - 40% 37" xfId="20994"/>
    <cellStyle name="Accent1 - 40% 37 2" xfId="20995"/>
    <cellStyle name="Accent1 - 40% 37 3" xfId="20996"/>
    <cellStyle name="Accent1 - 40% 37 4" xfId="20997"/>
    <cellStyle name="Accent1 - 40% 38" xfId="20998"/>
    <cellStyle name="Accent1 - 40% 38 2" xfId="20999"/>
    <cellStyle name="Accent1 - 40% 38 3" xfId="21000"/>
    <cellStyle name="Accent1 - 40% 39" xfId="21001"/>
    <cellStyle name="Accent1 - 40% 4" xfId="21002"/>
    <cellStyle name="Accent1 - 40% 4 2" xfId="21003"/>
    <cellStyle name="Accent1 - 40% 4 2 2" xfId="21004"/>
    <cellStyle name="Accent1 - 40% 4 3" xfId="21005"/>
    <cellStyle name="Accent1 - 40% 5" xfId="21006"/>
    <cellStyle name="Accent1 - 40% 5 2" xfId="21007"/>
    <cellStyle name="Accent1 - 40% 5 2 2" xfId="21008"/>
    <cellStyle name="Accent1 - 40% 5 3" xfId="21009"/>
    <cellStyle name="Accent1 - 40% 6" xfId="21010"/>
    <cellStyle name="Accent1 - 40% 6 2" xfId="21011"/>
    <cellStyle name="Accent1 - 40% 6 2 2" xfId="21012"/>
    <cellStyle name="Accent1 - 40% 6 3" xfId="21013"/>
    <cellStyle name="Accent1 - 40% 7" xfId="21014"/>
    <cellStyle name="Accent1 - 40% 7 2" xfId="21015"/>
    <cellStyle name="Accent1 - 40% 7 2 2" xfId="21016"/>
    <cellStyle name="Accent1 - 40% 7 3" xfId="21017"/>
    <cellStyle name="Accent1 - 40% 8" xfId="21018"/>
    <cellStyle name="Accent1 - 40% 8 2" xfId="21019"/>
    <cellStyle name="Accent1 - 40% 8 2 2" xfId="21020"/>
    <cellStyle name="Accent1 - 40% 8 3" xfId="21021"/>
    <cellStyle name="Accent1 - 40% 9" xfId="21022"/>
    <cellStyle name="Accent1 - 40% 9 2" xfId="21023"/>
    <cellStyle name="Accent1 - 40% 9 2 2" xfId="21024"/>
    <cellStyle name="Accent1 - 40% 9 3" xfId="21025"/>
    <cellStyle name="Accent1 - 60%" xfId="7"/>
    <cellStyle name="Accent1 - 60% 10" xfId="21026"/>
    <cellStyle name="Accent1 - 60% 11" xfId="21027"/>
    <cellStyle name="Accent1 - 60% 12" xfId="21028"/>
    <cellStyle name="Accent1 - 60% 13" xfId="21029"/>
    <cellStyle name="Accent1 - 60% 14" xfId="21030"/>
    <cellStyle name="Accent1 - 60% 15" xfId="21031"/>
    <cellStyle name="Accent1 - 60% 16" xfId="21032"/>
    <cellStyle name="Accent1 - 60% 17" xfId="21033"/>
    <cellStyle name="Accent1 - 60% 18" xfId="21034"/>
    <cellStyle name="Accent1 - 60% 19" xfId="21035"/>
    <cellStyle name="Accent1 - 60% 2" xfId="21036"/>
    <cellStyle name="Accent1 - 60% 2 2" xfId="21037"/>
    <cellStyle name="Accent1 - 60% 2 3" xfId="21038"/>
    <cellStyle name="Accent1 - 60% 20" xfId="21039"/>
    <cellStyle name="Accent1 - 60% 21" xfId="21040"/>
    <cellStyle name="Accent1 - 60% 22" xfId="21041"/>
    <cellStyle name="Accent1 - 60% 23" xfId="21042"/>
    <cellStyle name="Accent1 - 60% 24" xfId="21043"/>
    <cellStyle name="Accent1 - 60% 25" xfId="21044"/>
    <cellStyle name="Accent1 - 60% 26" xfId="21045"/>
    <cellStyle name="Accent1 - 60% 27" xfId="21046"/>
    <cellStyle name="Accent1 - 60% 28" xfId="21047"/>
    <cellStyle name="Accent1 - 60% 29" xfId="21048"/>
    <cellStyle name="Accent1 - 60% 3" xfId="21049"/>
    <cellStyle name="Accent1 - 60% 30" xfId="21050"/>
    <cellStyle name="Accent1 - 60% 31" xfId="21051"/>
    <cellStyle name="Accent1 - 60% 32" xfId="21052"/>
    <cellStyle name="Accent1 - 60% 33" xfId="21053"/>
    <cellStyle name="Accent1 - 60% 34" xfId="21054"/>
    <cellStyle name="Accent1 - 60% 35" xfId="21055"/>
    <cellStyle name="Accent1 - 60% 36" xfId="21056"/>
    <cellStyle name="Accent1 - 60% 37" xfId="21057"/>
    <cellStyle name="Accent1 - 60% 38" xfId="21058"/>
    <cellStyle name="Accent1 - 60% 39" xfId="21059"/>
    <cellStyle name="Accent1 - 60% 4" xfId="21060"/>
    <cellStyle name="Accent1 - 60% 5" xfId="21061"/>
    <cellStyle name="Accent1 - 60% 6" xfId="21062"/>
    <cellStyle name="Accent1 - 60% 7" xfId="21063"/>
    <cellStyle name="Accent1 - 60% 8" xfId="21064"/>
    <cellStyle name="Accent1 - 60% 9" xfId="21065"/>
    <cellStyle name="Accent1 10" xfId="21066"/>
    <cellStyle name="Accent1 10 2" xfId="21067"/>
    <cellStyle name="Accent1 10 2 2" xfId="21068"/>
    <cellStyle name="Accent1 10 2 3" xfId="21069"/>
    <cellStyle name="Accent1 10 3" xfId="21070"/>
    <cellStyle name="Accent1 10 3 2" xfId="21071"/>
    <cellStyle name="Accent1 10 3 3" xfId="21072"/>
    <cellStyle name="Accent1 10 4" xfId="21073"/>
    <cellStyle name="Accent1 10 4 2" xfId="21074"/>
    <cellStyle name="Accent1 10 4 3" xfId="21075"/>
    <cellStyle name="Accent1 10 5" xfId="21076"/>
    <cellStyle name="Accent1 10 6" xfId="21077"/>
    <cellStyle name="Accent1 10 7" xfId="21078"/>
    <cellStyle name="Accent1 100" xfId="21079"/>
    <cellStyle name="Accent1 101" xfId="21080"/>
    <cellStyle name="Accent1 102" xfId="21081"/>
    <cellStyle name="Accent1 103" xfId="21082"/>
    <cellStyle name="Accent1 104" xfId="21083"/>
    <cellStyle name="Accent1 105" xfId="21084"/>
    <cellStyle name="Accent1 106" xfId="21085"/>
    <cellStyle name="Accent1 107" xfId="21086"/>
    <cellStyle name="Accent1 108" xfId="21087"/>
    <cellStyle name="Accent1 109" xfId="21088"/>
    <cellStyle name="Accent1 11" xfId="21089"/>
    <cellStyle name="Accent1 11 2" xfId="21090"/>
    <cellStyle name="Accent1 11 2 2" xfId="21091"/>
    <cellStyle name="Accent1 11 2 3" xfId="21092"/>
    <cellStyle name="Accent1 11 3" xfId="21093"/>
    <cellStyle name="Accent1 11 3 2" xfId="21094"/>
    <cellStyle name="Accent1 11 3 3" xfId="21095"/>
    <cellStyle name="Accent1 11 4" xfId="21096"/>
    <cellStyle name="Accent1 11 4 2" xfId="21097"/>
    <cellStyle name="Accent1 11 4 3" xfId="21098"/>
    <cellStyle name="Accent1 11 5" xfId="21099"/>
    <cellStyle name="Accent1 11 6" xfId="21100"/>
    <cellStyle name="Accent1 11 7" xfId="21101"/>
    <cellStyle name="Accent1 110" xfId="21102"/>
    <cellStyle name="Accent1 111" xfId="21103"/>
    <cellStyle name="Accent1 112" xfId="21104"/>
    <cellStyle name="Accent1 113" xfId="21105"/>
    <cellStyle name="Accent1 114" xfId="21106"/>
    <cellStyle name="Accent1 115" xfId="21107"/>
    <cellStyle name="Accent1 116" xfId="21108"/>
    <cellStyle name="Accent1 117" xfId="21109"/>
    <cellStyle name="Accent1 118" xfId="21110"/>
    <cellStyle name="Accent1 119" xfId="21111"/>
    <cellStyle name="Accent1 12" xfId="21112"/>
    <cellStyle name="Accent1 12 2" xfId="21113"/>
    <cellStyle name="Accent1 12 2 2" xfId="21114"/>
    <cellStyle name="Accent1 12 2 3" xfId="21115"/>
    <cellStyle name="Accent1 12 3" xfId="21116"/>
    <cellStyle name="Accent1 12 4" xfId="21117"/>
    <cellStyle name="Accent1 12 5" xfId="21118"/>
    <cellStyle name="Accent1 12 6" xfId="21119"/>
    <cellStyle name="Accent1 12 7" xfId="21120"/>
    <cellStyle name="Accent1 120" xfId="21121"/>
    <cellStyle name="Accent1 121" xfId="21122"/>
    <cellStyle name="Accent1 122" xfId="21123"/>
    <cellStyle name="Accent1 123" xfId="21124"/>
    <cellStyle name="Accent1 124" xfId="21125"/>
    <cellStyle name="Accent1 125" xfId="21126"/>
    <cellStyle name="Accent1 126" xfId="21127"/>
    <cellStyle name="Accent1 127" xfId="21128"/>
    <cellStyle name="Accent1 128" xfId="21129"/>
    <cellStyle name="Accent1 129" xfId="21130"/>
    <cellStyle name="Accent1 13" xfId="21131"/>
    <cellStyle name="Accent1 13 2" xfId="21132"/>
    <cellStyle name="Accent1 13 2 2" xfId="21133"/>
    <cellStyle name="Accent1 13 2 3" xfId="21134"/>
    <cellStyle name="Accent1 13 3" xfId="21135"/>
    <cellStyle name="Accent1 13 4" xfId="21136"/>
    <cellStyle name="Accent1 13 5" xfId="21137"/>
    <cellStyle name="Accent1 13 6" xfId="21138"/>
    <cellStyle name="Accent1 13 7" xfId="21139"/>
    <cellStyle name="Accent1 130" xfId="21140"/>
    <cellStyle name="Accent1 131" xfId="21141"/>
    <cellStyle name="Accent1 132" xfId="21142"/>
    <cellStyle name="Accent1 133" xfId="21143"/>
    <cellStyle name="Accent1 134" xfId="21144"/>
    <cellStyle name="Accent1 135" xfId="21145"/>
    <cellStyle name="Accent1 136" xfId="21146"/>
    <cellStyle name="Accent1 137" xfId="21147"/>
    <cellStyle name="Accent1 138" xfId="21148"/>
    <cellStyle name="Accent1 139" xfId="21149"/>
    <cellStyle name="Accent1 14" xfId="21150"/>
    <cellStyle name="Accent1 14 2" xfId="21151"/>
    <cellStyle name="Accent1 14 2 2" xfId="21152"/>
    <cellStyle name="Accent1 14 2 3" xfId="21153"/>
    <cellStyle name="Accent1 14 3" xfId="21154"/>
    <cellStyle name="Accent1 14 4" xfId="21155"/>
    <cellStyle name="Accent1 14 5" xfId="21156"/>
    <cellStyle name="Accent1 14 6" xfId="21157"/>
    <cellStyle name="Accent1 14 7" xfId="21158"/>
    <cellStyle name="Accent1 140" xfId="21159"/>
    <cellStyle name="Accent1 141" xfId="21160"/>
    <cellStyle name="Accent1 142" xfId="21161"/>
    <cellStyle name="Accent1 143" xfId="21162"/>
    <cellStyle name="Accent1 144" xfId="21163"/>
    <cellStyle name="Accent1 145" xfId="21164"/>
    <cellStyle name="Accent1 146" xfId="21165"/>
    <cellStyle name="Accent1 147" xfId="21166"/>
    <cellStyle name="Accent1 148" xfId="21167"/>
    <cellStyle name="Accent1 149" xfId="21168"/>
    <cellStyle name="Accent1 15" xfId="21169"/>
    <cellStyle name="Accent1 15 2" xfId="21170"/>
    <cellStyle name="Accent1 15 2 2" xfId="21171"/>
    <cellStyle name="Accent1 15 2 3" xfId="21172"/>
    <cellStyle name="Accent1 15 3" xfId="21173"/>
    <cellStyle name="Accent1 15 4" xfId="21174"/>
    <cellStyle name="Accent1 15 5" xfId="21175"/>
    <cellStyle name="Accent1 15 6" xfId="21176"/>
    <cellStyle name="Accent1 15 7" xfId="21177"/>
    <cellStyle name="Accent1 15 8" xfId="21178"/>
    <cellStyle name="Accent1 150" xfId="21179"/>
    <cellStyle name="Accent1 151" xfId="21180"/>
    <cellStyle name="Accent1 152" xfId="21181"/>
    <cellStyle name="Accent1 153" xfId="21182"/>
    <cellStyle name="Accent1 154" xfId="21183"/>
    <cellStyle name="Accent1 155" xfId="21184"/>
    <cellStyle name="Accent1 156" xfId="21185"/>
    <cellStyle name="Accent1 157" xfId="21186"/>
    <cellStyle name="Accent1 158" xfId="21187"/>
    <cellStyle name="Accent1 159" xfId="21188"/>
    <cellStyle name="Accent1 16" xfId="21189"/>
    <cellStyle name="Accent1 16 2" xfId="21190"/>
    <cellStyle name="Accent1 16 2 2" xfId="21191"/>
    <cellStyle name="Accent1 16 2 3" xfId="21192"/>
    <cellStyle name="Accent1 16 3" xfId="21193"/>
    <cellStyle name="Accent1 160" xfId="21194"/>
    <cellStyle name="Accent1 161" xfId="21195"/>
    <cellStyle name="Accent1 162" xfId="21196"/>
    <cellStyle name="Accent1 163" xfId="21197"/>
    <cellStyle name="Accent1 164" xfId="21198"/>
    <cellStyle name="Accent1 165" xfId="21199"/>
    <cellStyle name="Accent1 166" xfId="21200"/>
    <cellStyle name="Accent1 167" xfId="21201"/>
    <cellStyle name="Accent1 168" xfId="21202"/>
    <cellStyle name="Accent1 169" xfId="21203"/>
    <cellStyle name="Accent1 17" xfId="21204"/>
    <cellStyle name="Accent1 17 2" xfId="21205"/>
    <cellStyle name="Accent1 17 2 2" xfId="21206"/>
    <cellStyle name="Accent1 17 2 3" xfId="21207"/>
    <cellStyle name="Accent1 17 3" xfId="21208"/>
    <cellStyle name="Accent1 170" xfId="21209"/>
    <cellStyle name="Accent1 171" xfId="21210"/>
    <cellStyle name="Accent1 172" xfId="21211"/>
    <cellStyle name="Accent1 173" xfId="21212"/>
    <cellStyle name="Accent1 174" xfId="21213"/>
    <cellStyle name="Accent1 175" xfId="21214"/>
    <cellStyle name="Accent1 176" xfId="21215"/>
    <cellStyle name="Accent1 177" xfId="21216"/>
    <cellStyle name="Accent1 178" xfId="21217"/>
    <cellStyle name="Accent1 179" xfId="21218"/>
    <cellStyle name="Accent1 18" xfId="21219"/>
    <cellStyle name="Accent1 18 2" xfId="21220"/>
    <cellStyle name="Accent1 18 3" xfId="21221"/>
    <cellStyle name="Accent1 18 4" xfId="21222"/>
    <cellStyle name="Accent1 18 5" xfId="21223"/>
    <cellStyle name="Accent1 180" xfId="21224"/>
    <cellStyle name="Accent1 181" xfId="21225"/>
    <cellStyle name="Accent1 182" xfId="21226"/>
    <cellStyle name="Accent1 183" xfId="21227"/>
    <cellStyle name="Accent1 184" xfId="21228"/>
    <cellStyle name="Accent1 185" xfId="21229"/>
    <cellStyle name="Accent1 186" xfId="21230"/>
    <cellStyle name="Accent1 187" xfId="21231"/>
    <cellStyle name="Accent1 188" xfId="21232"/>
    <cellStyle name="Accent1 189" xfId="21233"/>
    <cellStyle name="Accent1 19" xfId="21234"/>
    <cellStyle name="Accent1 19 2" xfId="21235"/>
    <cellStyle name="Accent1 19 2 2" xfId="21236"/>
    <cellStyle name="Accent1 19 2 3" xfId="21237"/>
    <cellStyle name="Accent1 19 3" xfId="21238"/>
    <cellStyle name="Accent1 190" xfId="21239"/>
    <cellStyle name="Accent1 191" xfId="21240"/>
    <cellStyle name="Accent1 192" xfId="21241"/>
    <cellStyle name="Accent1 193" xfId="21242"/>
    <cellStyle name="Accent1 194" xfId="21243"/>
    <cellStyle name="Accent1 195" xfId="21244"/>
    <cellStyle name="Accent1 196" xfId="21245"/>
    <cellStyle name="Accent1 197" xfId="21246"/>
    <cellStyle name="Accent1 198" xfId="21247"/>
    <cellStyle name="Accent1 199" xfId="21248"/>
    <cellStyle name="Accent1 2" xfId="8"/>
    <cellStyle name="Accent1 2 2" xfId="21249"/>
    <cellStyle name="Accent1 2 2 2" xfId="21250"/>
    <cellStyle name="Accent1 2 2 2 2" xfId="21251"/>
    <cellStyle name="Accent1 2 2 2 3" xfId="21252"/>
    <cellStyle name="Accent1 2 2 3" xfId="21253"/>
    <cellStyle name="Accent1 2 3" xfId="21254"/>
    <cellStyle name="Accent1 2 3 2" xfId="21255"/>
    <cellStyle name="Accent1 2 3 3" xfId="21256"/>
    <cellStyle name="Accent1 2 3 4" xfId="21257"/>
    <cellStyle name="Accent1 2 3 5" xfId="21258"/>
    <cellStyle name="Accent1 2 4" xfId="21259"/>
    <cellStyle name="Accent1 2 4 2" xfId="21260"/>
    <cellStyle name="Accent1 2 4 3" xfId="21261"/>
    <cellStyle name="Accent1 2 5" xfId="21262"/>
    <cellStyle name="Accent1 2 5 2" xfId="21263"/>
    <cellStyle name="Accent1 2 5 3" xfId="21264"/>
    <cellStyle name="Accent1 2 6" xfId="21265"/>
    <cellStyle name="Accent1 2 7" xfId="21266"/>
    <cellStyle name="Accent1 20" xfId="21267"/>
    <cellStyle name="Accent1 20 2" xfId="21268"/>
    <cellStyle name="Accent1 20 2 2" xfId="21269"/>
    <cellStyle name="Accent1 20 2 3" xfId="21270"/>
    <cellStyle name="Accent1 20 3" xfId="21271"/>
    <cellStyle name="Accent1 200" xfId="21272"/>
    <cellStyle name="Accent1 201" xfId="21273"/>
    <cellStyle name="Accent1 202" xfId="21274"/>
    <cellStyle name="Accent1 203" xfId="21275"/>
    <cellStyle name="Accent1 204" xfId="21276"/>
    <cellStyle name="Accent1 205" xfId="21277"/>
    <cellStyle name="Accent1 206" xfId="21278"/>
    <cellStyle name="Accent1 207" xfId="21279"/>
    <cellStyle name="Accent1 208" xfId="21280"/>
    <cellStyle name="Accent1 209" xfId="21281"/>
    <cellStyle name="Accent1 21" xfId="21282"/>
    <cellStyle name="Accent1 21 2" xfId="21283"/>
    <cellStyle name="Accent1 21 3" xfId="21284"/>
    <cellStyle name="Accent1 21 4" xfId="21285"/>
    <cellStyle name="Accent1 21 5" xfId="21286"/>
    <cellStyle name="Accent1 210" xfId="21287"/>
    <cellStyle name="Accent1 211" xfId="21288"/>
    <cellStyle name="Accent1 212" xfId="21289"/>
    <cellStyle name="Accent1 213" xfId="21290"/>
    <cellStyle name="Accent1 214" xfId="21291"/>
    <cellStyle name="Accent1 215" xfId="21292"/>
    <cellStyle name="Accent1 216" xfId="21293"/>
    <cellStyle name="Accent1 217" xfId="21294"/>
    <cellStyle name="Accent1 218" xfId="21295"/>
    <cellStyle name="Accent1 219" xfId="21296"/>
    <cellStyle name="Accent1 22" xfId="21297"/>
    <cellStyle name="Accent1 22 2" xfId="21298"/>
    <cellStyle name="Accent1 22 3" xfId="21299"/>
    <cellStyle name="Accent1 220" xfId="21300"/>
    <cellStyle name="Accent1 221" xfId="21301"/>
    <cellStyle name="Accent1 222" xfId="21302"/>
    <cellStyle name="Accent1 223" xfId="21303"/>
    <cellStyle name="Accent1 224" xfId="21304"/>
    <cellStyle name="Accent1 225" xfId="21305"/>
    <cellStyle name="Accent1 226" xfId="21306"/>
    <cellStyle name="Accent1 227" xfId="21307"/>
    <cellStyle name="Accent1 228" xfId="21308"/>
    <cellStyle name="Accent1 229" xfId="21309"/>
    <cellStyle name="Accent1 23" xfId="21310"/>
    <cellStyle name="Accent1 23 2" xfId="21311"/>
    <cellStyle name="Accent1 23 3" xfId="21312"/>
    <cellStyle name="Accent1 230" xfId="21313"/>
    <cellStyle name="Accent1 231" xfId="21314"/>
    <cellStyle name="Accent1 232" xfId="21315"/>
    <cellStyle name="Accent1 233" xfId="21316"/>
    <cellStyle name="Accent1 234" xfId="21317"/>
    <cellStyle name="Accent1 235" xfId="21318"/>
    <cellStyle name="Accent1 236" xfId="21319"/>
    <cellStyle name="Accent1 237" xfId="21320"/>
    <cellStyle name="Accent1 238" xfId="21321"/>
    <cellStyle name="Accent1 239" xfId="21322"/>
    <cellStyle name="Accent1 24" xfId="21323"/>
    <cellStyle name="Accent1 24 2" xfId="21324"/>
    <cellStyle name="Accent1 24 3" xfId="21325"/>
    <cellStyle name="Accent1 24 4" xfId="21326"/>
    <cellStyle name="Accent1 240" xfId="21327"/>
    <cellStyle name="Accent1 241" xfId="21328"/>
    <cellStyle name="Accent1 242" xfId="21329"/>
    <cellStyle name="Accent1 243" xfId="21330"/>
    <cellStyle name="Accent1 244" xfId="21331"/>
    <cellStyle name="Accent1 245" xfId="21332"/>
    <cellStyle name="Accent1 246" xfId="21333"/>
    <cellStyle name="Accent1 247" xfId="21334"/>
    <cellStyle name="Accent1 248" xfId="21335"/>
    <cellStyle name="Accent1 249" xfId="21336"/>
    <cellStyle name="Accent1 25" xfId="21337"/>
    <cellStyle name="Accent1 25 2" xfId="21338"/>
    <cellStyle name="Accent1 25 3" xfId="21339"/>
    <cellStyle name="Accent1 25 4" xfId="21340"/>
    <cellStyle name="Accent1 250" xfId="21341"/>
    <cellStyle name="Accent1 251" xfId="21342"/>
    <cellStyle name="Accent1 252" xfId="21343"/>
    <cellStyle name="Accent1 253" xfId="21344"/>
    <cellStyle name="Accent1 254" xfId="21345"/>
    <cellStyle name="Accent1 255" xfId="21346"/>
    <cellStyle name="Accent1 256" xfId="21347"/>
    <cellStyle name="Accent1 257" xfId="21348"/>
    <cellStyle name="Accent1 258" xfId="21349"/>
    <cellStyle name="Accent1 259" xfId="21350"/>
    <cellStyle name="Accent1 26" xfId="21351"/>
    <cellStyle name="Accent1 26 2" xfId="21352"/>
    <cellStyle name="Accent1 26 3" xfId="21353"/>
    <cellStyle name="Accent1 26 4" xfId="21354"/>
    <cellStyle name="Accent1 260" xfId="21355"/>
    <cellStyle name="Accent1 261" xfId="21356"/>
    <cellStyle name="Accent1 262" xfId="21357"/>
    <cellStyle name="Accent1 263" xfId="21358"/>
    <cellStyle name="Accent1 264" xfId="21359"/>
    <cellStyle name="Accent1 265" xfId="21360"/>
    <cellStyle name="Accent1 266" xfId="21361"/>
    <cellStyle name="Accent1 267" xfId="21362"/>
    <cellStyle name="Accent1 268" xfId="21363"/>
    <cellStyle name="Accent1 269" xfId="21364"/>
    <cellStyle name="Accent1 27" xfId="21365"/>
    <cellStyle name="Accent1 27 2" xfId="21366"/>
    <cellStyle name="Accent1 270" xfId="21367"/>
    <cellStyle name="Accent1 271" xfId="21368"/>
    <cellStyle name="Accent1 272" xfId="21369"/>
    <cellStyle name="Accent1 273" xfId="21370"/>
    <cellStyle name="Accent1 274" xfId="21371"/>
    <cellStyle name="Accent1 275" xfId="21372"/>
    <cellStyle name="Accent1 276" xfId="21373"/>
    <cellStyle name="Accent1 277" xfId="21374"/>
    <cellStyle name="Accent1 278" xfId="21375"/>
    <cellStyle name="Accent1 279" xfId="21376"/>
    <cellStyle name="Accent1 28" xfId="21377"/>
    <cellStyle name="Accent1 28 2" xfId="21378"/>
    <cellStyle name="Accent1 280" xfId="21379"/>
    <cellStyle name="Accent1 281" xfId="21380"/>
    <cellStyle name="Accent1 282" xfId="21381"/>
    <cellStyle name="Accent1 283" xfId="21382"/>
    <cellStyle name="Accent1 284" xfId="21383"/>
    <cellStyle name="Accent1 285" xfId="21384"/>
    <cellStyle name="Accent1 286" xfId="21385"/>
    <cellStyle name="Accent1 287" xfId="21386"/>
    <cellStyle name="Accent1 288" xfId="21387"/>
    <cellStyle name="Accent1 289" xfId="21388"/>
    <cellStyle name="Accent1 29" xfId="21389"/>
    <cellStyle name="Accent1 29 2" xfId="21390"/>
    <cellStyle name="Accent1 290" xfId="21391"/>
    <cellStyle name="Accent1 291" xfId="21392"/>
    <cellStyle name="Accent1 292" xfId="21393"/>
    <cellStyle name="Accent1 293" xfId="21394"/>
    <cellStyle name="Accent1 294" xfId="21395"/>
    <cellStyle name="Accent1 295" xfId="21396"/>
    <cellStyle name="Accent1 296" xfId="21397"/>
    <cellStyle name="Accent1 297" xfId="21398"/>
    <cellStyle name="Accent1 298" xfId="21399"/>
    <cellStyle name="Accent1 299" xfId="21400"/>
    <cellStyle name="Accent1 3" xfId="9"/>
    <cellStyle name="Accent1 3 2" xfId="21401"/>
    <cellStyle name="Accent1 3 2 2" xfId="21402"/>
    <cellStyle name="Accent1 3 2 3" xfId="21403"/>
    <cellStyle name="Accent1 3 3" xfId="21404"/>
    <cellStyle name="Accent1 3 3 2" xfId="21405"/>
    <cellStyle name="Accent1 3 3 3" xfId="21406"/>
    <cellStyle name="Accent1 3 4" xfId="21407"/>
    <cellStyle name="Accent1 3 4 2" xfId="21408"/>
    <cellStyle name="Accent1 3 4 3" xfId="21409"/>
    <cellStyle name="Accent1 3 5" xfId="21410"/>
    <cellStyle name="Accent1 3 5 2" xfId="21411"/>
    <cellStyle name="Accent1 3 5 3" xfId="21412"/>
    <cellStyle name="Accent1 3 6" xfId="21413"/>
    <cellStyle name="Accent1 3 6 2" xfId="21414"/>
    <cellStyle name="Accent1 3 6 3" xfId="21415"/>
    <cellStyle name="Accent1 3 7" xfId="21416"/>
    <cellStyle name="Accent1 30" xfId="21417"/>
    <cellStyle name="Accent1 30 2" xfId="21418"/>
    <cellStyle name="Accent1 300" xfId="21419"/>
    <cellStyle name="Accent1 301" xfId="21420"/>
    <cellStyle name="Accent1 302" xfId="21421"/>
    <cellStyle name="Accent1 303" xfId="21422"/>
    <cellStyle name="Accent1 304" xfId="21423"/>
    <cellStyle name="Accent1 305" xfId="21424"/>
    <cellStyle name="Accent1 306" xfId="21425"/>
    <cellStyle name="Accent1 307" xfId="21426"/>
    <cellStyle name="Accent1 308" xfId="21427"/>
    <cellStyle name="Accent1 309" xfId="21428"/>
    <cellStyle name="Accent1 31" xfId="21429"/>
    <cellStyle name="Accent1 31 2" xfId="21430"/>
    <cellStyle name="Accent1 310" xfId="21431"/>
    <cellStyle name="Accent1 311" xfId="21432"/>
    <cellStyle name="Accent1 312" xfId="21433"/>
    <cellStyle name="Accent1 313" xfId="21434"/>
    <cellStyle name="Accent1 314" xfId="21435"/>
    <cellStyle name="Accent1 315" xfId="21436"/>
    <cellStyle name="Accent1 316" xfId="21437"/>
    <cellStyle name="Accent1 317" xfId="21438"/>
    <cellStyle name="Accent1 318" xfId="21439"/>
    <cellStyle name="Accent1 319" xfId="21440"/>
    <cellStyle name="Accent1 32" xfId="21441"/>
    <cellStyle name="Accent1 32 2" xfId="21442"/>
    <cellStyle name="Accent1 320" xfId="21443"/>
    <cellStyle name="Accent1 321" xfId="21444"/>
    <cellStyle name="Accent1 322" xfId="21445"/>
    <cellStyle name="Accent1 323" xfId="21446"/>
    <cellStyle name="Accent1 324" xfId="21447"/>
    <cellStyle name="Accent1 325" xfId="21448"/>
    <cellStyle name="Accent1 326" xfId="21449"/>
    <cellStyle name="Accent1 327" xfId="21450"/>
    <cellStyle name="Accent1 328" xfId="21451"/>
    <cellStyle name="Accent1 329" xfId="21452"/>
    <cellStyle name="Accent1 33" xfId="21453"/>
    <cellStyle name="Accent1 33 2" xfId="21454"/>
    <cellStyle name="Accent1 33 3" xfId="21455"/>
    <cellStyle name="Accent1 330" xfId="21456"/>
    <cellStyle name="Accent1 331" xfId="21457"/>
    <cellStyle name="Accent1 332" xfId="21458"/>
    <cellStyle name="Accent1 333" xfId="21459"/>
    <cellStyle name="Accent1 334" xfId="21460"/>
    <cellStyle name="Accent1 335" xfId="21461"/>
    <cellStyle name="Accent1 336" xfId="21462"/>
    <cellStyle name="Accent1 337" xfId="21463"/>
    <cellStyle name="Accent1 338" xfId="21464"/>
    <cellStyle name="Accent1 339" xfId="21465"/>
    <cellStyle name="Accent1 34" xfId="21466"/>
    <cellStyle name="Accent1 34 2" xfId="21467"/>
    <cellStyle name="Accent1 34 3" xfId="21468"/>
    <cellStyle name="Accent1 340" xfId="21469"/>
    <cellStyle name="Accent1 341" xfId="21470"/>
    <cellStyle name="Accent1 342" xfId="21471"/>
    <cellStyle name="Accent1 343" xfId="21472"/>
    <cellStyle name="Accent1 344" xfId="21473"/>
    <cellStyle name="Accent1 345" xfId="21474"/>
    <cellStyle name="Accent1 346" xfId="21475"/>
    <cellStyle name="Accent1 347" xfId="21476"/>
    <cellStyle name="Accent1 348" xfId="21477"/>
    <cellStyle name="Accent1 349" xfId="21478"/>
    <cellStyle name="Accent1 35" xfId="21479"/>
    <cellStyle name="Accent1 35 2" xfId="21480"/>
    <cellStyle name="Accent1 35 3" xfId="21481"/>
    <cellStyle name="Accent1 36" xfId="21482"/>
    <cellStyle name="Accent1 36 2" xfId="21483"/>
    <cellStyle name="Accent1 36 3" xfId="21484"/>
    <cellStyle name="Accent1 37" xfId="21485"/>
    <cellStyle name="Accent1 37 2" xfId="21486"/>
    <cellStyle name="Accent1 37 3" xfId="21487"/>
    <cellStyle name="Accent1 38" xfId="21488"/>
    <cellStyle name="Accent1 38 2" xfId="21489"/>
    <cellStyle name="Accent1 38 3" xfId="21490"/>
    <cellStyle name="Accent1 39" xfId="21491"/>
    <cellStyle name="Accent1 4" xfId="10"/>
    <cellStyle name="Accent1 4 2" xfId="21492"/>
    <cellStyle name="Accent1 4 2 2" xfId="21493"/>
    <cellStyle name="Accent1 4 2 3" xfId="21494"/>
    <cellStyle name="Accent1 4 3" xfId="21495"/>
    <cellStyle name="Accent1 4 3 2" xfId="21496"/>
    <cellStyle name="Accent1 4 3 3" xfId="21497"/>
    <cellStyle name="Accent1 4 4" xfId="21498"/>
    <cellStyle name="Accent1 4 4 2" xfId="21499"/>
    <cellStyle name="Accent1 4 4 3" xfId="21500"/>
    <cellStyle name="Accent1 4 5" xfId="21501"/>
    <cellStyle name="Accent1 4 5 2" xfId="21502"/>
    <cellStyle name="Accent1 4 5 3" xfId="21503"/>
    <cellStyle name="Accent1 4 6" xfId="21504"/>
    <cellStyle name="Accent1 4 6 2" xfId="21505"/>
    <cellStyle name="Accent1 4 6 3" xfId="21506"/>
    <cellStyle name="Accent1 4 7" xfId="21507"/>
    <cellStyle name="Accent1 40" xfId="21508"/>
    <cellStyle name="Accent1 41" xfId="21509"/>
    <cellStyle name="Accent1 42" xfId="21510"/>
    <cellStyle name="Accent1 43" xfId="21511"/>
    <cellStyle name="Accent1 44" xfId="21512"/>
    <cellStyle name="Accent1 45" xfId="21513"/>
    <cellStyle name="Accent1 46" xfId="21514"/>
    <cellStyle name="Accent1 47" xfId="21515"/>
    <cellStyle name="Accent1 48" xfId="21516"/>
    <cellStyle name="Accent1 49" xfId="21517"/>
    <cellStyle name="Accent1 5" xfId="21518"/>
    <cellStyle name="Accent1 5 2" xfId="21519"/>
    <cellStyle name="Accent1 5 2 2" xfId="21520"/>
    <cellStyle name="Accent1 5 2 3" xfId="21521"/>
    <cellStyle name="Accent1 5 3" xfId="21522"/>
    <cellStyle name="Accent1 5 3 2" xfId="21523"/>
    <cellStyle name="Accent1 5 3 3" xfId="21524"/>
    <cellStyle name="Accent1 5 4" xfId="21525"/>
    <cellStyle name="Accent1 5 4 2" xfId="21526"/>
    <cellStyle name="Accent1 5 4 3" xfId="21527"/>
    <cellStyle name="Accent1 5 5" xfId="21528"/>
    <cellStyle name="Accent1 5 5 2" xfId="21529"/>
    <cellStyle name="Accent1 5 5 3" xfId="21530"/>
    <cellStyle name="Accent1 5 6" xfId="21531"/>
    <cellStyle name="Accent1 5 7" xfId="21532"/>
    <cellStyle name="Accent1 50" xfId="21533"/>
    <cellStyle name="Accent1 51" xfId="21534"/>
    <cellStyle name="Accent1 52" xfId="21535"/>
    <cellStyle name="Accent1 53" xfId="21536"/>
    <cellStyle name="Accent1 54" xfId="21537"/>
    <cellStyle name="Accent1 55" xfId="21538"/>
    <cellStyle name="Accent1 56" xfId="21539"/>
    <cellStyle name="Accent1 57" xfId="21540"/>
    <cellStyle name="Accent1 58" xfId="21541"/>
    <cellStyle name="Accent1 59" xfId="21542"/>
    <cellStyle name="Accent1 6" xfId="21543"/>
    <cellStyle name="Accent1 6 2" xfId="21544"/>
    <cellStyle name="Accent1 6 2 2" xfId="21545"/>
    <cellStyle name="Accent1 6 2 3" xfId="21546"/>
    <cellStyle name="Accent1 6 3" xfId="21547"/>
    <cellStyle name="Accent1 6 3 2" xfId="21548"/>
    <cellStyle name="Accent1 6 3 3" xfId="21549"/>
    <cellStyle name="Accent1 6 4" xfId="21550"/>
    <cellStyle name="Accent1 6 4 2" xfId="21551"/>
    <cellStyle name="Accent1 6 4 3" xfId="21552"/>
    <cellStyle name="Accent1 6 5" xfId="21553"/>
    <cellStyle name="Accent1 6 5 2" xfId="21554"/>
    <cellStyle name="Accent1 6 5 3" xfId="21555"/>
    <cellStyle name="Accent1 6 6" xfId="21556"/>
    <cellStyle name="Accent1 6 7" xfId="21557"/>
    <cellStyle name="Accent1 60" xfId="21558"/>
    <cellStyle name="Accent1 61" xfId="21559"/>
    <cellStyle name="Accent1 62" xfId="21560"/>
    <cellStyle name="Accent1 63" xfId="21561"/>
    <cellStyle name="Accent1 64" xfId="21562"/>
    <cellStyle name="Accent1 65" xfId="21563"/>
    <cellStyle name="Accent1 66" xfId="21564"/>
    <cellStyle name="Accent1 67" xfId="21565"/>
    <cellStyle name="Accent1 68" xfId="21566"/>
    <cellStyle name="Accent1 69" xfId="21567"/>
    <cellStyle name="Accent1 7" xfId="21568"/>
    <cellStyle name="Accent1 7 2" xfId="21569"/>
    <cellStyle name="Accent1 7 2 2" xfId="21570"/>
    <cellStyle name="Accent1 7 2 3" xfId="21571"/>
    <cellStyle name="Accent1 7 3" xfId="21572"/>
    <cellStyle name="Accent1 7 3 2" xfId="21573"/>
    <cellStyle name="Accent1 7 3 3" xfId="21574"/>
    <cellStyle name="Accent1 7 4" xfId="21575"/>
    <cellStyle name="Accent1 7 4 2" xfId="21576"/>
    <cellStyle name="Accent1 7 4 3" xfId="21577"/>
    <cellStyle name="Accent1 7 5" xfId="21578"/>
    <cellStyle name="Accent1 7 5 2" xfId="21579"/>
    <cellStyle name="Accent1 7 5 3" xfId="21580"/>
    <cellStyle name="Accent1 7 6" xfId="21581"/>
    <cellStyle name="Accent1 7 7" xfId="21582"/>
    <cellStyle name="Accent1 70" xfId="21583"/>
    <cellStyle name="Accent1 71" xfId="21584"/>
    <cellStyle name="Accent1 72" xfId="21585"/>
    <cellStyle name="Accent1 73" xfId="21586"/>
    <cellStyle name="Accent1 74" xfId="21587"/>
    <cellStyle name="Accent1 75" xfId="21588"/>
    <cellStyle name="Accent1 76" xfId="21589"/>
    <cellStyle name="Accent1 77" xfId="21590"/>
    <cellStyle name="Accent1 78" xfId="21591"/>
    <cellStyle name="Accent1 79" xfId="21592"/>
    <cellStyle name="Accent1 8" xfId="21593"/>
    <cellStyle name="Accent1 8 2" xfId="21594"/>
    <cellStyle name="Accent1 8 2 2" xfId="21595"/>
    <cellStyle name="Accent1 8 2 3" xfId="21596"/>
    <cellStyle name="Accent1 8 3" xfId="21597"/>
    <cellStyle name="Accent1 8 3 2" xfId="21598"/>
    <cellStyle name="Accent1 8 3 3" xfId="21599"/>
    <cellStyle name="Accent1 8 4" xfId="21600"/>
    <cellStyle name="Accent1 8 4 2" xfId="21601"/>
    <cellStyle name="Accent1 8 4 3" xfId="21602"/>
    <cellStyle name="Accent1 8 5" xfId="21603"/>
    <cellStyle name="Accent1 8 6" xfId="21604"/>
    <cellStyle name="Accent1 8 7" xfId="21605"/>
    <cellStyle name="Accent1 8 8" xfId="21606"/>
    <cellStyle name="Accent1 8 9" xfId="21607"/>
    <cellStyle name="Accent1 80" xfId="21608"/>
    <cellStyle name="Accent1 81" xfId="21609"/>
    <cellStyle name="Accent1 82" xfId="21610"/>
    <cellStyle name="Accent1 83" xfId="21611"/>
    <cellStyle name="Accent1 84" xfId="21612"/>
    <cellStyle name="Accent1 85" xfId="21613"/>
    <cellStyle name="Accent1 86" xfId="21614"/>
    <cellStyle name="Accent1 87" xfId="21615"/>
    <cellStyle name="Accent1 88" xfId="21616"/>
    <cellStyle name="Accent1 89" xfId="21617"/>
    <cellStyle name="Accent1 9" xfId="21618"/>
    <cellStyle name="Accent1 9 2" xfId="21619"/>
    <cellStyle name="Accent1 9 2 2" xfId="21620"/>
    <cellStyle name="Accent1 9 2 3" xfId="21621"/>
    <cellStyle name="Accent1 9 3" xfId="21622"/>
    <cellStyle name="Accent1 9 3 2" xfId="21623"/>
    <cellStyle name="Accent1 9 3 3" xfId="21624"/>
    <cellStyle name="Accent1 9 4" xfId="21625"/>
    <cellStyle name="Accent1 9 4 2" xfId="21626"/>
    <cellStyle name="Accent1 9 4 3" xfId="21627"/>
    <cellStyle name="Accent1 9 5" xfId="21628"/>
    <cellStyle name="Accent1 9 6" xfId="21629"/>
    <cellStyle name="Accent1 9 7" xfId="21630"/>
    <cellStyle name="Accent1 90" xfId="21631"/>
    <cellStyle name="Accent1 91" xfId="21632"/>
    <cellStyle name="Accent1 92" xfId="21633"/>
    <cellStyle name="Accent1 93" xfId="21634"/>
    <cellStyle name="Accent1 94" xfId="21635"/>
    <cellStyle name="Accent1 95" xfId="21636"/>
    <cellStyle name="Accent1 96" xfId="21637"/>
    <cellStyle name="Accent1 97" xfId="21638"/>
    <cellStyle name="Accent1 98" xfId="21639"/>
    <cellStyle name="Accent1 99" xfId="21640"/>
    <cellStyle name="Accent2 - 20%" xfId="11"/>
    <cellStyle name="Accent2 - 20% 10" xfId="21641"/>
    <cellStyle name="Accent2 - 20% 10 2" xfId="21642"/>
    <cellStyle name="Accent2 - 20% 10 2 2" xfId="21643"/>
    <cellStyle name="Accent2 - 20% 10 3" xfId="21644"/>
    <cellStyle name="Accent2 - 20% 11" xfId="21645"/>
    <cellStyle name="Accent2 - 20% 11 2" xfId="21646"/>
    <cellStyle name="Accent2 - 20% 11 2 2" xfId="21647"/>
    <cellStyle name="Accent2 - 20% 11 3" xfId="21648"/>
    <cellStyle name="Accent2 - 20% 12" xfId="21649"/>
    <cellStyle name="Accent2 - 20% 12 2" xfId="21650"/>
    <cellStyle name="Accent2 - 20% 12 2 2" xfId="21651"/>
    <cellStyle name="Accent2 - 20% 12 3" xfId="21652"/>
    <cellStyle name="Accent2 - 20% 13" xfId="21653"/>
    <cellStyle name="Accent2 - 20% 13 2" xfId="21654"/>
    <cellStyle name="Accent2 - 20% 13 2 2" xfId="21655"/>
    <cellStyle name="Accent2 - 20% 13 3" xfId="21656"/>
    <cellStyle name="Accent2 - 20% 14" xfId="21657"/>
    <cellStyle name="Accent2 - 20% 14 2" xfId="21658"/>
    <cellStyle name="Accent2 - 20% 14 2 2" xfId="21659"/>
    <cellStyle name="Accent2 - 20% 14 3" xfId="21660"/>
    <cellStyle name="Accent2 - 20% 15" xfId="21661"/>
    <cellStyle name="Accent2 - 20% 15 2" xfId="21662"/>
    <cellStyle name="Accent2 - 20% 15 2 2" xfId="21663"/>
    <cellStyle name="Accent2 - 20% 15 3" xfId="21664"/>
    <cellStyle name="Accent2 - 20% 16" xfId="21665"/>
    <cellStyle name="Accent2 - 20% 16 2" xfId="21666"/>
    <cellStyle name="Accent2 - 20% 16 2 2" xfId="21667"/>
    <cellStyle name="Accent2 - 20% 16 3" xfId="21668"/>
    <cellStyle name="Accent2 - 20% 17" xfId="21669"/>
    <cellStyle name="Accent2 - 20% 17 2" xfId="21670"/>
    <cellStyle name="Accent2 - 20% 17 2 2" xfId="21671"/>
    <cellStyle name="Accent2 - 20% 17 3" xfId="21672"/>
    <cellStyle name="Accent2 - 20% 18" xfId="21673"/>
    <cellStyle name="Accent2 - 20% 18 2" xfId="21674"/>
    <cellStyle name="Accent2 - 20% 18 2 2" xfId="21675"/>
    <cellStyle name="Accent2 - 20% 18 3" xfId="21676"/>
    <cellStyle name="Accent2 - 20% 19" xfId="21677"/>
    <cellStyle name="Accent2 - 20% 19 2" xfId="21678"/>
    <cellStyle name="Accent2 - 20% 19 2 2" xfId="21679"/>
    <cellStyle name="Accent2 - 20% 19 3" xfId="21680"/>
    <cellStyle name="Accent2 - 20% 2" xfId="21681"/>
    <cellStyle name="Accent2 - 20% 2 2" xfId="21682"/>
    <cellStyle name="Accent2 - 20% 2 2 2" xfId="21683"/>
    <cellStyle name="Accent2 - 20% 2 3" xfId="21684"/>
    <cellStyle name="Accent2 - 20% 2 4" xfId="21685"/>
    <cellStyle name="Accent2 - 20% 20" xfId="21686"/>
    <cellStyle name="Accent2 - 20% 20 2" xfId="21687"/>
    <cellStyle name="Accent2 - 20% 20 2 2" xfId="21688"/>
    <cellStyle name="Accent2 - 20% 20 3" xfId="21689"/>
    <cellStyle name="Accent2 - 20% 21" xfId="21690"/>
    <cellStyle name="Accent2 - 20% 21 2" xfId="21691"/>
    <cellStyle name="Accent2 - 20% 21 2 2" xfId="21692"/>
    <cellStyle name="Accent2 - 20% 21 3" xfId="21693"/>
    <cellStyle name="Accent2 - 20% 22" xfId="21694"/>
    <cellStyle name="Accent2 - 20% 22 2" xfId="21695"/>
    <cellStyle name="Accent2 - 20% 22 2 2" xfId="21696"/>
    <cellStyle name="Accent2 - 20% 22 3" xfId="21697"/>
    <cellStyle name="Accent2 - 20% 23" xfId="21698"/>
    <cellStyle name="Accent2 - 20% 23 2" xfId="21699"/>
    <cellStyle name="Accent2 - 20% 23 2 2" xfId="21700"/>
    <cellStyle name="Accent2 - 20% 23 3" xfId="21701"/>
    <cellStyle name="Accent2 - 20% 24" xfId="21702"/>
    <cellStyle name="Accent2 - 20% 24 2" xfId="21703"/>
    <cellStyle name="Accent2 - 20% 25" xfId="21704"/>
    <cellStyle name="Accent2 - 20% 25 2" xfId="21705"/>
    <cellStyle name="Accent2 - 20% 26" xfId="21706"/>
    <cellStyle name="Accent2 - 20% 26 2" xfId="21707"/>
    <cellStyle name="Accent2 - 20% 27" xfId="21708"/>
    <cellStyle name="Accent2 - 20% 27 2" xfId="21709"/>
    <cellStyle name="Accent2 - 20% 28" xfId="21710"/>
    <cellStyle name="Accent2 - 20% 28 2" xfId="21711"/>
    <cellStyle name="Accent2 - 20% 29" xfId="21712"/>
    <cellStyle name="Accent2 - 20% 29 2" xfId="21713"/>
    <cellStyle name="Accent2 - 20% 3" xfId="21714"/>
    <cellStyle name="Accent2 - 20% 3 2" xfId="21715"/>
    <cellStyle name="Accent2 - 20% 3 2 2" xfId="21716"/>
    <cellStyle name="Accent2 - 20% 3 3" xfId="21717"/>
    <cellStyle name="Accent2 - 20% 30" xfId="21718"/>
    <cellStyle name="Accent2 - 20% 30 2" xfId="21719"/>
    <cellStyle name="Accent2 - 20% 31" xfId="21720"/>
    <cellStyle name="Accent2 - 20% 31 2" xfId="21721"/>
    <cellStyle name="Accent2 - 20% 32" xfId="21722"/>
    <cellStyle name="Accent2 - 20% 32 2" xfId="21723"/>
    <cellStyle name="Accent2 - 20% 33" xfId="21724"/>
    <cellStyle name="Accent2 - 20% 33 2" xfId="21725"/>
    <cellStyle name="Accent2 - 20% 34" xfId="21726"/>
    <cellStyle name="Accent2 - 20% 34 2" xfId="21727"/>
    <cellStyle name="Accent2 - 20% 35" xfId="21728"/>
    <cellStyle name="Accent2 - 20% 35 2" xfId="21729"/>
    <cellStyle name="Accent2 - 20% 35 3" xfId="21730"/>
    <cellStyle name="Accent2 - 20% 35 4" xfId="21731"/>
    <cellStyle name="Accent2 - 20% 36" xfId="21732"/>
    <cellStyle name="Accent2 - 20% 36 2" xfId="21733"/>
    <cellStyle name="Accent2 - 20% 36 3" xfId="21734"/>
    <cellStyle name="Accent2 - 20% 36 4" xfId="21735"/>
    <cellStyle name="Accent2 - 20% 37" xfId="21736"/>
    <cellStyle name="Accent2 - 20% 37 2" xfId="21737"/>
    <cellStyle name="Accent2 - 20% 37 3" xfId="21738"/>
    <cellStyle name="Accent2 - 20% 37 4" xfId="21739"/>
    <cellStyle name="Accent2 - 20% 38" xfId="21740"/>
    <cellStyle name="Accent2 - 20% 38 2" xfId="21741"/>
    <cellStyle name="Accent2 - 20% 38 3" xfId="21742"/>
    <cellStyle name="Accent2 - 20% 39" xfId="21743"/>
    <cellStyle name="Accent2 - 20% 4" xfId="21744"/>
    <cellStyle name="Accent2 - 20% 4 2" xfId="21745"/>
    <cellStyle name="Accent2 - 20% 4 2 2" xfId="21746"/>
    <cellStyle name="Accent2 - 20% 4 3" xfId="21747"/>
    <cellStyle name="Accent2 - 20% 5" xfId="21748"/>
    <cellStyle name="Accent2 - 20% 5 2" xfId="21749"/>
    <cellStyle name="Accent2 - 20% 5 2 2" xfId="21750"/>
    <cellStyle name="Accent2 - 20% 5 3" xfId="21751"/>
    <cellStyle name="Accent2 - 20% 6" xfId="21752"/>
    <cellStyle name="Accent2 - 20% 6 2" xfId="21753"/>
    <cellStyle name="Accent2 - 20% 6 2 2" xfId="21754"/>
    <cellStyle name="Accent2 - 20% 6 3" xfId="21755"/>
    <cellStyle name="Accent2 - 20% 7" xfId="21756"/>
    <cellStyle name="Accent2 - 20% 7 2" xfId="21757"/>
    <cellStyle name="Accent2 - 20% 7 2 2" xfId="21758"/>
    <cellStyle name="Accent2 - 20% 7 3" xfId="21759"/>
    <cellStyle name="Accent2 - 20% 8" xfId="21760"/>
    <cellStyle name="Accent2 - 20% 8 2" xfId="21761"/>
    <cellStyle name="Accent2 - 20% 8 2 2" xfId="21762"/>
    <cellStyle name="Accent2 - 20% 8 3" xfId="21763"/>
    <cellStyle name="Accent2 - 20% 9" xfId="21764"/>
    <cellStyle name="Accent2 - 20% 9 2" xfId="21765"/>
    <cellStyle name="Accent2 - 20% 9 2 2" xfId="21766"/>
    <cellStyle name="Accent2 - 20% 9 3" xfId="21767"/>
    <cellStyle name="Accent2 - 40%" xfId="12"/>
    <cellStyle name="Accent2 - 40% 10" xfId="21768"/>
    <cellStyle name="Accent2 - 40% 10 2" xfId="21769"/>
    <cellStyle name="Accent2 - 40% 10 2 2" xfId="21770"/>
    <cellStyle name="Accent2 - 40% 10 3" xfId="21771"/>
    <cellStyle name="Accent2 - 40% 11" xfId="21772"/>
    <cellStyle name="Accent2 - 40% 11 2" xfId="21773"/>
    <cellStyle name="Accent2 - 40% 11 2 2" xfId="21774"/>
    <cellStyle name="Accent2 - 40% 11 3" xfId="21775"/>
    <cellStyle name="Accent2 - 40% 12" xfId="21776"/>
    <cellStyle name="Accent2 - 40% 12 2" xfId="21777"/>
    <cellStyle name="Accent2 - 40% 12 2 2" xfId="21778"/>
    <cellStyle name="Accent2 - 40% 12 3" xfId="21779"/>
    <cellStyle name="Accent2 - 40% 13" xfId="21780"/>
    <cellStyle name="Accent2 - 40% 13 2" xfId="21781"/>
    <cellStyle name="Accent2 - 40% 13 2 2" xfId="21782"/>
    <cellStyle name="Accent2 - 40% 13 3" xfId="21783"/>
    <cellStyle name="Accent2 - 40% 14" xfId="21784"/>
    <cellStyle name="Accent2 - 40% 14 2" xfId="21785"/>
    <cellStyle name="Accent2 - 40% 14 2 2" xfId="21786"/>
    <cellStyle name="Accent2 - 40% 14 3" xfId="21787"/>
    <cellStyle name="Accent2 - 40% 15" xfId="21788"/>
    <cellStyle name="Accent2 - 40% 15 2" xfId="21789"/>
    <cellStyle name="Accent2 - 40% 15 2 2" xfId="21790"/>
    <cellStyle name="Accent2 - 40% 15 3" xfId="21791"/>
    <cellStyle name="Accent2 - 40% 16" xfId="21792"/>
    <cellStyle name="Accent2 - 40% 16 2" xfId="21793"/>
    <cellStyle name="Accent2 - 40% 16 2 2" xfId="21794"/>
    <cellStyle name="Accent2 - 40% 16 3" xfId="21795"/>
    <cellStyle name="Accent2 - 40% 17" xfId="21796"/>
    <cellStyle name="Accent2 - 40% 17 2" xfId="21797"/>
    <cellStyle name="Accent2 - 40% 17 2 2" xfId="21798"/>
    <cellStyle name="Accent2 - 40% 17 3" xfId="21799"/>
    <cellStyle name="Accent2 - 40% 18" xfId="21800"/>
    <cellStyle name="Accent2 - 40% 18 2" xfId="21801"/>
    <cellStyle name="Accent2 - 40% 18 2 2" xfId="21802"/>
    <cellStyle name="Accent2 - 40% 18 3" xfId="21803"/>
    <cellStyle name="Accent2 - 40% 19" xfId="21804"/>
    <cellStyle name="Accent2 - 40% 19 2" xfId="21805"/>
    <cellStyle name="Accent2 - 40% 19 2 2" xfId="21806"/>
    <cellStyle name="Accent2 - 40% 19 3" xfId="21807"/>
    <cellStyle name="Accent2 - 40% 2" xfId="21808"/>
    <cellStyle name="Accent2 - 40% 2 2" xfId="21809"/>
    <cellStyle name="Accent2 - 40% 2 2 2" xfId="21810"/>
    <cellStyle name="Accent2 - 40% 2 3" xfId="21811"/>
    <cellStyle name="Accent2 - 40% 2 4" xfId="21812"/>
    <cellStyle name="Accent2 - 40% 20" xfId="21813"/>
    <cellStyle name="Accent2 - 40% 20 2" xfId="21814"/>
    <cellStyle name="Accent2 - 40% 20 2 2" xfId="21815"/>
    <cellStyle name="Accent2 - 40% 20 3" xfId="21816"/>
    <cellStyle name="Accent2 - 40% 21" xfId="21817"/>
    <cellStyle name="Accent2 - 40% 21 2" xfId="21818"/>
    <cellStyle name="Accent2 - 40% 21 2 2" xfId="21819"/>
    <cellStyle name="Accent2 - 40% 21 3" xfId="21820"/>
    <cellStyle name="Accent2 - 40% 22" xfId="21821"/>
    <cellStyle name="Accent2 - 40% 22 2" xfId="21822"/>
    <cellStyle name="Accent2 - 40% 22 2 2" xfId="21823"/>
    <cellStyle name="Accent2 - 40% 22 3" xfId="21824"/>
    <cellStyle name="Accent2 - 40% 23" xfId="21825"/>
    <cellStyle name="Accent2 - 40% 23 2" xfId="21826"/>
    <cellStyle name="Accent2 - 40% 23 2 2" xfId="21827"/>
    <cellStyle name="Accent2 - 40% 23 3" xfId="21828"/>
    <cellStyle name="Accent2 - 40% 24" xfId="21829"/>
    <cellStyle name="Accent2 - 40% 24 2" xfId="21830"/>
    <cellStyle name="Accent2 - 40% 25" xfId="21831"/>
    <cellStyle name="Accent2 - 40% 25 2" xfId="21832"/>
    <cellStyle name="Accent2 - 40% 26" xfId="21833"/>
    <cellStyle name="Accent2 - 40% 26 2" xfId="21834"/>
    <cellStyle name="Accent2 - 40% 27" xfId="21835"/>
    <cellStyle name="Accent2 - 40% 27 2" xfId="21836"/>
    <cellStyle name="Accent2 - 40% 28" xfId="21837"/>
    <cellStyle name="Accent2 - 40% 28 2" xfId="21838"/>
    <cellStyle name="Accent2 - 40% 29" xfId="21839"/>
    <cellStyle name="Accent2 - 40% 29 2" xfId="21840"/>
    <cellStyle name="Accent2 - 40% 3" xfId="21841"/>
    <cellStyle name="Accent2 - 40% 3 2" xfId="21842"/>
    <cellStyle name="Accent2 - 40% 3 2 2" xfId="21843"/>
    <cellStyle name="Accent2 - 40% 3 3" xfId="21844"/>
    <cellStyle name="Accent2 - 40% 30" xfId="21845"/>
    <cellStyle name="Accent2 - 40% 30 2" xfId="21846"/>
    <cellStyle name="Accent2 - 40% 31" xfId="21847"/>
    <cellStyle name="Accent2 - 40% 31 2" xfId="21848"/>
    <cellStyle name="Accent2 - 40% 32" xfId="21849"/>
    <cellStyle name="Accent2 - 40% 32 2" xfId="21850"/>
    <cellStyle name="Accent2 - 40% 33" xfId="21851"/>
    <cellStyle name="Accent2 - 40% 33 2" xfId="21852"/>
    <cellStyle name="Accent2 - 40% 34" xfId="21853"/>
    <cellStyle name="Accent2 - 40% 34 2" xfId="21854"/>
    <cellStyle name="Accent2 - 40% 35" xfId="21855"/>
    <cellStyle name="Accent2 - 40% 35 2" xfId="21856"/>
    <cellStyle name="Accent2 - 40% 35 3" xfId="21857"/>
    <cellStyle name="Accent2 - 40% 35 4" xfId="21858"/>
    <cellStyle name="Accent2 - 40% 36" xfId="21859"/>
    <cellStyle name="Accent2 - 40% 36 2" xfId="21860"/>
    <cellStyle name="Accent2 - 40% 36 3" xfId="21861"/>
    <cellStyle name="Accent2 - 40% 36 4" xfId="21862"/>
    <cellStyle name="Accent2 - 40% 37" xfId="21863"/>
    <cellStyle name="Accent2 - 40% 37 2" xfId="21864"/>
    <cellStyle name="Accent2 - 40% 37 3" xfId="21865"/>
    <cellStyle name="Accent2 - 40% 37 4" xfId="21866"/>
    <cellStyle name="Accent2 - 40% 38" xfId="21867"/>
    <cellStyle name="Accent2 - 40% 38 2" xfId="21868"/>
    <cellStyle name="Accent2 - 40% 38 3" xfId="21869"/>
    <cellStyle name="Accent2 - 40% 39" xfId="21870"/>
    <cellStyle name="Accent2 - 40% 4" xfId="21871"/>
    <cellStyle name="Accent2 - 40% 4 2" xfId="21872"/>
    <cellStyle name="Accent2 - 40% 4 2 2" xfId="21873"/>
    <cellStyle name="Accent2 - 40% 4 3" xfId="21874"/>
    <cellStyle name="Accent2 - 40% 5" xfId="21875"/>
    <cellStyle name="Accent2 - 40% 5 2" xfId="21876"/>
    <cellStyle name="Accent2 - 40% 5 2 2" xfId="21877"/>
    <cellStyle name="Accent2 - 40% 5 3" xfId="21878"/>
    <cellStyle name="Accent2 - 40% 6" xfId="21879"/>
    <cellStyle name="Accent2 - 40% 6 2" xfId="21880"/>
    <cellStyle name="Accent2 - 40% 6 2 2" xfId="21881"/>
    <cellStyle name="Accent2 - 40% 6 3" xfId="21882"/>
    <cellStyle name="Accent2 - 40% 7" xfId="21883"/>
    <cellStyle name="Accent2 - 40% 7 2" xfId="21884"/>
    <cellStyle name="Accent2 - 40% 7 2 2" xfId="21885"/>
    <cellStyle name="Accent2 - 40% 7 3" xfId="21886"/>
    <cellStyle name="Accent2 - 40% 8" xfId="21887"/>
    <cellStyle name="Accent2 - 40% 8 2" xfId="21888"/>
    <cellStyle name="Accent2 - 40% 8 2 2" xfId="21889"/>
    <cellStyle name="Accent2 - 40% 8 3" xfId="21890"/>
    <cellStyle name="Accent2 - 40% 9" xfId="21891"/>
    <cellStyle name="Accent2 - 40% 9 2" xfId="21892"/>
    <cellStyle name="Accent2 - 40% 9 2 2" xfId="21893"/>
    <cellStyle name="Accent2 - 40% 9 3" xfId="21894"/>
    <cellStyle name="Accent2 - 60%" xfId="13"/>
    <cellStyle name="Accent2 - 60% 10" xfId="21895"/>
    <cellStyle name="Accent2 - 60% 11" xfId="21896"/>
    <cellStyle name="Accent2 - 60% 12" xfId="21897"/>
    <cellStyle name="Accent2 - 60% 13" xfId="21898"/>
    <cellStyle name="Accent2 - 60% 14" xfId="21899"/>
    <cellStyle name="Accent2 - 60% 15" xfId="21900"/>
    <cellStyle name="Accent2 - 60% 16" xfId="21901"/>
    <cellStyle name="Accent2 - 60% 17" xfId="21902"/>
    <cellStyle name="Accent2 - 60% 18" xfId="21903"/>
    <cellStyle name="Accent2 - 60% 19" xfId="21904"/>
    <cellStyle name="Accent2 - 60% 2" xfId="21905"/>
    <cellStyle name="Accent2 - 60% 2 2" xfId="21906"/>
    <cellStyle name="Accent2 - 60% 2 3" xfId="21907"/>
    <cellStyle name="Accent2 - 60% 20" xfId="21908"/>
    <cellStyle name="Accent2 - 60% 21" xfId="21909"/>
    <cellStyle name="Accent2 - 60% 22" xfId="21910"/>
    <cellStyle name="Accent2 - 60% 23" xfId="21911"/>
    <cellStyle name="Accent2 - 60% 24" xfId="21912"/>
    <cellStyle name="Accent2 - 60% 25" xfId="21913"/>
    <cellStyle name="Accent2 - 60% 26" xfId="21914"/>
    <cellStyle name="Accent2 - 60% 27" xfId="21915"/>
    <cellStyle name="Accent2 - 60% 28" xfId="21916"/>
    <cellStyle name="Accent2 - 60% 29" xfId="21917"/>
    <cellStyle name="Accent2 - 60% 3" xfId="21918"/>
    <cellStyle name="Accent2 - 60% 30" xfId="21919"/>
    <cellStyle name="Accent2 - 60% 31" xfId="21920"/>
    <cellStyle name="Accent2 - 60% 32" xfId="21921"/>
    <cellStyle name="Accent2 - 60% 33" xfId="21922"/>
    <cellStyle name="Accent2 - 60% 34" xfId="21923"/>
    <cellStyle name="Accent2 - 60% 35" xfId="21924"/>
    <cellStyle name="Accent2 - 60% 36" xfId="21925"/>
    <cellStyle name="Accent2 - 60% 37" xfId="21926"/>
    <cellStyle name="Accent2 - 60% 38" xfId="21927"/>
    <cellStyle name="Accent2 - 60% 39" xfId="21928"/>
    <cellStyle name="Accent2 - 60% 4" xfId="21929"/>
    <cellStyle name="Accent2 - 60% 5" xfId="21930"/>
    <cellStyle name="Accent2 - 60% 6" xfId="21931"/>
    <cellStyle name="Accent2 - 60% 7" xfId="21932"/>
    <cellStyle name="Accent2 - 60% 8" xfId="21933"/>
    <cellStyle name="Accent2 - 60% 9" xfId="21934"/>
    <cellStyle name="Accent2 10" xfId="21935"/>
    <cellStyle name="Accent2 10 10" xfId="21936"/>
    <cellStyle name="Accent2 10 2" xfId="21937"/>
    <cellStyle name="Accent2 10 2 2" xfId="21938"/>
    <cellStyle name="Accent2 10 2 3" xfId="21939"/>
    <cellStyle name="Accent2 10 3" xfId="21940"/>
    <cellStyle name="Accent2 10 3 2" xfId="21941"/>
    <cellStyle name="Accent2 10 3 3" xfId="21942"/>
    <cellStyle name="Accent2 10 4" xfId="21943"/>
    <cellStyle name="Accent2 10 5" xfId="21944"/>
    <cellStyle name="Accent2 10 6" xfId="21945"/>
    <cellStyle name="Accent2 10 7" xfId="21946"/>
    <cellStyle name="Accent2 10 8" xfId="21947"/>
    <cellStyle name="Accent2 10 9" xfId="21948"/>
    <cellStyle name="Accent2 100" xfId="21949"/>
    <cellStyle name="Accent2 101" xfId="21950"/>
    <cellStyle name="Accent2 102" xfId="21951"/>
    <cellStyle name="Accent2 103" xfId="21952"/>
    <cellStyle name="Accent2 104" xfId="21953"/>
    <cellStyle name="Accent2 105" xfId="21954"/>
    <cellStyle name="Accent2 106" xfId="21955"/>
    <cellStyle name="Accent2 107" xfId="21956"/>
    <cellStyle name="Accent2 108" xfId="21957"/>
    <cellStyle name="Accent2 109" xfId="21958"/>
    <cellStyle name="Accent2 11" xfId="21959"/>
    <cellStyle name="Accent2 11 10" xfId="21960"/>
    <cellStyle name="Accent2 11 2" xfId="21961"/>
    <cellStyle name="Accent2 11 2 2" xfId="21962"/>
    <cellStyle name="Accent2 11 2 3" xfId="21963"/>
    <cellStyle name="Accent2 11 3" xfId="21964"/>
    <cellStyle name="Accent2 11 3 2" xfId="21965"/>
    <cellStyle name="Accent2 11 3 3" xfId="21966"/>
    <cellStyle name="Accent2 11 4" xfId="21967"/>
    <cellStyle name="Accent2 11 5" xfId="21968"/>
    <cellStyle name="Accent2 11 6" xfId="21969"/>
    <cellStyle name="Accent2 11 7" xfId="21970"/>
    <cellStyle name="Accent2 11 8" xfId="21971"/>
    <cellStyle name="Accent2 11 9" xfId="21972"/>
    <cellStyle name="Accent2 110" xfId="21973"/>
    <cellStyle name="Accent2 111" xfId="21974"/>
    <cellStyle name="Accent2 112" xfId="21975"/>
    <cellStyle name="Accent2 113" xfId="21976"/>
    <cellStyle name="Accent2 114" xfId="21977"/>
    <cellStyle name="Accent2 115" xfId="21978"/>
    <cellStyle name="Accent2 116" xfId="21979"/>
    <cellStyle name="Accent2 117" xfId="21980"/>
    <cellStyle name="Accent2 118" xfId="21981"/>
    <cellStyle name="Accent2 119" xfId="21982"/>
    <cellStyle name="Accent2 12" xfId="21983"/>
    <cellStyle name="Accent2 12 2" xfId="21984"/>
    <cellStyle name="Accent2 12 2 2" xfId="21985"/>
    <cellStyle name="Accent2 12 2 3" xfId="21986"/>
    <cellStyle name="Accent2 12 3" xfId="21987"/>
    <cellStyle name="Accent2 12 4" xfId="21988"/>
    <cellStyle name="Accent2 12 5" xfId="21989"/>
    <cellStyle name="Accent2 120" xfId="21990"/>
    <cellStyle name="Accent2 121" xfId="21991"/>
    <cellStyle name="Accent2 122" xfId="21992"/>
    <cellStyle name="Accent2 123" xfId="21993"/>
    <cellStyle name="Accent2 124" xfId="21994"/>
    <cellStyle name="Accent2 125" xfId="21995"/>
    <cellStyle name="Accent2 126" xfId="21996"/>
    <cellStyle name="Accent2 127" xfId="21997"/>
    <cellStyle name="Accent2 128" xfId="21998"/>
    <cellStyle name="Accent2 129" xfId="21999"/>
    <cellStyle name="Accent2 13" xfId="22000"/>
    <cellStyle name="Accent2 13 2" xfId="22001"/>
    <cellStyle name="Accent2 13 2 2" xfId="22002"/>
    <cellStyle name="Accent2 13 2 3" xfId="22003"/>
    <cellStyle name="Accent2 13 3" xfId="22004"/>
    <cellStyle name="Accent2 13 4" xfId="22005"/>
    <cellStyle name="Accent2 13 5" xfId="22006"/>
    <cellStyle name="Accent2 130" xfId="22007"/>
    <cellStyle name="Accent2 131" xfId="22008"/>
    <cellStyle name="Accent2 132" xfId="22009"/>
    <cellStyle name="Accent2 133" xfId="22010"/>
    <cellStyle name="Accent2 134" xfId="22011"/>
    <cellStyle name="Accent2 135" xfId="22012"/>
    <cellStyle name="Accent2 136" xfId="22013"/>
    <cellStyle name="Accent2 137" xfId="22014"/>
    <cellStyle name="Accent2 138" xfId="22015"/>
    <cellStyle name="Accent2 139" xfId="22016"/>
    <cellStyle name="Accent2 14" xfId="22017"/>
    <cellStyle name="Accent2 14 2" xfId="22018"/>
    <cellStyle name="Accent2 14 2 2" xfId="22019"/>
    <cellStyle name="Accent2 14 2 3" xfId="22020"/>
    <cellStyle name="Accent2 14 3" xfId="22021"/>
    <cellStyle name="Accent2 14 4" xfId="22022"/>
    <cellStyle name="Accent2 14 5" xfId="22023"/>
    <cellStyle name="Accent2 140" xfId="22024"/>
    <cellStyle name="Accent2 141" xfId="22025"/>
    <cellStyle name="Accent2 142" xfId="22026"/>
    <cellStyle name="Accent2 143" xfId="22027"/>
    <cellStyle name="Accent2 144" xfId="22028"/>
    <cellStyle name="Accent2 145" xfId="22029"/>
    <cellStyle name="Accent2 146" xfId="22030"/>
    <cellStyle name="Accent2 147" xfId="22031"/>
    <cellStyle name="Accent2 148" xfId="22032"/>
    <cellStyle name="Accent2 149" xfId="22033"/>
    <cellStyle name="Accent2 15" xfId="22034"/>
    <cellStyle name="Accent2 15 2" xfId="22035"/>
    <cellStyle name="Accent2 15 2 2" xfId="22036"/>
    <cellStyle name="Accent2 15 2 3" xfId="22037"/>
    <cellStyle name="Accent2 15 3" xfId="22038"/>
    <cellStyle name="Accent2 15 4" xfId="22039"/>
    <cellStyle name="Accent2 15 5" xfId="22040"/>
    <cellStyle name="Accent2 15 6" xfId="22041"/>
    <cellStyle name="Accent2 15 7" xfId="22042"/>
    <cellStyle name="Accent2 150" xfId="22043"/>
    <cellStyle name="Accent2 151" xfId="22044"/>
    <cellStyle name="Accent2 152" xfId="22045"/>
    <cellStyle name="Accent2 153" xfId="22046"/>
    <cellStyle name="Accent2 154" xfId="22047"/>
    <cellStyle name="Accent2 155" xfId="22048"/>
    <cellStyle name="Accent2 156" xfId="22049"/>
    <cellStyle name="Accent2 157" xfId="22050"/>
    <cellStyle name="Accent2 158" xfId="22051"/>
    <cellStyle name="Accent2 159" xfId="22052"/>
    <cellStyle name="Accent2 16" xfId="22053"/>
    <cellStyle name="Accent2 16 2" xfId="22054"/>
    <cellStyle name="Accent2 160" xfId="22055"/>
    <cellStyle name="Accent2 161" xfId="22056"/>
    <cellStyle name="Accent2 162" xfId="22057"/>
    <cellStyle name="Accent2 163" xfId="22058"/>
    <cellStyle name="Accent2 164" xfId="22059"/>
    <cellStyle name="Accent2 165" xfId="22060"/>
    <cellStyle name="Accent2 166" xfId="22061"/>
    <cellStyle name="Accent2 167" xfId="22062"/>
    <cellStyle name="Accent2 168" xfId="22063"/>
    <cellStyle name="Accent2 169" xfId="22064"/>
    <cellStyle name="Accent2 17" xfId="22065"/>
    <cellStyle name="Accent2 17 2" xfId="22066"/>
    <cellStyle name="Accent2 170" xfId="22067"/>
    <cellStyle name="Accent2 171" xfId="22068"/>
    <cellStyle name="Accent2 172" xfId="22069"/>
    <cellStyle name="Accent2 173" xfId="22070"/>
    <cellStyle name="Accent2 174" xfId="22071"/>
    <cellStyle name="Accent2 175" xfId="22072"/>
    <cellStyle name="Accent2 176" xfId="22073"/>
    <cellStyle name="Accent2 177" xfId="22074"/>
    <cellStyle name="Accent2 178" xfId="22075"/>
    <cellStyle name="Accent2 179" xfId="22076"/>
    <cellStyle name="Accent2 18" xfId="22077"/>
    <cellStyle name="Accent2 18 2" xfId="22078"/>
    <cellStyle name="Accent2 18 3" xfId="22079"/>
    <cellStyle name="Accent2 180" xfId="22080"/>
    <cellStyle name="Accent2 181" xfId="22081"/>
    <cellStyle name="Accent2 182" xfId="22082"/>
    <cellStyle name="Accent2 183" xfId="22083"/>
    <cellStyle name="Accent2 184" xfId="22084"/>
    <cellStyle name="Accent2 185" xfId="22085"/>
    <cellStyle name="Accent2 186" xfId="22086"/>
    <cellStyle name="Accent2 187" xfId="22087"/>
    <cellStyle name="Accent2 188" xfId="22088"/>
    <cellStyle name="Accent2 189" xfId="22089"/>
    <cellStyle name="Accent2 19" xfId="22090"/>
    <cellStyle name="Accent2 19 2" xfId="22091"/>
    <cellStyle name="Accent2 190" xfId="22092"/>
    <cellStyle name="Accent2 191" xfId="22093"/>
    <cellStyle name="Accent2 192" xfId="22094"/>
    <cellStyle name="Accent2 193" xfId="22095"/>
    <cellStyle name="Accent2 194" xfId="22096"/>
    <cellStyle name="Accent2 195" xfId="22097"/>
    <cellStyle name="Accent2 196" xfId="22098"/>
    <cellStyle name="Accent2 197" xfId="22099"/>
    <cellStyle name="Accent2 198" xfId="22100"/>
    <cellStyle name="Accent2 199" xfId="22101"/>
    <cellStyle name="Accent2 2" xfId="14"/>
    <cellStyle name="Accent2 2 2" xfId="22102"/>
    <cellStyle name="Accent2 2 2 2" xfId="22103"/>
    <cellStyle name="Accent2 2 2 2 2" xfId="22104"/>
    <cellStyle name="Accent2 2 2 2 3" xfId="22105"/>
    <cellStyle name="Accent2 2 2 3" xfId="22106"/>
    <cellStyle name="Accent2 2 3" xfId="22107"/>
    <cellStyle name="Accent2 2 3 2" xfId="22108"/>
    <cellStyle name="Accent2 2 3 3" xfId="22109"/>
    <cellStyle name="Accent2 2 3 4" xfId="22110"/>
    <cellStyle name="Accent2 2 3 5" xfId="22111"/>
    <cellStyle name="Accent2 2 4" xfId="22112"/>
    <cellStyle name="Accent2 2 4 2" xfId="22113"/>
    <cellStyle name="Accent2 2 4 3" xfId="22114"/>
    <cellStyle name="Accent2 2 5" xfId="22115"/>
    <cellStyle name="Accent2 2 6" xfId="22116"/>
    <cellStyle name="Accent2 2 7" xfId="22117"/>
    <cellStyle name="Accent2 20" xfId="22118"/>
    <cellStyle name="Accent2 20 2" xfId="22119"/>
    <cellStyle name="Accent2 200" xfId="22120"/>
    <cellStyle name="Accent2 201" xfId="22121"/>
    <cellStyle name="Accent2 202" xfId="22122"/>
    <cellStyle name="Accent2 203" xfId="22123"/>
    <cellStyle name="Accent2 204" xfId="22124"/>
    <cellStyle name="Accent2 205" xfId="22125"/>
    <cellStyle name="Accent2 206" xfId="22126"/>
    <cellStyle name="Accent2 207" xfId="22127"/>
    <cellStyle name="Accent2 208" xfId="22128"/>
    <cellStyle name="Accent2 209" xfId="22129"/>
    <cellStyle name="Accent2 21" xfId="22130"/>
    <cellStyle name="Accent2 21 2" xfId="22131"/>
    <cellStyle name="Accent2 21 3" xfId="22132"/>
    <cellStyle name="Accent2 210" xfId="22133"/>
    <cellStyle name="Accent2 211" xfId="22134"/>
    <cellStyle name="Accent2 212" xfId="22135"/>
    <cellStyle name="Accent2 213" xfId="22136"/>
    <cellStyle name="Accent2 214" xfId="22137"/>
    <cellStyle name="Accent2 215" xfId="22138"/>
    <cellStyle name="Accent2 216" xfId="22139"/>
    <cellStyle name="Accent2 217" xfId="22140"/>
    <cellStyle name="Accent2 218" xfId="22141"/>
    <cellStyle name="Accent2 219" xfId="22142"/>
    <cellStyle name="Accent2 22" xfId="22143"/>
    <cellStyle name="Accent2 22 2" xfId="22144"/>
    <cellStyle name="Accent2 22 3" xfId="22145"/>
    <cellStyle name="Accent2 220" xfId="22146"/>
    <cellStyle name="Accent2 221" xfId="22147"/>
    <cellStyle name="Accent2 222" xfId="22148"/>
    <cellStyle name="Accent2 223" xfId="22149"/>
    <cellStyle name="Accent2 224" xfId="22150"/>
    <cellStyle name="Accent2 225" xfId="22151"/>
    <cellStyle name="Accent2 226" xfId="22152"/>
    <cellStyle name="Accent2 227" xfId="22153"/>
    <cellStyle name="Accent2 228" xfId="22154"/>
    <cellStyle name="Accent2 229" xfId="22155"/>
    <cellStyle name="Accent2 23" xfId="22156"/>
    <cellStyle name="Accent2 23 2" xfId="22157"/>
    <cellStyle name="Accent2 23 3" xfId="22158"/>
    <cellStyle name="Accent2 230" xfId="22159"/>
    <cellStyle name="Accent2 231" xfId="22160"/>
    <cellStyle name="Accent2 232" xfId="22161"/>
    <cellStyle name="Accent2 233" xfId="22162"/>
    <cellStyle name="Accent2 234" xfId="22163"/>
    <cellStyle name="Accent2 235" xfId="22164"/>
    <cellStyle name="Accent2 236" xfId="22165"/>
    <cellStyle name="Accent2 237" xfId="22166"/>
    <cellStyle name="Accent2 238" xfId="22167"/>
    <cellStyle name="Accent2 239" xfId="22168"/>
    <cellStyle name="Accent2 24" xfId="22169"/>
    <cellStyle name="Accent2 24 2" xfId="22170"/>
    <cellStyle name="Accent2 240" xfId="22171"/>
    <cellStyle name="Accent2 241" xfId="22172"/>
    <cellStyle name="Accent2 242" xfId="22173"/>
    <cellStyle name="Accent2 243" xfId="22174"/>
    <cellStyle name="Accent2 244" xfId="22175"/>
    <cellStyle name="Accent2 245" xfId="22176"/>
    <cellStyle name="Accent2 246" xfId="22177"/>
    <cellStyle name="Accent2 247" xfId="22178"/>
    <cellStyle name="Accent2 248" xfId="22179"/>
    <cellStyle name="Accent2 249" xfId="22180"/>
    <cellStyle name="Accent2 25" xfId="22181"/>
    <cellStyle name="Accent2 25 2" xfId="22182"/>
    <cellStyle name="Accent2 250" xfId="22183"/>
    <cellStyle name="Accent2 251" xfId="22184"/>
    <cellStyle name="Accent2 252" xfId="22185"/>
    <cellStyle name="Accent2 253" xfId="22186"/>
    <cellStyle name="Accent2 254" xfId="22187"/>
    <cellStyle name="Accent2 255" xfId="22188"/>
    <cellStyle name="Accent2 256" xfId="22189"/>
    <cellStyle name="Accent2 257" xfId="22190"/>
    <cellStyle name="Accent2 258" xfId="22191"/>
    <cellStyle name="Accent2 259" xfId="22192"/>
    <cellStyle name="Accent2 26" xfId="22193"/>
    <cellStyle name="Accent2 26 2" xfId="22194"/>
    <cellStyle name="Accent2 260" xfId="22195"/>
    <cellStyle name="Accent2 261" xfId="22196"/>
    <cellStyle name="Accent2 262" xfId="22197"/>
    <cellStyle name="Accent2 263" xfId="22198"/>
    <cellStyle name="Accent2 264" xfId="22199"/>
    <cellStyle name="Accent2 265" xfId="22200"/>
    <cellStyle name="Accent2 266" xfId="22201"/>
    <cellStyle name="Accent2 267" xfId="22202"/>
    <cellStyle name="Accent2 268" xfId="22203"/>
    <cellStyle name="Accent2 269" xfId="22204"/>
    <cellStyle name="Accent2 27" xfId="22205"/>
    <cellStyle name="Accent2 27 2" xfId="22206"/>
    <cellStyle name="Accent2 270" xfId="22207"/>
    <cellStyle name="Accent2 271" xfId="22208"/>
    <cellStyle name="Accent2 272" xfId="22209"/>
    <cellStyle name="Accent2 273" xfId="22210"/>
    <cellStyle name="Accent2 274" xfId="22211"/>
    <cellStyle name="Accent2 275" xfId="22212"/>
    <cellStyle name="Accent2 276" xfId="22213"/>
    <cellStyle name="Accent2 277" xfId="22214"/>
    <cellStyle name="Accent2 278" xfId="22215"/>
    <cellStyle name="Accent2 279" xfId="22216"/>
    <cellStyle name="Accent2 28" xfId="22217"/>
    <cellStyle name="Accent2 28 2" xfId="22218"/>
    <cellStyle name="Accent2 280" xfId="22219"/>
    <cellStyle name="Accent2 281" xfId="22220"/>
    <cellStyle name="Accent2 282" xfId="22221"/>
    <cellStyle name="Accent2 283" xfId="22222"/>
    <cellStyle name="Accent2 284" xfId="22223"/>
    <cellStyle name="Accent2 285" xfId="22224"/>
    <cellStyle name="Accent2 286" xfId="22225"/>
    <cellStyle name="Accent2 287" xfId="22226"/>
    <cellStyle name="Accent2 288" xfId="22227"/>
    <cellStyle name="Accent2 289" xfId="22228"/>
    <cellStyle name="Accent2 29" xfId="22229"/>
    <cellStyle name="Accent2 29 2" xfId="22230"/>
    <cellStyle name="Accent2 290" xfId="22231"/>
    <cellStyle name="Accent2 291" xfId="22232"/>
    <cellStyle name="Accent2 292" xfId="22233"/>
    <cellStyle name="Accent2 293" xfId="22234"/>
    <cellStyle name="Accent2 294" xfId="22235"/>
    <cellStyle name="Accent2 295" xfId="22236"/>
    <cellStyle name="Accent2 296" xfId="22237"/>
    <cellStyle name="Accent2 297" xfId="22238"/>
    <cellStyle name="Accent2 298" xfId="22239"/>
    <cellStyle name="Accent2 299" xfId="22240"/>
    <cellStyle name="Accent2 3" xfId="15"/>
    <cellStyle name="Accent2 3 2" xfId="22241"/>
    <cellStyle name="Accent2 3 2 2" xfId="22242"/>
    <cellStyle name="Accent2 3 2 3" xfId="22243"/>
    <cellStyle name="Accent2 3 3" xfId="22244"/>
    <cellStyle name="Accent2 3 3 2" xfId="22245"/>
    <cellStyle name="Accent2 3 3 3" xfId="22246"/>
    <cellStyle name="Accent2 3 4" xfId="22247"/>
    <cellStyle name="Accent2 3 4 2" xfId="22248"/>
    <cellStyle name="Accent2 3 4 3" xfId="22249"/>
    <cellStyle name="Accent2 3 5" xfId="22250"/>
    <cellStyle name="Accent2 3 6" xfId="22251"/>
    <cellStyle name="Accent2 3 7" xfId="22252"/>
    <cellStyle name="Accent2 3 8" xfId="22253"/>
    <cellStyle name="Accent2 30" xfId="22254"/>
    <cellStyle name="Accent2 30 2" xfId="22255"/>
    <cellStyle name="Accent2 300" xfId="22256"/>
    <cellStyle name="Accent2 301" xfId="22257"/>
    <cellStyle name="Accent2 302" xfId="22258"/>
    <cellStyle name="Accent2 303" xfId="22259"/>
    <cellStyle name="Accent2 304" xfId="22260"/>
    <cellStyle name="Accent2 305" xfId="22261"/>
    <cellStyle name="Accent2 306" xfId="22262"/>
    <cellStyle name="Accent2 307" xfId="22263"/>
    <cellStyle name="Accent2 308" xfId="22264"/>
    <cellStyle name="Accent2 309" xfId="22265"/>
    <cellStyle name="Accent2 31" xfId="22266"/>
    <cellStyle name="Accent2 31 2" xfId="22267"/>
    <cellStyle name="Accent2 310" xfId="22268"/>
    <cellStyle name="Accent2 311" xfId="22269"/>
    <cellStyle name="Accent2 312" xfId="22270"/>
    <cellStyle name="Accent2 313" xfId="22271"/>
    <cellStyle name="Accent2 314" xfId="22272"/>
    <cellStyle name="Accent2 315" xfId="22273"/>
    <cellStyle name="Accent2 316" xfId="22274"/>
    <cellStyle name="Accent2 317" xfId="22275"/>
    <cellStyle name="Accent2 318" xfId="22276"/>
    <cellStyle name="Accent2 319" xfId="22277"/>
    <cellStyle name="Accent2 32" xfId="22278"/>
    <cellStyle name="Accent2 32 2" xfId="22279"/>
    <cellStyle name="Accent2 320" xfId="22280"/>
    <cellStyle name="Accent2 321" xfId="22281"/>
    <cellStyle name="Accent2 322" xfId="22282"/>
    <cellStyle name="Accent2 323" xfId="22283"/>
    <cellStyle name="Accent2 324" xfId="22284"/>
    <cellStyle name="Accent2 325" xfId="22285"/>
    <cellStyle name="Accent2 326" xfId="22286"/>
    <cellStyle name="Accent2 327" xfId="22287"/>
    <cellStyle name="Accent2 328" xfId="22288"/>
    <cellStyle name="Accent2 329" xfId="22289"/>
    <cellStyle name="Accent2 33" xfId="22290"/>
    <cellStyle name="Accent2 33 2" xfId="22291"/>
    <cellStyle name="Accent2 33 3" xfId="22292"/>
    <cellStyle name="Accent2 330" xfId="22293"/>
    <cellStyle name="Accent2 331" xfId="22294"/>
    <cellStyle name="Accent2 332" xfId="22295"/>
    <cellStyle name="Accent2 333" xfId="22296"/>
    <cellStyle name="Accent2 334" xfId="22297"/>
    <cellStyle name="Accent2 335" xfId="22298"/>
    <cellStyle name="Accent2 336" xfId="22299"/>
    <cellStyle name="Accent2 337" xfId="22300"/>
    <cellStyle name="Accent2 338" xfId="22301"/>
    <cellStyle name="Accent2 339" xfId="22302"/>
    <cellStyle name="Accent2 34" xfId="22303"/>
    <cellStyle name="Accent2 34 2" xfId="22304"/>
    <cellStyle name="Accent2 34 3" xfId="22305"/>
    <cellStyle name="Accent2 340" xfId="22306"/>
    <cellStyle name="Accent2 341" xfId="22307"/>
    <cellStyle name="Accent2 342" xfId="22308"/>
    <cellStyle name="Accent2 343" xfId="22309"/>
    <cellStyle name="Accent2 344" xfId="22310"/>
    <cellStyle name="Accent2 345" xfId="22311"/>
    <cellStyle name="Accent2 346" xfId="22312"/>
    <cellStyle name="Accent2 347" xfId="22313"/>
    <cellStyle name="Accent2 348" xfId="22314"/>
    <cellStyle name="Accent2 349" xfId="22315"/>
    <cellStyle name="Accent2 35" xfId="22316"/>
    <cellStyle name="Accent2 35 2" xfId="22317"/>
    <cellStyle name="Accent2 35 3" xfId="22318"/>
    <cellStyle name="Accent2 36" xfId="22319"/>
    <cellStyle name="Accent2 36 2" xfId="22320"/>
    <cellStyle name="Accent2 36 3" xfId="22321"/>
    <cellStyle name="Accent2 37" xfId="22322"/>
    <cellStyle name="Accent2 37 2" xfId="22323"/>
    <cellStyle name="Accent2 37 3" xfId="22324"/>
    <cellStyle name="Accent2 38" xfId="22325"/>
    <cellStyle name="Accent2 38 2" xfId="22326"/>
    <cellStyle name="Accent2 38 3" xfId="22327"/>
    <cellStyle name="Accent2 39" xfId="22328"/>
    <cellStyle name="Accent2 4" xfId="16"/>
    <cellStyle name="Accent2 4 2" xfId="22329"/>
    <cellStyle name="Accent2 4 2 2" xfId="22330"/>
    <cellStyle name="Accent2 4 2 3" xfId="22331"/>
    <cellStyle name="Accent2 4 3" xfId="22332"/>
    <cellStyle name="Accent2 4 3 2" xfId="22333"/>
    <cellStyle name="Accent2 4 3 3" xfId="22334"/>
    <cellStyle name="Accent2 4 4" xfId="22335"/>
    <cellStyle name="Accent2 4 4 2" xfId="22336"/>
    <cellStyle name="Accent2 4 4 3" xfId="22337"/>
    <cellStyle name="Accent2 4 5" xfId="22338"/>
    <cellStyle name="Accent2 4 6" xfId="22339"/>
    <cellStyle name="Accent2 4 7" xfId="22340"/>
    <cellStyle name="Accent2 4 8" xfId="22341"/>
    <cellStyle name="Accent2 40" xfId="22342"/>
    <cellStyle name="Accent2 41" xfId="22343"/>
    <cellStyle name="Accent2 42" xfId="22344"/>
    <cellStyle name="Accent2 43" xfId="22345"/>
    <cellStyle name="Accent2 44" xfId="22346"/>
    <cellStyle name="Accent2 45" xfId="22347"/>
    <cellStyle name="Accent2 46" xfId="22348"/>
    <cellStyle name="Accent2 47" xfId="22349"/>
    <cellStyle name="Accent2 48" xfId="22350"/>
    <cellStyle name="Accent2 49" xfId="22351"/>
    <cellStyle name="Accent2 5" xfId="22352"/>
    <cellStyle name="Accent2 5 2" xfId="22353"/>
    <cellStyle name="Accent2 5 2 2" xfId="22354"/>
    <cellStyle name="Accent2 5 2 3" xfId="22355"/>
    <cellStyle name="Accent2 5 3" xfId="22356"/>
    <cellStyle name="Accent2 5 3 2" xfId="22357"/>
    <cellStyle name="Accent2 5 3 3" xfId="22358"/>
    <cellStyle name="Accent2 5 4" xfId="22359"/>
    <cellStyle name="Accent2 5 4 2" xfId="22360"/>
    <cellStyle name="Accent2 5 4 3" xfId="22361"/>
    <cellStyle name="Accent2 5 5" xfId="22362"/>
    <cellStyle name="Accent2 5 6" xfId="22363"/>
    <cellStyle name="Accent2 5 7" xfId="22364"/>
    <cellStyle name="Accent2 50" xfId="22365"/>
    <cellStyle name="Accent2 51" xfId="22366"/>
    <cellStyle name="Accent2 52" xfId="22367"/>
    <cellStyle name="Accent2 53" xfId="22368"/>
    <cellStyle name="Accent2 54" xfId="22369"/>
    <cellStyle name="Accent2 55" xfId="22370"/>
    <cellStyle name="Accent2 56" xfId="22371"/>
    <cellStyle name="Accent2 57" xfId="22372"/>
    <cellStyle name="Accent2 58" xfId="22373"/>
    <cellStyle name="Accent2 59" xfId="22374"/>
    <cellStyle name="Accent2 6" xfId="22375"/>
    <cellStyle name="Accent2 6 2" xfId="22376"/>
    <cellStyle name="Accent2 6 2 2" xfId="22377"/>
    <cellStyle name="Accent2 6 2 3" xfId="22378"/>
    <cellStyle name="Accent2 6 3" xfId="22379"/>
    <cellStyle name="Accent2 6 3 2" xfId="22380"/>
    <cellStyle name="Accent2 6 3 3" xfId="22381"/>
    <cellStyle name="Accent2 6 4" xfId="22382"/>
    <cellStyle name="Accent2 6 4 2" xfId="22383"/>
    <cellStyle name="Accent2 6 4 3" xfId="22384"/>
    <cellStyle name="Accent2 6 5" xfId="22385"/>
    <cellStyle name="Accent2 6 5 2" xfId="22386"/>
    <cellStyle name="Accent2 6 5 3" xfId="22387"/>
    <cellStyle name="Accent2 6 6" xfId="22388"/>
    <cellStyle name="Accent2 6 7" xfId="22389"/>
    <cellStyle name="Accent2 60" xfId="22390"/>
    <cellStyle name="Accent2 61" xfId="22391"/>
    <cellStyle name="Accent2 62" xfId="22392"/>
    <cellStyle name="Accent2 63" xfId="22393"/>
    <cellStyle name="Accent2 64" xfId="22394"/>
    <cellStyle name="Accent2 65" xfId="22395"/>
    <cellStyle name="Accent2 66" xfId="22396"/>
    <cellStyle name="Accent2 67" xfId="22397"/>
    <cellStyle name="Accent2 68" xfId="22398"/>
    <cellStyle name="Accent2 69" xfId="22399"/>
    <cellStyle name="Accent2 7" xfId="22400"/>
    <cellStyle name="Accent2 7 2" xfId="22401"/>
    <cellStyle name="Accent2 7 2 2" xfId="22402"/>
    <cellStyle name="Accent2 7 2 3" xfId="22403"/>
    <cellStyle name="Accent2 7 3" xfId="22404"/>
    <cellStyle name="Accent2 7 3 2" xfId="22405"/>
    <cellStyle name="Accent2 7 3 3" xfId="22406"/>
    <cellStyle name="Accent2 7 4" xfId="22407"/>
    <cellStyle name="Accent2 7 4 2" xfId="22408"/>
    <cellStyle name="Accent2 7 4 3" xfId="22409"/>
    <cellStyle name="Accent2 7 5" xfId="22410"/>
    <cellStyle name="Accent2 7 5 2" xfId="22411"/>
    <cellStyle name="Accent2 7 5 3" xfId="22412"/>
    <cellStyle name="Accent2 7 6" xfId="22413"/>
    <cellStyle name="Accent2 7 7" xfId="22414"/>
    <cellStyle name="Accent2 70" xfId="22415"/>
    <cellStyle name="Accent2 71" xfId="22416"/>
    <cellStyle name="Accent2 72" xfId="22417"/>
    <cellStyle name="Accent2 73" xfId="22418"/>
    <cellStyle name="Accent2 74" xfId="22419"/>
    <cellStyle name="Accent2 75" xfId="22420"/>
    <cellStyle name="Accent2 76" xfId="22421"/>
    <cellStyle name="Accent2 77" xfId="22422"/>
    <cellStyle name="Accent2 78" xfId="22423"/>
    <cellStyle name="Accent2 79" xfId="22424"/>
    <cellStyle name="Accent2 8" xfId="22425"/>
    <cellStyle name="Accent2 8 2" xfId="22426"/>
    <cellStyle name="Accent2 8 2 2" xfId="22427"/>
    <cellStyle name="Accent2 8 2 3" xfId="22428"/>
    <cellStyle name="Accent2 8 3" xfId="22429"/>
    <cellStyle name="Accent2 8 3 2" xfId="22430"/>
    <cellStyle name="Accent2 8 3 3" xfId="22431"/>
    <cellStyle name="Accent2 8 4" xfId="22432"/>
    <cellStyle name="Accent2 8 4 2" xfId="22433"/>
    <cellStyle name="Accent2 8 4 3" xfId="22434"/>
    <cellStyle name="Accent2 8 5" xfId="22435"/>
    <cellStyle name="Accent2 8 6" xfId="22436"/>
    <cellStyle name="Accent2 8 7" xfId="22437"/>
    <cellStyle name="Accent2 80" xfId="22438"/>
    <cellStyle name="Accent2 81" xfId="22439"/>
    <cellStyle name="Accent2 82" xfId="22440"/>
    <cellStyle name="Accent2 83" xfId="22441"/>
    <cellStyle name="Accent2 84" xfId="22442"/>
    <cellStyle name="Accent2 85" xfId="22443"/>
    <cellStyle name="Accent2 86" xfId="22444"/>
    <cellStyle name="Accent2 87" xfId="22445"/>
    <cellStyle name="Accent2 88" xfId="22446"/>
    <cellStyle name="Accent2 89" xfId="22447"/>
    <cellStyle name="Accent2 9" xfId="22448"/>
    <cellStyle name="Accent2 9 10" xfId="22449"/>
    <cellStyle name="Accent2 9 2" xfId="22450"/>
    <cellStyle name="Accent2 9 2 2" xfId="22451"/>
    <cellStyle name="Accent2 9 2 3" xfId="22452"/>
    <cellStyle name="Accent2 9 3" xfId="22453"/>
    <cellStyle name="Accent2 9 3 2" xfId="22454"/>
    <cellStyle name="Accent2 9 3 3" xfId="22455"/>
    <cellStyle name="Accent2 9 4" xfId="22456"/>
    <cellStyle name="Accent2 9 5" xfId="22457"/>
    <cellStyle name="Accent2 9 6" xfId="22458"/>
    <cellStyle name="Accent2 9 7" xfId="22459"/>
    <cellStyle name="Accent2 9 8" xfId="22460"/>
    <cellStyle name="Accent2 9 9" xfId="22461"/>
    <cellStyle name="Accent2 90" xfId="22462"/>
    <cellStyle name="Accent2 91" xfId="22463"/>
    <cellStyle name="Accent2 92" xfId="22464"/>
    <cellStyle name="Accent2 93" xfId="22465"/>
    <cellStyle name="Accent2 94" xfId="22466"/>
    <cellStyle name="Accent2 95" xfId="22467"/>
    <cellStyle name="Accent2 96" xfId="22468"/>
    <cellStyle name="Accent2 97" xfId="22469"/>
    <cellStyle name="Accent2 98" xfId="22470"/>
    <cellStyle name="Accent2 99" xfId="22471"/>
    <cellStyle name="Accent3 - 20%" xfId="17"/>
    <cellStyle name="Accent3 - 20% 10" xfId="22472"/>
    <cellStyle name="Accent3 - 20% 10 2" xfId="22473"/>
    <cellStyle name="Accent3 - 20% 10 2 2" xfId="22474"/>
    <cellStyle name="Accent3 - 20% 10 3" xfId="22475"/>
    <cellStyle name="Accent3 - 20% 11" xfId="22476"/>
    <cellStyle name="Accent3 - 20% 11 2" xfId="22477"/>
    <cellStyle name="Accent3 - 20% 11 2 2" xfId="22478"/>
    <cellStyle name="Accent3 - 20% 11 3" xfId="22479"/>
    <cellStyle name="Accent3 - 20% 12" xfId="22480"/>
    <cellStyle name="Accent3 - 20% 12 2" xfId="22481"/>
    <cellStyle name="Accent3 - 20% 12 2 2" xfId="22482"/>
    <cellStyle name="Accent3 - 20% 12 3" xfId="22483"/>
    <cellStyle name="Accent3 - 20% 13" xfId="22484"/>
    <cellStyle name="Accent3 - 20% 13 2" xfId="22485"/>
    <cellStyle name="Accent3 - 20% 13 2 2" xfId="22486"/>
    <cellStyle name="Accent3 - 20% 13 3" xfId="22487"/>
    <cellStyle name="Accent3 - 20% 14" xfId="22488"/>
    <cellStyle name="Accent3 - 20% 14 2" xfId="22489"/>
    <cellStyle name="Accent3 - 20% 14 2 2" xfId="22490"/>
    <cellStyle name="Accent3 - 20% 14 3" xfId="22491"/>
    <cellStyle name="Accent3 - 20% 15" xfId="22492"/>
    <cellStyle name="Accent3 - 20% 15 2" xfId="22493"/>
    <cellStyle name="Accent3 - 20% 15 2 2" xfId="22494"/>
    <cellStyle name="Accent3 - 20% 15 3" xfId="22495"/>
    <cellStyle name="Accent3 - 20% 16" xfId="22496"/>
    <cellStyle name="Accent3 - 20% 16 2" xfId="22497"/>
    <cellStyle name="Accent3 - 20% 16 2 2" xfId="22498"/>
    <cellStyle name="Accent3 - 20% 16 3" xfId="22499"/>
    <cellStyle name="Accent3 - 20% 17" xfId="22500"/>
    <cellStyle name="Accent3 - 20% 17 2" xfId="22501"/>
    <cellStyle name="Accent3 - 20% 17 2 2" xfId="22502"/>
    <cellStyle name="Accent3 - 20% 17 3" xfId="22503"/>
    <cellStyle name="Accent3 - 20% 18" xfId="22504"/>
    <cellStyle name="Accent3 - 20% 18 2" xfId="22505"/>
    <cellStyle name="Accent3 - 20% 18 2 2" xfId="22506"/>
    <cellStyle name="Accent3 - 20% 18 3" xfId="22507"/>
    <cellStyle name="Accent3 - 20% 19" xfId="22508"/>
    <cellStyle name="Accent3 - 20% 19 2" xfId="22509"/>
    <cellStyle name="Accent3 - 20% 19 2 2" xfId="22510"/>
    <cellStyle name="Accent3 - 20% 19 3" xfId="22511"/>
    <cellStyle name="Accent3 - 20% 2" xfId="22512"/>
    <cellStyle name="Accent3 - 20% 2 2" xfId="22513"/>
    <cellStyle name="Accent3 - 20% 2 2 2" xfId="22514"/>
    <cellStyle name="Accent3 - 20% 2 3" xfId="22515"/>
    <cellStyle name="Accent3 - 20% 2 4" xfId="22516"/>
    <cellStyle name="Accent3 - 20% 20" xfId="22517"/>
    <cellStyle name="Accent3 - 20% 20 2" xfId="22518"/>
    <cellStyle name="Accent3 - 20% 20 2 2" xfId="22519"/>
    <cellStyle name="Accent3 - 20% 20 3" xfId="22520"/>
    <cellStyle name="Accent3 - 20% 21" xfId="22521"/>
    <cellStyle name="Accent3 - 20% 21 2" xfId="22522"/>
    <cellStyle name="Accent3 - 20% 21 2 2" xfId="22523"/>
    <cellStyle name="Accent3 - 20% 21 3" xfId="22524"/>
    <cellStyle name="Accent3 - 20% 22" xfId="22525"/>
    <cellStyle name="Accent3 - 20% 22 2" xfId="22526"/>
    <cellStyle name="Accent3 - 20% 22 2 2" xfId="22527"/>
    <cellStyle name="Accent3 - 20% 22 3" xfId="22528"/>
    <cellStyle name="Accent3 - 20% 23" xfId="22529"/>
    <cellStyle name="Accent3 - 20% 23 2" xfId="22530"/>
    <cellStyle name="Accent3 - 20% 23 2 2" xfId="22531"/>
    <cellStyle name="Accent3 - 20% 23 3" xfId="22532"/>
    <cellStyle name="Accent3 - 20% 24" xfId="22533"/>
    <cellStyle name="Accent3 - 20% 24 2" xfId="22534"/>
    <cellStyle name="Accent3 - 20% 25" xfId="22535"/>
    <cellStyle name="Accent3 - 20% 25 2" xfId="22536"/>
    <cellStyle name="Accent3 - 20% 26" xfId="22537"/>
    <cellStyle name="Accent3 - 20% 26 2" xfId="22538"/>
    <cellStyle name="Accent3 - 20% 27" xfId="22539"/>
    <cellStyle name="Accent3 - 20% 27 2" xfId="22540"/>
    <cellStyle name="Accent3 - 20% 28" xfId="22541"/>
    <cellStyle name="Accent3 - 20% 28 2" xfId="22542"/>
    <cellStyle name="Accent3 - 20% 29" xfId="22543"/>
    <cellStyle name="Accent3 - 20% 29 2" xfId="22544"/>
    <cellStyle name="Accent3 - 20% 3" xfId="22545"/>
    <cellStyle name="Accent3 - 20% 3 2" xfId="22546"/>
    <cellStyle name="Accent3 - 20% 3 2 2" xfId="22547"/>
    <cellStyle name="Accent3 - 20% 3 3" xfId="22548"/>
    <cellStyle name="Accent3 - 20% 30" xfId="22549"/>
    <cellStyle name="Accent3 - 20% 30 2" xfId="22550"/>
    <cellStyle name="Accent3 - 20% 31" xfId="22551"/>
    <cellStyle name="Accent3 - 20% 31 2" xfId="22552"/>
    <cellStyle name="Accent3 - 20% 32" xfId="22553"/>
    <cellStyle name="Accent3 - 20% 32 2" xfId="22554"/>
    <cellStyle name="Accent3 - 20% 33" xfId="22555"/>
    <cellStyle name="Accent3 - 20% 33 2" xfId="22556"/>
    <cellStyle name="Accent3 - 20% 34" xfId="22557"/>
    <cellStyle name="Accent3 - 20% 34 2" xfId="22558"/>
    <cellStyle name="Accent3 - 20% 35" xfId="22559"/>
    <cellStyle name="Accent3 - 20% 35 2" xfId="22560"/>
    <cellStyle name="Accent3 - 20% 35 3" xfId="22561"/>
    <cellStyle name="Accent3 - 20% 35 4" xfId="22562"/>
    <cellStyle name="Accent3 - 20% 36" xfId="22563"/>
    <cellStyle name="Accent3 - 20% 36 2" xfId="22564"/>
    <cellStyle name="Accent3 - 20% 36 3" xfId="22565"/>
    <cellStyle name="Accent3 - 20% 36 4" xfId="22566"/>
    <cellStyle name="Accent3 - 20% 37" xfId="22567"/>
    <cellStyle name="Accent3 - 20% 37 2" xfId="22568"/>
    <cellStyle name="Accent3 - 20% 37 3" xfId="22569"/>
    <cellStyle name="Accent3 - 20% 37 4" xfId="22570"/>
    <cellStyle name="Accent3 - 20% 38" xfId="22571"/>
    <cellStyle name="Accent3 - 20% 38 2" xfId="22572"/>
    <cellStyle name="Accent3 - 20% 38 3" xfId="22573"/>
    <cellStyle name="Accent3 - 20% 39" xfId="22574"/>
    <cellStyle name="Accent3 - 20% 4" xfId="22575"/>
    <cellStyle name="Accent3 - 20% 4 2" xfId="22576"/>
    <cellStyle name="Accent3 - 20% 4 2 2" xfId="22577"/>
    <cellStyle name="Accent3 - 20% 4 3" xfId="22578"/>
    <cellStyle name="Accent3 - 20% 5" xfId="22579"/>
    <cellStyle name="Accent3 - 20% 5 2" xfId="22580"/>
    <cellStyle name="Accent3 - 20% 5 2 2" xfId="22581"/>
    <cellStyle name="Accent3 - 20% 5 3" xfId="22582"/>
    <cellStyle name="Accent3 - 20% 6" xfId="22583"/>
    <cellStyle name="Accent3 - 20% 6 2" xfId="22584"/>
    <cellStyle name="Accent3 - 20% 6 2 2" xfId="22585"/>
    <cellStyle name="Accent3 - 20% 6 3" xfId="22586"/>
    <cellStyle name="Accent3 - 20% 7" xfId="22587"/>
    <cellStyle name="Accent3 - 20% 7 2" xfId="22588"/>
    <cellStyle name="Accent3 - 20% 7 2 2" xfId="22589"/>
    <cellStyle name="Accent3 - 20% 7 3" xfId="22590"/>
    <cellStyle name="Accent3 - 20% 8" xfId="22591"/>
    <cellStyle name="Accent3 - 20% 8 2" xfId="22592"/>
    <cellStyle name="Accent3 - 20% 8 2 2" xfId="22593"/>
    <cellStyle name="Accent3 - 20% 8 3" xfId="22594"/>
    <cellStyle name="Accent3 - 20% 9" xfId="22595"/>
    <cellStyle name="Accent3 - 20% 9 2" xfId="22596"/>
    <cellStyle name="Accent3 - 20% 9 2 2" xfId="22597"/>
    <cellStyle name="Accent3 - 20% 9 3" xfId="22598"/>
    <cellStyle name="Accent3 - 40%" xfId="18"/>
    <cellStyle name="Accent3 - 40% 10" xfId="22599"/>
    <cellStyle name="Accent3 - 40% 10 2" xfId="22600"/>
    <cellStyle name="Accent3 - 40% 10 2 2" xfId="22601"/>
    <cellStyle name="Accent3 - 40% 10 3" xfId="22602"/>
    <cellStyle name="Accent3 - 40% 11" xfId="22603"/>
    <cellStyle name="Accent3 - 40% 11 2" xfId="22604"/>
    <cellStyle name="Accent3 - 40% 11 2 2" xfId="22605"/>
    <cellStyle name="Accent3 - 40% 11 3" xfId="22606"/>
    <cellStyle name="Accent3 - 40% 12" xfId="22607"/>
    <cellStyle name="Accent3 - 40% 12 2" xfId="22608"/>
    <cellStyle name="Accent3 - 40% 12 2 2" xfId="22609"/>
    <cellStyle name="Accent3 - 40% 12 3" xfId="22610"/>
    <cellStyle name="Accent3 - 40% 13" xfId="22611"/>
    <cellStyle name="Accent3 - 40% 13 2" xfId="22612"/>
    <cellStyle name="Accent3 - 40% 13 2 2" xfId="22613"/>
    <cellStyle name="Accent3 - 40% 13 3" xfId="22614"/>
    <cellStyle name="Accent3 - 40% 14" xfId="22615"/>
    <cellStyle name="Accent3 - 40% 14 2" xfId="22616"/>
    <cellStyle name="Accent3 - 40% 14 2 2" xfId="22617"/>
    <cellStyle name="Accent3 - 40% 14 3" xfId="22618"/>
    <cellStyle name="Accent3 - 40% 15" xfId="22619"/>
    <cellStyle name="Accent3 - 40% 15 2" xfId="22620"/>
    <cellStyle name="Accent3 - 40% 15 2 2" xfId="22621"/>
    <cellStyle name="Accent3 - 40% 15 3" xfId="22622"/>
    <cellStyle name="Accent3 - 40% 16" xfId="22623"/>
    <cellStyle name="Accent3 - 40% 16 2" xfId="22624"/>
    <cellStyle name="Accent3 - 40% 16 2 2" xfId="22625"/>
    <cellStyle name="Accent3 - 40% 16 3" xfId="22626"/>
    <cellStyle name="Accent3 - 40% 17" xfId="22627"/>
    <cellStyle name="Accent3 - 40% 17 2" xfId="22628"/>
    <cellStyle name="Accent3 - 40% 17 2 2" xfId="22629"/>
    <cellStyle name="Accent3 - 40% 17 3" xfId="22630"/>
    <cellStyle name="Accent3 - 40% 18" xfId="22631"/>
    <cellStyle name="Accent3 - 40% 18 2" xfId="22632"/>
    <cellStyle name="Accent3 - 40% 18 2 2" xfId="22633"/>
    <cellStyle name="Accent3 - 40% 18 3" xfId="22634"/>
    <cellStyle name="Accent3 - 40% 19" xfId="22635"/>
    <cellStyle name="Accent3 - 40% 19 2" xfId="22636"/>
    <cellStyle name="Accent3 - 40% 19 2 2" xfId="22637"/>
    <cellStyle name="Accent3 - 40% 19 3" xfId="22638"/>
    <cellStyle name="Accent3 - 40% 2" xfId="22639"/>
    <cellStyle name="Accent3 - 40% 2 2" xfId="22640"/>
    <cellStyle name="Accent3 - 40% 2 2 2" xfId="22641"/>
    <cellStyle name="Accent3 - 40% 2 3" xfId="22642"/>
    <cellStyle name="Accent3 - 40% 2 4" xfId="22643"/>
    <cellStyle name="Accent3 - 40% 20" xfId="22644"/>
    <cellStyle name="Accent3 - 40% 20 2" xfId="22645"/>
    <cellStyle name="Accent3 - 40% 20 2 2" xfId="22646"/>
    <cellStyle name="Accent3 - 40% 20 3" xfId="22647"/>
    <cellStyle name="Accent3 - 40% 21" xfId="22648"/>
    <cellStyle name="Accent3 - 40% 21 2" xfId="22649"/>
    <cellStyle name="Accent3 - 40% 21 2 2" xfId="22650"/>
    <cellStyle name="Accent3 - 40% 21 3" xfId="22651"/>
    <cellStyle name="Accent3 - 40% 22" xfId="22652"/>
    <cellStyle name="Accent3 - 40% 22 2" xfId="22653"/>
    <cellStyle name="Accent3 - 40% 22 2 2" xfId="22654"/>
    <cellStyle name="Accent3 - 40% 22 3" xfId="22655"/>
    <cellStyle name="Accent3 - 40% 23" xfId="22656"/>
    <cellStyle name="Accent3 - 40% 23 2" xfId="22657"/>
    <cellStyle name="Accent3 - 40% 23 2 2" xfId="22658"/>
    <cellStyle name="Accent3 - 40% 23 3" xfId="22659"/>
    <cellStyle name="Accent3 - 40% 24" xfId="22660"/>
    <cellStyle name="Accent3 - 40% 24 2" xfId="22661"/>
    <cellStyle name="Accent3 - 40% 25" xfId="22662"/>
    <cellStyle name="Accent3 - 40% 25 2" xfId="22663"/>
    <cellStyle name="Accent3 - 40% 26" xfId="22664"/>
    <cellStyle name="Accent3 - 40% 26 2" xfId="22665"/>
    <cellStyle name="Accent3 - 40% 27" xfId="22666"/>
    <cellStyle name="Accent3 - 40% 27 2" xfId="22667"/>
    <cellStyle name="Accent3 - 40% 28" xfId="22668"/>
    <cellStyle name="Accent3 - 40% 28 2" xfId="22669"/>
    <cellStyle name="Accent3 - 40% 29" xfId="22670"/>
    <cellStyle name="Accent3 - 40% 29 2" xfId="22671"/>
    <cellStyle name="Accent3 - 40% 3" xfId="22672"/>
    <cellStyle name="Accent3 - 40% 3 2" xfId="22673"/>
    <cellStyle name="Accent3 - 40% 3 2 2" xfId="22674"/>
    <cellStyle name="Accent3 - 40% 3 3" xfId="22675"/>
    <cellStyle name="Accent3 - 40% 30" xfId="22676"/>
    <cellStyle name="Accent3 - 40% 30 2" xfId="22677"/>
    <cellStyle name="Accent3 - 40% 31" xfId="22678"/>
    <cellStyle name="Accent3 - 40% 31 2" xfId="22679"/>
    <cellStyle name="Accent3 - 40% 32" xfId="22680"/>
    <cellStyle name="Accent3 - 40% 32 2" xfId="22681"/>
    <cellStyle name="Accent3 - 40% 33" xfId="22682"/>
    <cellStyle name="Accent3 - 40% 33 2" xfId="22683"/>
    <cellStyle name="Accent3 - 40% 34" xfId="22684"/>
    <cellStyle name="Accent3 - 40% 34 2" xfId="22685"/>
    <cellStyle name="Accent3 - 40% 35" xfId="22686"/>
    <cellStyle name="Accent3 - 40% 35 2" xfId="22687"/>
    <cellStyle name="Accent3 - 40% 35 3" xfId="22688"/>
    <cellStyle name="Accent3 - 40% 35 4" xfId="22689"/>
    <cellStyle name="Accent3 - 40% 36" xfId="22690"/>
    <cellStyle name="Accent3 - 40% 36 2" xfId="22691"/>
    <cellStyle name="Accent3 - 40% 36 3" xfId="22692"/>
    <cellStyle name="Accent3 - 40% 36 4" xfId="22693"/>
    <cellStyle name="Accent3 - 40% 37" xfId="22694"/>
    <cellStyle name="Accent3 - 40% 37 2" xfId="22695"/>
    <cellStyle name="Accent3 - 40% 37 3" xfId="22696"/>
    <cellStyle name="Accent3 - 40% 37 4" xfId="22697"/>
    <cellStyle name="Accent3 - 40% 38" xfId="22698"/>
    <cellStyle name="Accent3 - 40% 38 2" xfId="22699"/>
    <cellStyle name="Accent3 - 40% 38 3" xfId="22700"/>
    <cellStyle name="Accent3 - 40% 39" xfId="22701"/>
    <cellStyle name="Accent3 - 40% 4" xfId="22702"/>
    <cellStyle name="Accent3 - 40% 4 2" xfId="22703"/>
    <cellStyle name="Accent3 - 40% 4 2 2" xfId="22704"/>
    <cellStyle name="Accent3 - 40% 4 3" xfId="22705"/>
    <cellStyle name="Accent3 - 40% 5" xfId="22706"/>
    <cellStyle name="Accent3 - 40% 5 2" xfId="22707"/>
    <cellStyle name="Accent3 - 40% 5 2 2" xfId="22708"/>
    <cellStyle name="Accent3 - 40% 5 3" xfId="22709"/>
    <cellStyle name="Accent3 - 40% 6" xfId="22710"/>
    <cellStyle name="Accent3 - 40% 6 2" xfId="22711"/>
    <cellStyle name="Accent3 - 40% 6 2 2" xfId="22712"/>
    <cellStyle name="Accent3 - 40% 6 3" xfId="22713"/>
    <cellStyle name="Accent3 - 40% 7" xfId="22714"/>
    <cellStyle name="Accent3 - 40% 7 2" xfId="22715"/>
    <cellStyle name="Accent3 - 40% 7 2 2" xfId="22716"/>
    <cellStyle name="Accent3 - 40% 7 3" xfId="22717"/>
    <cellStyle name="Accent3 - 40% 8" xfId="22718"/>
    <cellStyle name="Accent3 - 40% 8 2" xfId="22719"/>
    <cellStyle name="Accent3 - 40% 8 2 2" xfId="22720"/>
    <cellStyle name="Accent3 - 40% 8 3" xfId="22721"/>
    <cellStyle name="Accent3 - 40% 9" xfId="22722"/>
    <cellStyle name="Accent3 - 40% 9 2" xfId="22723"/>
    <cellStyle name="Accent3 - 40% 9 2 2" xfId="22724"/>
    <cellStyle name="Accent3 - 40% 9 3" xfId="22725"/>
    <cellStyle name="Accent3 - 60%" xfId="19"/>
    <cellStyle name="Accent3 - 60% 10" xfId="22726"/>
    <cellStyle name="Accent3 - 60% 11" xfId="22727"/>
    <cellStyle name="Accent3 - 60% 12" xfId="22728"/>
    <cellStyle name="Accent3 - 60% 13" xfId="22729"/>
    <cellStyle name="Accent3 - 60% 14" xfId="22730"/>
    <cellStyle name="Accent3 - 60% 15" xfId="22731"/>
    <cellStyle name="Accent3 - 60% 16" xfId="22732"/>
    <cellStyle name="Accent3 - 60% 17" xfId="22733"/>
    <cellStyle name="Accent3 - 60% 18" xfId="22734"/>
    <cellStyle name="Accent3 - 60% 19" xfId="22735"/>
    <cellStyle name="Accent3 - 60% 2" xfId="22736"/>
    <cellStyle name="Accent3 - 60% 2 2" xfId="22737"/>
    <cellStyle name="Accent3 - 60% 2 3" xfId="22738"/>
    <cellStyle name="Accent3 - 60% 20" xfId="22739"/>
    <cellStyle name="Accent3 - 60% 21" xfId="22740"/>
    <cellStyle name="Accent3 - 60% 22" xfId="22741"/>
    <cellStyle name="Accent3 - 60% 23" xfId="22742"/>
    <cellStyle name="Accent3 - 60% 24" xfId="22743"/>
    <cellStyle name="Accent3 - 60% 25" xfId="22744"/>
    <cellStyle name="Accent3 - 60% 26" xfId="22745"/>
    <cellStyle name="Accent3 - 60% 27" xfId="22746"/>
    <cellStyle name="Accent3 - 60% 28" xfId="22747"/>
    <cellStyle name="Accent3 - 60% 29" xfId="22748"/>
    <cellStyle name="Accent3 - 60% 3" xfId="22749"/>
    <cellStyle name="Accent3 - 60% 30" xfId="22750"/>
    <cellStyle name="Accent3 - 60% 31" xfId="22751"/>
    <cellStyle name="Accent3 - 60% 32" xfId="22752"/>
    <cellStyle name="Accent3 - 60% 33" xfId="22753"/>
    <cellStyle name="Accent3 - 60% 34" xfId="22754"/>
    <cellStyle name="Accent3 - 60% 35" xfId="22755"/>
    <cellStyle name="Accent3 - 60% 36" xfId="22756"/>
    <cellStyle name="Accent3 - 60% 37" xfId="22757"/>
    <cellStyle name="Accent3 - 60% 38" xfId="22758"/>
    <cellStyle name="Accent3 - 60% 39" xfId="22759"/>
    <cellStyle name="Accent3 - 60% 4" xfId="22760"/>
    <cellStyle name="Accent3 - 60% 5" xfId="22761"/>
    <cellStyle name="Accent3 - 60% 6" xfId="22762"/>
    <cellStyle name="Accent3 - 60% 7" xfId="22763"/>
    <cellStyle name="Accent3 - 60% 8" xfId="22764"/>
    <cellStyle name="Accent3 - 60% 9" xfId="22765"/>
    <cellStyle name="Accent3 10" xfId="22766"/>
    <cellStyle name="Accent3 10 2" xfId="22767"/>
    <cellStyle name="Accent3 10 2 2" xfId="22768"/>
    <cellStyle name="Accent3 10 2 3" xfId="22769"/>
    <cellStyle name="Accent3 10 3" xfId="22770"/>
    <cellStyle name="Accent3 10 3 2" xfId="22771"/>
    <cellStyle name="Accent3 10 3 3" xfId="22772"/>
    <cellStyle name="Accent3 10 4" xfId="22773"/>
    <cellStyle name="Accent3 10 5" xfId="22774"/>
    <cellStyle name="Accent3 10 6" xfId="22775"/>
    <cellStyle name="Accent3 100" xfId="22776"/>
    <cellStyle name="Accent3 101" xfId="22777"/>
    <cellStyle name="Accent3 102" xfId="22778"/>
    <cellStyle name="Accent3 103" xfId="22779"/>
    <cellStyle name="Accent3 104" xfId="22780"/>
    <cellStyle name="Accent3 105" xfId="22781"/>
    <cellStyle name="Accent3 106" xfId="22782"/>
    <cellStyle name="Accent3 107" xfId="22783"/>
    <cellStyle name="Accent3 108" xfId="22784"/>
    <cellStyle name="Accent3 109" xfId="22785"/>
    <cellStyle name="Accent3 11" xfId="22786"/>
    <cellStyle name="Accent3 11 2" xfId="22787"/>
    <cellStyle name="Accent3 11 3" xfId="22788"/>
    <cellStyle name="Accent3 11 4" xfId="22789"/>
    <cellStyle name="Accent3 11 4 2" xfId="22790"/>
    <cellStyle name="Accent3 11 4 3" xfId="22791"/>
    <cellStyle name="Accent3 11 5" xfId="22792"/>
    <cellStyle name="Accent3 11 6" xfId="22793"/>
    <cellStyle name="Accent3 11 7" xfId="22794"/>
    <cellStyle name="Accent3 110" xfId="22795"/>
    <cellStyle name="Accent3 111" xfId="22796"/>
    <cellStyle name="Accent3 112" xfId="22797"/>
    <cellStyle name="Accent3 113" xfId="22798"/>
    <cellStyle name="Accent3 114" xfId="22799"/>
    <cellStyle name="Accent3 115" xfId="22800"/>
    <cellStyle name="Accent3 116" xfId="22801"/>
    <cellStyle name="Accent3 117" xfId="22802"/>
    <cellStyle name="Accent3 118" xfId="22803"/>
    <cellStyle name="Accent3 119" xfId="22804"/>
    <cellStyle name="Accent3 12" xfId="22805"/>
    <cellStyle name="Accent3 12 2" xfId="22806"/>
    <cellStyle name="Accent3 12 2 2" xfId="22807"/>
    <cellStyle name="Accent3 12 2 3" xfId="22808"/>
    <cellStyle name="Accent3 12 3" xfId="22809"/>
    <cellStyle name="Accent3 12 4" xfId="22810"/>
    <cellStyle name="Accent3 12 5" xfId="22811"/>
    <cellStyle name="Accent3 12 6" xfId="22812"/>
    <cellStyle name="Accent3 12 7" xfId="22813"/>
    <cellStyle name="Accent3 120" xfId="22814"/>
    <cellStyle name="Accent3 121" xfId="22815"/>
    <cellStyle name="Accent3 122" xfId="22816"/>
    <cellStyle name="Accent3 123" xfId="22817"/>
    <cellStyle name="Accent3 124" xfId="22818"/>
    <cellStyle name="Accent3 125" xfId="22819"/>
    <cellStyle name="Accent3 126" xfId="22820"/>
    <cellStyle name="Accent3 127" xfId="22821"/>
    <cellStyle name="Accent3 128" xfId="22822"/>
    <cellStyle name="Accent3 129" xfId="22823"/>
    <cellStyle name="Accent3 13" xfId="22824"/>
    <cellStyle name="Accent3 13 2" xfId="22825"/>
    <cellStyle name="Accent3 13 2 2" xfId="22826"/>
    <cellStyle name="Accent3 13 2 3" xfId="22827"/>
    <cellStyle name="Accent3 13 3" xfId="22828"/>
    <cellStyle name="Accent3 13 4" xfId="22829"/>
    <cellStyle name="Accent3 13 5" xfId="22830"/>
    <cellStyle name="Accent3 13 6" xfId="22831"/>
    <cellStyle name="Accent3 13 7" xfId="22832"/>
    <cellStyle name="Accent3 130" xfId="22833"/>
    <cellStyle name="Accent3 131" xfId="22834"/>
    <cellStyle name="Accent3 132" xfId="22835"/>
    <cellStyle name="Accent3 133" xfId="22836"/>
    <cellStyle name="Accent3 134" xfId="22837"/>
    <cellStyle name="Accent3 135" xfId="22838"/>
    <cellStyle name="Accent3 136" xfId="22839"/>
    <cellStyle name="Accent3 137" xfId="22840"/>
    <cellStyle name="Accent3 138" xfId="22841"/>
    <cellStyle name="Accent3 139" xfId="22842"/>
    <cellStyle name="Accent3 14" xfId="22843"/>
    <cellStyle name="Accent3 14 2" xfId="22844"/>
    <cellStyle name="Accent3 14 2 2" xfId="22845"/>
    <cellStyle name="Accent3 14 2 3" xfId="22846"/>
    <cellStyle name="Accent3 14 3" xfId="22847"/>
    <cellStyle name="Accent3 14 4" xfId="22848"/>
    <cellStyle name="Accent3 14 5" xfId="22849"/>
    <cellStyle name="Accent3 14 6" xfId="22850"/>
    <cellStyle name="Accent3 14 7" xfId="22851"/>
    <cellStyle name="Accent3 140" xfId="22852"/>
    <cellStyle name="Accent3 141" xfId="22853"/>
    <cellStyle name="Accent3 142" xfId="22854"/>
    <cellStyle name="Accent3 143" xfId="22855"/>
    <cellStyle name="Accent3 144" xfId="22856"/>
    <cellStyle name="Accent3 145" xfId="22857"/>
    <cellStyle name="Accent3 146" xfId="22858"/>
    <cellStyle name="Accent3 147" xfId="22859"/>
    <cellStyle name="Accent3 148" xfId="22860"/>
    <cellStyle name="Accent3 149" xfId="22861"/>
    <cellStyle name="Accent3 15" xfId="22862"/>
    <cellStyle name="Accent3 15 2" xfId="22863"/>
    <cellStyle name="Accent3 15 2 2" xfId="22864"/>
    <cellStyle name="Accent3 15 2 3" xfId="22865"/>
    <cellStyle name="Accent3 15 3" xfId="22866"/>
    <cellStyle name="Accent3 15 4" xfId="22867"/>
    <cellStyle name="Accent3 15 5" xfId="22868"/>
    <cellStyle name="Accent3 15 6" xfId="22869"/>
    <cellStyle name="Accent3 15 7" xfId="22870"/>
    <cellStyle name="Accent3 150" xfId="22871"/>
    <cellStyle name="Accent3 151" xfId="22872"/>
    <cellStyle name="Accent3 152" xfId="22873"/>
    <cellStyle name="Accent3 153" xfId="22874"/>
    <cellStyle name="Accent3 154" xfId="22875"/>
    <cellStyle name="Accent3 155" xfId="22876"/>
    <cellStyle name="Accent3 156" xfId="22877"/>
    <cellStyle name="Accent3 157" xfId="22878"/>
    <cellStyle name="Accent3 158" xfId="22879"/>
    <cellStyle name="Accent3 159" xfId="22880"/>
    <cellStyle name="Accent3 16" xfId="22881"/>
    <cellStyle name="Accent3 16 2" xfId="22882"/>
    <cellStyle name="Accent3 16 2 2" xfId="22883"/>
    <cellStyle name="Accent3 16 2 3" xfId="22884"/>
    <cellStyle name="Accent3 16 3" xfId="22885"/>
    <cellStyle name="Accent3 16 4" xfId="22886"/>
    <cellStyle name="Accent3 16 5" xfId="22887"/>
    <cellStyle name="Accent3 16 6" xfId="22888"/>
    <cellStyle name="Accent3 16 7" xfId="22889"/>
    <cellStyle name="Accent3 160" xfId="22890"/>
    <cellStyle name="Accent3 161" xfId="22891"/>
    <cellStyle name="Accent3 162" xfId="22892"/>
    <cellStyle name="Accent3 163" xfId="22893"/>
    <cellStyle name="Accent3 164" xfId="22894"/>
    <cellStyle name="Accent3 165" xfId="22895"/>
    <cellStyle name="Accent3 166" xfId="22896"/>
    <cellStyle name="Accent3 167" xfId="22897"/>
    <cellStyle name="Accent3 168" xfId="22898"/>
    <cellStyle name="Accent3 169" xfId="22899"/>
    <cellStyle name="Accent3 17" xfId="22900"/>
    <cellStyle name="Accent3 17 2" xfId="22901"/>
    <cellStyle name="Accent3 17 2 2" xfId="22902"/>
    <cellStyle name="Accent3 17 2 3" xfId="22903"/>
    <cellStyle name="Accent3 17 3" xfId="22904"/>
    <cellStyle name="Accent3 17 4" xfId="22905"/>
    <cellStyle name="Accent3 17 5" xfId="22906"/>
    <cellStyle name="Accent3 17 6" xfId="22907"/>
    <cellStyle name="Accent3 17 7" xfId="22908"/>
    <cellStyle name="Accent3 170" xfId="22909"/>
    <cellStyle name="Accent3 171" xfId="22910"/>
    <cellStyle name="Accent3 172" xfId="22911"/>
    <cellStyle name="Accent3 173" xfId="22912"/>
    <cellStyle name="Accent3 174" xfId="22913"/>
    <cellStyle name="Accent3 175" xfId="22914"/>
    <cellStyle name="Accent3 176" xfId="22915"/>
    <cellStyle name="Accent3 177" xfId="22916"/>
    <cellStyle name="Accent3 178" xfId="22917"/>
    <cellStyle name="Accent3 179" xfId="22918"/>
    <cellStyle name="Accent3 18" xfId="22919"/>
    <cellStyle name="Accent3 18 2" xfId="22920"/>
    <cellStyle name="Accent3 18 3" xfId="22921"/>
    <cellStyle name="Accent3 18 4" xfId="22922"/>
    <cellStyle name="Accent3 18 5" xfId="22923"/>
    <cellStyle name="Accent3 18 6" xfId="22924"/>
    <cellStyle name="Accent3 18 7" xfId="22925"/>
    <cellStyle name="Accent3 180" xfId="22926"/>
    <cellStyle name="Accent3 181" xfId="22927"/>
    <cellStyle name="Accent3 182" xfId="22928"/>
    <cellStyle name="Accent3 183" xfId="22929"/>
    <cellStyle name="Accent3 184" xfId="22930"/>
    <cellStyle name="Accent3 185" xfId="22931"/>
    <cellStyle name="Accent3 186" xfId="22932"/>
    <cellStyle name="Accent3 187" xfId="22933"/>
    <cellStyle name="Accent3 188" xfId="22934"/>
    <cellStyle name="Accent3 189" xfId="22935"/>
    <cellStyle name="Accent3 19" xfId="22936"/>
    <cellStyle name="Accent3 19 2" xfId="22937"/>
    <cellStyle name="Accent3 19 3" xfId="22938"/>
    <cellStyle name="Accent3 19 4" xfId="22939"/>
    <cellStyle name="Accent3 19 5" xfId="22940"/>
    <cellStyle name="Accent3 19 6" xfId="22941"/>
    <cellStyle name="Accent3 190" xfId="22942"/>
    <cellStyle name="Accent3 191" xfId="22943"/>
    <cellStyle name="Accent3 192" xfId="22944"/>
    <cellStyle name="Accent3 193" xfId="22945"/>
    <cellStyle name="Accent3 194" xfId="22946"/>
    <cellStyle name="Accent3 195" xfId="22947"/>
    <cellStyle name="Accent3 196" xfId="22948"/>
    <cellStyle name="Accent3 197" xfId="22949"/>
    <cellStyle name="Accent3 198" xfId="22950"/>
    <cellStyle name="Accent3 199" xfId="22951"/>
    <cellStyle name="Accent3 2" xfId="20"/>
    <cellStyle name="Accent3 2 2" xfId="22952"/>
    <cellStyle name="Accent3 2 2 2" xfId="22953"/>
    <cellStyle name="Accent3 2 2 2 2" xfId="22954"/>
    <cellStyle name="Accent3 2 2 2 3" xfId="22955"/>
    <cellStyle name="Accent3 2 2 3" xfId="22956"/>
    <cellStyle name="Accent3 2 2 4" xfId="22957"/>
    <cellStyle name="Accent3 2 3" xfId="22958"/>
    <cellStyle name="Accent3 2 3 2" xfId="22959"/>
    <cellStyle name="Accent3 2 3 3" xfId="22960"/>
    <cellStyle name="Accent3 2 4" xfId="22961"/>
    <cellStyle name="Accent3 2 4 2" xfId="22962"/>
    <cellStyle name="Accent3 2 4 3" xfId="22963"/>
    <cellStyle name="Accent3 2 5" xfId="22964"/>
    <cellStyle name="Accent3 2 5 2" xfId="22965"/>
    <cellStyle name="Accent3 2 5 3" xfId="22966"/>
    <cellStyle name="Accent3 2 6" xfId="22967"/>
    <cellStyle name="Accent3 20" xfId="22968"/>
    <cellStyle name="Accent3 20 2" xfId="22969"/>
    <cellStyle name="Accent3 20 3" xfId="22970"/>
    <cellStyle name="Accent3 20 4" xfId="22971"/>
    <cellStyle name="Accent3 20 5" xfId="22972"/>
    <cellStyle name="Accent3 20 6" xfId="22973"/>
    <cellStyle name="Accent3 200" xfId="22974"/>
    <cellStyle name="Accent3 201" xfId="22975"/>
    <cellStyle name="Accent3 202" xfId="22976"/>
    <cellStyle name="Accent3 203" xfId="22977"/>
    <cellStyle name="Accent3 204" xfId="22978"/>
    <cellStyle name="Accent3 205" xfId="22979"/>
    <cellStyle name="Accent3 206" xfId="22980"/>
    <cellStyle name="Accent3 207" xfId="22981"/>
    <cellStyle name="Accent3 208" xfId="22982"/>
    <cellStyle name="Accent3 209" xfId="22983"/>
    <cellStyle name="Accent3 21" xfId="22984"/>
    <cellStyle name="Accent3 21 2" xfId="22985"/>
    <cellStyle name="Accent3 21 3" xfId="22986"/>
    <cellStyle name="Accent3 21 4" xfId="22987"/>
    <cellStyle name="Accent3 21 5" xfId="22988"/>
    <cellStyle name="Accent3 21 6" xfId="22989"/>
    <cellStyle name="Accent3 21 7" xfId="22990"/>
    <cellStyle name="Accent3 210" xfId="22991"/>
    <cellStyle name="Accent3 211" xfId="22992"/>
    <cellStyle name="Accent3 212" xfId="22993"/>
    <cellStyle name="Accent3 213" xfId="22994"/>
    <cellStyle name="Accent3 214" xfId="22995"/>
    <cellStyle name="Accent3 215" xfId="22996"/>
    <cellStyle name="Accent3 216" xfId="22997"/>
    <cellStyle name="Accent3 217" xfId="22998"/>
    <cellStyle name="Accent3 218" xfId="22999"/>
    <cellStyle name="Accent3 219" xfId="23000"/>
    <cellStyle name="Accent3 22" xfId="23001"/>
    <cellStyle name="Accent3 22 2" xfId="23002"/>
    <cellStyle name="Accent3 22 3" xfId="23003"/>
    <cellStyle name="Accent3 22 4" xfId="23004"/>
    <cellStyle name="Accent3 22 5" xfId="23005"/>
    <cellStyle name="Accent3 220" xfId="23006"/>
    <cellStyle name="Accent3 221" xfId="23007"/>
    <cellStyle name="Accent3 222" xfId="23008"/>
    <cellStyle name="Accent3 223" xfId="23009"/>
    <cellStyle name="Accent3 224" xfId="23010"/>
    <cellStyle name="Accent3 225" xfId="23011"/>
    <cellStyle name="Accent3 226" xfId="23012"/>
    <cellStyle name="Accent3 227" xfId="23013"/>
    <cellStyle name="Accent3 228" xfId="23014"/>
    <cellStyle name="Accent3 229" xfId="23015"/>
    <cellStyle name="Accent3 23" xfId="23016"/>
    <cellStyle name="Accent3 23 2" xfId="23017"/>
    <cellStyle name="Accent3 23 3" xfId="23018"/>
    <cellStyle name="Accent3 230" xfId="23019"/>
    <cellStyle name="Accent3 231" xfId="23020"/>
    <cellStyle name="Accent3 232" xfId="23021"/>
    <cellStyle name="Accent3 233" xfId="23022"/>
    <cellStyle name="Accent3 234" xfId="23023"/>
    <cellStyle name="Accent3 235" xfId="23024"/>
    <cellStyle name="Accent3 236" xfId="23025"/>
    <cellStyle name="Accent3 237" xfId="23026"/>
    <cellStyle name="Accent3 238" xfId="23027"/>
    <cellStyle name="Accent3 239" xfId="23028"/>
    <cellStyle name="Accent3 24" xfId="23029"/>
    <cellStyle name="Accent3 24 2" xfId="23030"/>
    <cellStyle name="Accent3 240" xfId="23031"/>
    <cellStyle name="Accent3 241" xfId="23032"/>
    <cellStyle name="Accent3 242" xfId="23033"/>
    <cellStyle name="Accent3 243" xfId="23034"/>
    <cellStyle name="Accent3 244" xfId="23035"/>
    <cellStyle name="Accent3 245" xfId="23036"/>
    <cellStyle name="Accent3 246" xfId="23037"/>
    <cellStyle name="Accent3 247" xfId="23038"/>
    <cellStyle name="Accent3 248" xfId="23039"/>
    <cellStyle name="Accent3 249" xfId="23040"/>
    <cellStyle name="Accent3 25" xfId="23041"/>
    <cellStyle name="Accent3 25 2" xfId="23042"/>
    <cellStyle name="Accent3 25 2 2" xfId="23043"/>
    <cellStyle name="Accent3 25 2 3" xfId="23044"/>
    <cellStyle name="Accent3 25 3" xfId="23045"/>
    <cellStyle name="Accent3 250" xfId="23046"/>
    <cellStyle name="Accent3 251" xfId="23047"/>
    <cellStyle name="Accent3 252" xfId="23048"/>
    <cellStyle name="Accent3 253" xfId="23049"/>
    <cellStyle name="Accent3 254" xfId="23050"/>
    <cellStyle name="Accent3 255" xfId="23051"/>
    <cellStyle name="Accent3 256" xfId="23052"/>
    <cellStyle name="Accent3 257" xfId="23053"/>
    <cellStyle name="Accent3 258" xfId="23054"/>
    <cellStyle name="Accent3 259" xfId="23055"/>
    <cellStyle name="Accent3 26" xfId="23056"/>
    <cellStyle name="Accent3 26 2" xfId="23057"/>
    <cellStyle name="Accent3 260" xfId="23058"/>
    <cellStyle name="Accent3 261" xfId="23059"/>
    <cellStyle name="Accent3 262" xfId="23060"/>
    <cellStyle name="Accent3 263" xfId="23061"/>
    <cellStyle name="Accent3 264" xfId="23062"/>
    <cellStyle name="Accent3 265" xfId="23063"/>
    <cellStyle name="Accent3 266" xfId="23064"/>
    <cellStyle name="Accent3 267" xfId="23065"/>
    <cellStyle name="Accent3 268" xfId="23066"/>
    <cellStyle name="Accent3 269" xfId="23067"/>
    <cellStyle name="Accent3 27" xfId="23068"/>
    <cellStyle name="Accent3 27 2" xfId="23069"/>
    <cellStyle name="Accent3 27 2 2" xfId="23070"/>
    <cellStyle name="Accent3 27 2 3" xfId="23071"/>
    <cellStyle name="Accent3 27 3" xfId="23072"/>
    <cellStyle name="Accent3 270" xfId="23073"/>
    <cellStyle name="Accent3 271" xfId="23074"/>
    <cellStyle name="Accent3 272" xfId="23075"/>
    <cellStyle name="Accent3 273" xfId="23076"/>
    <cellStyle name="Accent3 274" xfId="23077"/>
    <cellStyle name="Accent3 275" xfId="23078"/>
    <cellStyle name="Accent3 276" xfId="23079"/>
    <cellStyle name="Accent3 277" xfId="23080"/>
    <cellStyle name="Accent3 278" xfId="23081"/>
    <cellStyle name="Accent3 279" xfId="23082"/>
    <cellStyle name="Accent3 28" xfId="23083"/>
    <cellStyle name="Accent3 28 2" xfId="23084"/>
    <cellStyle name="Accent3 280" xfId="23085"/>
    <cellStyle name="Accent3 281" xfId="23086"/>
    <cellStyle name="Accent3 282" xfId="23087"/>
    <cellStyle name="Accent3 283" xfId="23088"/>
    <cellStyle name="Accent3 284" xfId="23089"/>
    <cellStyle name="Accent3 285" xfId="23090"/>
    <cellStyle name="Accent3 286" xfId="23091"/>
    <cellStyle name="Accent3 287" xfId="23092"/>
    <cellStyle name="Accent3 288" xfId="23093"/>
    <cellStyle name="Accent3 289" xfId="23094"/>
    <cellStyle name="Accent3 29" xfId="23095"/>
    <cellStyle name="Accent3 29 2" xfId="23096"/>
    <cellStyle name="Accent3 290" xfId="23097"/>
    <cellStyle name="Accent3 291" xfId="23098"/>
    <cellStyle name="Accent3 292" xfId="23099"/>
    <cellStyle name="Accent3 293" xfId="23100"/>
    <cellStyle name="Accent3 294" xfId="23101"/>
    <cellStyle name="Accent3 295" xfId="23102"/>
    <cellStyle name="Accent3 296" xfId="23103"/>
    <cellStyle name="Accent3 297" xfId="23104"/>
    <cellStyle name="Accent3 298" xfId="23105"/>
    <cellStyle name="Accent3 299" xfId="23106"/>
    <cellStyle name="Accent3 3" xfId="21"/>
    <cellStyle name="Accent3 3 2" xfId="23107"/>
    <cellStyle name="Accent3 3 2 2" xfId="23108"/>
    <cellStyle name="Accent3 3 2 3" xfId="23109"/>
    <cellStyle name="Accent3 3 3" xfId="23110"/>
    <cellStyle name="Accent3 3 3 2" xfId="23111"/>
    <cellStyle name="Accent3 3 3 3" xfId="23112"/>
    <cellStyle name="Accent3 3 4" xfId="23113"/>
    <cellStyle name="Accent3 3 4 2" xfId="23114"/>
    <cellStyle name="Accent3 3 4 3" xfId="23115"/>
    <cellStyle name="Accent3 3 5" xfId="23116"/>
    <cellStyle name="Accent3 3 6" xfId="23117"/>
    <cellStyle name="Accent3 3 6 2" xfId="23118"/>
    <cellStyle name="Accent3 3 6 3" xfId="23119"/>
    <cellStyle name="Accent3 30" xfId="23120"/>
    <cellStyle name="Accent3 30 2" xfId="23121"/>
    <cellStyle name="Accent3 300" xfId="23122"/>
    <cellStyle name="Accent3 301" xfId="23123"/>
    <cellStyle name="Accent3 302" xfId="23124"/>
    <cellStyle name="Accent3 303" xfId="23125"/>
    <cellStyle name="Accent3 304" xfId="23126"/>
    <cellStyle name="Accent3 305" xfId="23127"/>
    <cellStyle name="Accent3 306" xfId="23128"/>
    <cellStyle name="Accent3 307" xfId="23129"/>
    <cellStyle name="Accent3 308" xfId="23130"/>
    <cellStyle name="Accent3 309" xfId="23131"/>
    <cellStyle name="Accent3 31" xfId="23132"/>
    <cellStyle name="Accent3 31 2" xfId="23133"/>
    <cellStyle name="Accent3 310" xfId="23134"/>
    <cellStyle name="Accent3 311" xfId="23135"/>
    <cellStyle name="Accent3 312" xfId="23136"/>
    <cellStyle name="Accent3 313" xfId="23137"/>
    <cellStyle name="Accent3 314" xfId="23138"/>
    <cellStyle name="Accent3 315" xfId="23139"/>
    <cellStyle name="Accent3 316" xfId="23140"/>
    <cellStyle name="Accent3 317" xfId="23141"/>
    <cellStyle name="Accent3 318" xfId="23142"/>
    <cellStyle name="Accent3 319" xfId="23143"/>
    <cellStyle name="Accent3 32" xfId="23144"/>
    <cellStyle name="Accent3 32 2" xfId="23145"/>
    <cellStyle name="Accent3 32 2 2" xfId="23146"/>
    <cellStyle name="Accent3 32 2 3" xfId="23147"/>
    <cellStyle name="Accent3 32 3" xfId="23148"/>
    <cellStyle name="Accent3 320" xfId="23149"/>
    <cellStyle name="Accent3 321" xfId="23150"/>
    <cellStyle name="Accent3 322" xfId="23151"/>
    <cellStyle name="Accent3 323" xfId="23152"/>
    <cellStyle name="Accent3 324" xfId="23153"/>
    <cellStyle name="Accent3 325" xfId="23154"/>
    <cellStyle name="Accent3 326" xfId="23155"/>
    <cellStyle name="Accent3 327" xfId="23156"/>
    <cellStyle name="Accent3 328" xfId="23157"/>
    <cellStyle name="Accent3 329" xfId="23158"/>
    <cellStyle name="Accent3 33" xfId="23159"/>
    <cellStyle name="Accent3 33 2" xfId="23160"/>
    <cellStyle name="Accent3 33 3" xfId="23161"/>
    <cellStyle name="Accent3 33 4" xfId="23162"/>
    <cellStyle name="Accent3 330" xfId="23163"/>
    <cellStyle name="Accent3 331" xfId="23164"/>
    <cellStyle name="Accent3 332" xfId="23165"/>
    <cellStyle name="Accent3 333" xfId="23166"/>
    <cellStyle name="Accent3 334" xfId="23167"/>
    <cellStyle name="Accent3 335" xfId="23168"/>
    <cellStyle name="Accent3 336" xfId="23169"/>
    <cellStyle name="Accent3 337" xfId="23170"/>
    <cellStyle name="Accent3 338" xfId="23171"/>
    <cellStyle name="Accent3 339" xfId="23172"/>
    <cellStyle name="Accent3 34" xfId="23173"/>
    <cellStyle name="Accent3 34 2" xfId="23174"/>
    <cellStyle name="Accent3 34 3" xfId="23175"/>
    <cellStyle name="Accent3 340" xfId="23176"/>
    <cellStyle name="Accent3 341" xfId="23177"/>
    <cellStyle name="Accent3 342" xfId="23178"/>
    <cellStyle name="Accent3 343" xfId="23179"/>
    <cellStyle name="Accent3 344" xfId="23180"/>
    <cellStyle name="Accent3 345" xfId="23181"/>
    <cellStyle name="Accent3 346" xfId="23182"/>
    <cellStyle name="Accent3 347" xfId="23183"/>
    <cellStyle name="Accent3 348" xfId="23184"/>
    <cellStyle name="Accent3 349" xfId="23185"/>
    <cellStyle name="Accent3 35" xfId="23186"/>
    <cellStyle name="Accent3 35 2" xfId="23187"/>
    <cellStyle name="Accent3 35 3" xfId="23188"/>
    <cellStyle name="Accent3 350" xfId="23189"/>
    <cellStyle name="Accent3 351" xfId="23190"/>
    <cellStyle name="Accent3 352" xfId="23191"/>
    <cellStyle name="Accent3 353" xfId="23192"/>
    <cellStyle name="Accent3 354" xfId="23193"/>
    <cellStyle name="Accent3 355" xfId="23194"/>
    <cellStyle name="Accent3 356" xfId="23195"/>
    <cellStyle name="Accent3 357" xfId="23196"/>
    <cellStyle name="Accent3 358" xfId="23197"/>
    <cellStyle name="Accent3 359" xfId="23198"/>
    <cellStyle name="Accent3 359 2" xfId="23199"/>
    <cellStyle name="Accent3 359 3" xfId="23200"/>
    <cellStyle name="Accent3 36" xfId="23201"/>
    <cellStyle name="Accent3 36 2" xfId="23202"/>
    <cellStyle name="Accent3 36 3" xfId="23203"/>
    <cellStyle name="Accent3 36 4" xfId="23204"/>
    <cellStyle name="Accent3 360" xfId="23205"/>
    <cellStyle name="Accent3 361" xfId="23206"/>
    <cellStyle name="Accent3 362" xfId="23207"/>
    <cellStyle name="Accent3 363" xfId="23208"/>
    <cellStyle name="Accent3 364" xfId="23209"/>
    <cellStyle name="Accent3 365" xfId="23210"/>
    <cellStyle name="Accent3 366" xfId="23211"/>
    <cellStyle name="Accent3 367" xfId="23212"/>
    <cellStyle name="Accent3 368" xfId="23213"/>
    <cellStyle name="Accent3 369" xfId="23214"/>
    <cellStyle name="Accent3 37" xfId="23215"/>
    <cellStyle name="Accent3 37 2" xfId="23216"/>
    <cellStyle name="Accent3 37 3" xfId="23217"/>
    <cellStyle name="Accent3 370" xfId="23218"/>
    <cellStyle name="Accent3 371" xfId="23219"/>
    <cellStyle name="Accent3 372" xfId="23220"/>
    <cellStyle name="Accent3 372 2" xfId="23221"/>
    <cellStyle name="Accent3 373" xfId="23222"/>
    <cellStyle name="Accent3 374" xfId="23223"/>
    <cellStyle name="Accent3 375" xfId="23224"/>
    <cellStyle name="Accent3 376" xfId="23225"/>
    <cellStyle name="Accent3 377" xfId="23226"/>
    <cellStyle name="Accent3 378" xfId="23227"/>
    <cellStyle name="Accent3 379" xfId="23228"/>
    <cellStyle name="Accent3 38" xfId="23229"/>
    <cellStyle name="Accent3 38 2" xfId="23230"/>
    <cellStyle name="Accent3 38 3" xfId="23231"/>
    <cellStyle name="Accent3 380" xfId="23232"/>
    <cellStyle name="Accent3 381" xfId="23233"/>
    <cellStyle name="Accent3 382" xfId="23234"/>
    <cellStyle name="Accent3 383" xfId="23235"/>
    <cellStyle name="Accent3 384" xfId="23236"/>
    <cellStyle name="Accent3 385" xfId="23237"/>
    <cellStyle name="Accent3 386" xfId="23238"/>
    <cellStyle name="Accent3 387" xfId="23239"/>
    <cellStyle name="Accent3 388" xfId="23240"/>
    <cellStyle name="Accent3 389" xfId="23241"/>
    <cellStyle name="Accent3 39" xfId="23242"/>
    <cellStyle name="Accent3 39 2" xfId="23243"/>
    <cellStyle name="Accent3 39 3" xfId="23244"/>
    <cellStyle name="Accent3 390" xfId="23245"/>
    <cellStyle name="Accent3 391" xfId="23246"/>
    <cellStyle name="Accent3 392" xfId="23247"/>
    <cellStyle name="Accent3 393" xfId="23248"/>
    <cellStyle name="Accent3 394" xfId="23249"/>
    <cellStyle name="Accent3 395" xfId="23250"/>
    <cellStyle name="Accent3 396" xfId="23251"/>
    <cellStyle name="Accent3 397" xfId="23252"/>
    <cellStyle name="Accent3 398" xfId="23253"/>
    <cellStyle name="Accent3 399" xfId="23254"/>
    <cellStyle name="Accent3 4" xfId="22"/>
    <cellStyle name="Accent3 4 2" xfId="23255"/>
    <cellStyle name="Accent3 4 2 2" xfId="23256"/>
    <cellStyle name="Accent3 4 2 3" xfId="23257"/>
    <cellStyle name="Accent3 4 2 4" xfId="23258"/>
    <cellStyle name="Accent3 4 3" xfId="23259"/>
    <cellStyle name="Accent3 4 4" xfId="23260"/>
    <cellStyle name="Accent3 4 5" xfId="23261"/>
    <cellStyle name="Accent3 4 5 2" xfId="23262"/>
    <cellStyle name="Accent3 4 5 3" xfId="23263"/>
    <cellStyle name="Accent3 4 6" xfId="23264"/>
    <cellStyle name="Accent3 40" xfId="23265"/>
    <cellStyle name="Accent3 40 2" xfId="23266"/>
    <cellStyle name="Accent3 40 3" xfId="23267"/>
    <cellStyle name="Accent3 400" xfId="23268"/>
    <cellStyle name="Accent3 401" xfId="23269"/>
    <cellStyle name="Accent3 402" xfId="23270"/>
    <cellStyle name="Accent3 403" xfId="23271"/>
    <cellStyle name="Accent3 404" xfId="23272"/>
    <cellStyle name="Accent3 405" xfId="23273"/>
    <cellStyle name="Accent3 406" xfId="23274"/>
    <cellStyle name="Accent3 407" xfId="23275"/>
    <cellStyle name="Accent3 408" xfId="23276"/>
    <cellStyle name="Accent3 409" xfId="23277"/>
    <cellStyle name="Accent3 41" xfId="23278"/>
    <cellStyle name="Accent3 41 2" xfId="23279"/>
    <cellStyle name="Accent3 41 3" xfId="23280"/>
    <cellStyle name="Accent3 410" xfId="23281"/>
    <cellStyle name="Accent3 411" xfId="23282"/>
    <cellStyle name="Accent3 412" xfId="23283"/>
    <cellStyle name="Accent3 413" xfId="23284"/>
    <cellStyle name="Accent3 414" xfId="23285"/>
    <cellStyle name="Accent3 415" xfId="23286"/>
    <cellStyle name="Accent3 416" xfId="23287"/>
    <cellStyle name="Accent3 417" xfId="23288"/>
    <cellStyle name="Accent3 418" xfId="23289"/>
    <cellStyle name="Accent3 419" xfId="23290"/>
    <cellStyle name="Accent3 42" xfId="23291"/>
    <cellStyle name="Accent3 42 2" xfId="23292"/>
    <cellStyle name="Accent3 42 3" xfId="23293"/>
    <cellStyle name="Accent3 420" xfId="23294"/>
    <cellStyle name="Accent3 421" xfId="23295"/>
    <cellStyle name="Accent3 422" xfId="23296"/>
    <cellStyle name="Accent3 423" xfId="23297"/>
    <cellStyle name="Accent3 424" xfId="23298"/>
    <cellStyle name="Accent3 425" xfId="23299"/>
    <cellStyle name="Accent3 426" xfId="23300"/>
    <cellStyle name="Accent3 427" xfId="23301"/>
    <cellStyle name="Accent3 428" xfId="23302"/>
    <cellStyle name="Accent3 429" xfId="23303"/>
    <cellStyle name="Accent3 43" xfId="23304"/>
    <cellStyle name="Accent3 430" xfId="23305"/>
    <cellStyle name="Accent3 431" xfId="23306"/>
    <cellStyle name="Accent3 432" xfId="23307"/>
    <cellStyle name="Accent3 433" xfId="23308"/>
    <cellStyle name="Accent3 434" xfId="23309"/>
    <cellStyle name="Accent3 435" xfId="23310"/>
    <cellStyle name="Accent3 436" xfId="23311"/>
    <cellStyle name="Accent3 437" xfId="23312"/>
    <cellStyle name="Accent3 438" xfId="23313"/>
    <cellStyle name="Accent3 439" xfId="23314"/>
    <cellStyle name="Accent3 44" xfId="23315"/>
    <cellStyle name="Accent3 44 2" xfId="23316"/>
    <cellStyle name="Accent3 44 3" xfId="23317"/>
    <cellStyle name="Accent3 440" xfId="23318"/>
    <cellStyle name="Accent3 441" xfId="23319"/>
    <cellStyle name="Accent3 442" xfId="23320"/>
    <cellStyle name="Accent3 45" xfId="23321"/>
    <cellStyle name="Accent3 45 2" xfId="23322"/>
    <cellStyle name="Accent3 45 3" xfId="23323"/>
    <cellStyle name="Accent3 46" xfId="23324"/>
    <cellStyle name="Accent3 47" xfId="23325"/>
    <cellStyle name="Accent3 47 2" xfId="23326"/>
    <cellStyle name="Accent3 47 3" xfId="23327"/>
    <cellStyle name="Accent3 48" xfId="23328"/>
    <cellStyle name="Accent3 49" xfId="23329"/>
    <cellStyle name="Accent3 49 2" xfId="23330"/>
    <cellStyle name="Accent3 49 3" xfId="23331"/>
    <cellStyle name="Accent3 5" xfId="23332"/>
    <cellStyle name="Accent3 5 2" xfId="23333"/>
    <cellStyle name="Accent3 5 3" xfId="23334"/>
    <cellStyle name="Accent3 5 4" xfId="23335"/>
    <cellStyle name="Accent3 5 5" xfId="23336"/>
    <cellStyle name="Accent3 5 5 2" xfId="23337"/>
    <cellStyle name="Accent3 5 5 3" xfId="23338"/>
    <cellStyle name="Accent3 5 6" xfId="23339"/>
    <cellStyle name="Accent3 5 7" xfId="23340"/>
    <cellStyle name="Accent3 50" xfId="23341"/>
    <cellStyle name="Accent3 51" xfId="23342"/>
    <cellStyle name="Accent3 51 2" xfId="23343"/>
    <cellStyle name="Accent3 51 3" xfId="23344"/>
    <cellStyle name="Accent3 52" xfId="23345"/>
    <cellStyle name="Accent3 53" xfId="23346"/>
    <cellStyle name="Accent3 53 2" xfId="23347"/>
    <cellStyle name="Accent3 53 3" xfId="23348"/>
    <cellStyle name="Accent3 54" xfId="23349"/>
    <cellStyle name="Accent3 54 2" xfId="23350"/>
    <cellStyle name="Accent3 54 3" xfId="23351"/>
    <cellStyle name="Accent3 55" xfId="23352"/>
    <cellStyle name="Accent3 56" xfId="23353"/>
    <cellStyle name="Accent3 56 2" xfId="23354"/>
    <cellStyle name="Accent3 56 3" xfId="23355"/>
    <cellStyle name="Accent3 57" xfId="23356"/>
    <cellStyle name="Accent3 58" xfId="23357"/>
    <cellStyle name="Accent3 59" xfId="23358"/>
    <cellStyle name="Accent3 59 2" xfId="23359"/>
    <cellStyle name="Accent3 59 3" xfId="23360"/>
    <cellStyle name="Accent3 6" xfId="23361"/>
    <cellStyle name="Accent3 6 2" xfId="23362"/>
    <cellStyle name="Accent3 6 2 2" xfId="23363"/>
    <cellStyle name="Accent3 6 2 3" xfId="23364"/>
    <cellStyle name="Accent3 6 3" xfId="23365"/>
    <cellStyle name="Accent3 6 3 2" xfId="23366"/>
    <cellStyle name="Accent3 6 3 3" xfId="23367"/>
    <cellStyle name="Accent3 6 4" xfId="23368"/>
    <cellStyle name="Accent3 6 4 2" xfId="23369"/>
    <cellStyle name="Accent3 6 4 3" xfId="23370"/>
    <cellStyle name="Accent3 6 5" xfId="23371"/>
    <cellStyle name="Accent3 6 6" xfId="23372"/>
    <cellStyle name="Accent3 60" xfId="23373"/>
    <cellStyle name="Accent3 60 2" xfId="23374"/>
    <cellStyle name="Accent3 60 3" xfId="23375"/>
    <cellStyle name="Accent3 61" xfId="23376"/>
    <cellStyle name="Accent3 61 2" xfId="23377"/>
    <cellStyle name="Accent3 61 3" xfId="23378"/>
    <cellStyle name="Accent3 62" xfId="23379"/>
    <cellStyle name="Accent3 63" xfId="23380"/>
    <cellStyle name="Accent3 64" xfId="23381"/>
    <cellStyle name="Accent3 65" xfId="23382"/>
    <cellStyle name="Accent3 66" xfId="23383"/>
    <cellStyle name="Accent3 67" xfId="23384"/>
    <cellStyle name="Accent3 68" xfId="23385"/>
    <cellStyle name="Accent3 69" xfId="23386"/>
    <cellStyle name="Accent3 7" xfId="23387"/>
    <cellStyle name="Accent3 7 2" xfId="23388"/>
    <cellStyle name="Accent3 7 3" xfId="23389"/>
    <cellStyle name="Accent3 7 4" xfId="23390"/>
    <cellStyle name="Accent3 7 5" xfId="23391"/>
    <cellStyle name="Accent3 7 5 2" xfId="23392"/>
    <cellStyle name="Accent3 7 5 3" xfId="23393"/>
    <cellStyle name="Accent3 7 6" xfId="23394"/>
    <cellStyle name="Accent3 7 7" xfId="23395"/>
    <cellStyle name="Accent3 70" xfId="23396"/>
    <cellStyle name="Accent3 71" xfId="23397"/>
    <cellStyle name="Accent3 72" xfId="23398"/>
    <cellStyle name="Accent3 73" xfId="23399"/>
    <cellStyle name="Accent3 74" xfId="23400"/>
    <cellStyle name="Accent3 75" xfId="23401"/>
    <cellStyle name="Accent3 76" xfId="23402"/>
    <cellStyle name="Accent3 77" xfId="23403"/>
    <cellStyle name="Accent3 78" xfId="23404"/>
    <cellStyle name="Accent3 79" xfId="23405"/>
    <cellStyle name="Accent3 8" xfId="23406"/>
    <cellStyle name="Accent3 8 2" xfId="23407"/>
    <cellStyle name="Accent3 8 2 2" xfId="23408"/>
    <cellStyle name="Accent3 8 2 3" xfId="23409"/>
    <cellStyle name="Accent3 8 3" xfId="23410"/>
    <cellStyle name="Accent3 8 3 2" xfId="23411"/>
    <cellStyle name="Accent3 8 3 3" xfId="23412"/>
    <cellStyle name="Accent3 8 4" xfId="23413"/>
    <cellStyle name="Accent3 8 4 2" xfId="23414"/>
    <cellStyle name="Accent3 8 4 3" xfId="23415"/>
    <cellStyle name="Accent3 8 5" xfId="23416"/>
    <cellStyle name="Accent3 8 6" xfId="23417"/>
    <cellStyle name="Accent3 8 7" xfId="23418"/>
    <cellStyle name="Accent3 8 8" xfId="23419"/>
    <cellStyle name="Accent3 80" xfId="23420"/>
    <cellStyle name="Accent3 81" xfId="23421"/>
    <cellStyle name="Accent3 82" xfId="23422"/>
    <cellStyle name="Accent3 83" xfId="23423"/>
    <cellStyle name="Accent3 84" xfId="23424"/>
    <cellStyle name="Accent3 84 2" xfId="23425"/>
    <cellStyle name="Accent3 85" xfId="23426"/>
    <cellStyle name="Accent3 86" xfId="23427"/>
    <cellStyle name="Accent3 87" xfId="23428"/>
    <cellStyle name="Accent3 88" xfId="23429"/>
    <cellStyle name="Accent3 89" xfId="23430"/>
    <cellStyle name="Accent3 9" xfId="23431"/>
    <cellStyle name="Accent3 9 2" xfId="23432"/>
    <cellStyle name="Accent3 9 3" xfId="23433"/>
    <cellStyle name="Accent3 9 4" xfId="23434"/>
    <cellStyle name="Accent3 9 4 2" xfId="23435"/>
    <cellStyle name="Accent3 9 4 3" xfId="23436"/>
    <cellStyle name="Accent3 9 5" xfId="23437"/>
    <cellStyle name="Accent3 9 6" xfId="23438"/>
    <cellStyle name="Accent3 9 7" xfId="23439"/>
    <cellStyle name="Accent3 90" xfId="23440"/>
    <cellStyle name="Accent3 91" xfId="23441"/>
    <cellStyle name="Accent3 92" xfId="23442"/>
    <cellStyle name="Accent3 93" xfId="23443"/>
    <cellStyle name="Accent3 94" xfId="23444"/>
    <cellStyle name="Accent3 95" xfId="23445"/>
    <cellStyle name="Accent3 96" xfId="23446"/>
    <cellStyle name="Accent3 97" xfId="23447"/>
    <cellStyle name="Accent3 98" xfId="23448"/>
    <cellStyle name="Accent3 99" xfId="23449"/>
    <cellStyle name="Accent4 - 20%" xfId="23"/>
    <cellStyle name="Accent4 - 20% 10" xfId="23450"/>
    <cellStyle name="Accent4 - 20% 10 2" xfId="23451"/>
    <cellStyle name="Accent4 - 20% 10 2 2" xfId="23452"/>
    <cellStyle name="Accent4 - 20% 10 3" xfId="23453"/>
    <cellStyle name="Accent4 - 20% 11" xfId="23454"/>
    <cellStyle name="Accent4 - 20% 11 2" xfId="23455"/>
    <cellStyle name="Accent4 - 20% 11 2 2" xfId="23456"/>
    <cellStyle name="Accent4 - 20% 11 3" xfId="23457"/>
    <cellStyle name="Accent4 - 20% 12" xfId="23458"/>
    <cellStyle name="Accent4 - 20% 12 2" xfId="23459"/>
    <cellStyle name="Accent4 - 20% 12 2 2" xfId="23460"/>
    <cellStyle name="Accent4 - 20% 12 3" xfId="23461"/>
    <cellStyle name="Accent4 - 20% 13" xfId="23462"/>
    <cellStyle name="Accent4 - 20% 13 2" xfId="23463"/>
    <cellStyle name="Accent4 - 20% 13 2 2" xfId="23464"/>
    <cellStyle name="Accent4 - 20% 13 3" xfId="23465"/>
    <cellStyle name="Accent4 - 20% 14" xfId="23466"/>
    <cellStyle name="Accent4 - 20% 14 2" xfId="23467"/>
    <cellStyle name="Accent4 - 20% 14 2 2" xfId="23468"/>
    <cellStyle name="Accent4 - 20% 14 3" xfId="23469"/>
    <cellStyle name="Accent4 - 20% 15" xfId="23470"/>
    <cellStyle name="Accent4 - 20% 15 2" xfId="23471"/>
    <cellStyle name="Accent4 - 20% 15 2 2" xfId="23472"/>
    <cellStyle name="Accent4 - 20% 15 3" xfId="23473"/>
    <cellStyle name="Accent4 - 20% 16" xfId="23474"/>
    <cellStyle name="Accent4 - 20% 16 2" xfId="23475"/>
    <cellStyle name="Accent4 - 20% 16 2 2" xfId="23476"/>
    <cellStyle name="Accent4 - 20% 16 3" xfId="23477"/>
    <cellStyle name="Accent4 - 20% 17" xfId="23478"/>
    <cellStyle name="Accent4 - 20% 17 2" xfId="23479"/>
    <cellStyle name="Accent4 - 20% 17 2 2" xfId="23480"/>
    <cellStyle name="Accent4 - 20% 17 3" xfId="23481"/>
    <cellStyle name="Accent4 - 20% 18" xfId="23482"/>
    <cellStyle name="Accent4 - 20% 18 2" xfId="23483"/>
    <cellStyle name="Accent4 - 20% 18 2 2" xfId="23484"/>
    <cellStyle name="Accent4 - 20% 18 3" xfId="23485"/>
    <cellStyle name="Accent4 - 20% 19" xfId="23486"/>
    <cellStyle name="Accent4 - 20% 19 2" xfId="23487"/>
    <cellStyle name="Accent4 - 20% 19 2 2" xfId="23488"/>
    <cellStyle name="Accent4 - 20% 19 3" xfId="23489"/>
    <cellStyle name="Accent4 - 20% 2" xfId="23490"/>
    <cellStyle name="Accent4 - 20% 2 2" xfId="23491"/>
    <cellStyle name="Accent4 - 20% 2 2 2" xfId="23492"/>
    <cellStyle name="Accent4 - 20% 2 3" xfId="23493"/>
    <cellStyle name="Accent4 - 20% 2 4" xfId="23494"/>
    <cellStyle name="Accent4 - 20% 20" xfId="23495"/>
    <cellStyle name="Accent4 - 20% 20 2" xfId="23496"/>
    <cellStyle name="Accent4 - 20% 20 2 2" xfId="23497"/>
    <cellStyle name="Accent4 - 20% 20 3" xfId="23498"/>
    <cellStyle name="Accent4 - 20% 21" xfId="23499"/>
    <cellStyle name="Accent4 - 20% 21 2" xfId="23500"/>
    <cellStyle name="Accent4 - 20% 21 2 2" xfId="23501"/>
    <cellStyle name="Accent4 - 20% 21 3" xfId="23502"/>
    <cellStyle name="Accent4 - 20% 22" xfId="23503"/>
    <cellStyle name="Accent4 - 20% 22 2" xfId="23504"/>
    <cellStyle name="Accent4 - 20% 22 2 2" xfId="23505"/>
    <cellStyle name="Accent4 - 20% 22 3" xfId="23506"/>
    <cellStyle name="Accent4 - 20% 23" xfId="23507"/>
    <cellStyle name="Accent4 - 20% 23 2" xfId="23508"/>
    <cellStyle name="Accent4 - 20% 23 2 2" xfId="23509"/>
    <cellStyle name="Accent4 - 20% 23 3" xfId="23510"/>
    <cellStyle name="Accent4 - 20% 24" xfId="23511"/>
    <cellStyle name="Accent4 - 20% 24 2" xfId="23512"/>
    <cellStyle name="Accent4 - 20% 25" xfId="23513"/>
    <cellStyle name="Accent4 - 20% 25 2" xfId="23514"/>
    <cellStyle name="Accent4 - 20% 26" xfId="23515"/>
    <cellStyle name="Accent4 - 20% 26 2" xfId="23516"/>
    <cellStyle name="Accent4 - 20% 27" xfId="23517"/>
    <cellStyle name="Accent4 - 20% 27 2" xfId="23518"/>
    <cellStyle name="Accent4 - 20% 28" xfId="23519"/>
    <cellStyle name="Accent4 - 20% 28 2" xfId="23520"/>
    <cellStyle name="Accent4 - 20% 29" xfId="23521"/>
    <cellStyle name="Accent4 - 20% 29 2" xfId="23522"/>
    <cellStyle name="Accent4 - 20% 3" xfId="23523"/>
    <cellStyle name="Accent4 - 20% 3 2" xfId="23524"/>
    <cellStyle name="Accent4 - 20% 3 2 2" xfId="23525"/>
    <cellStyle name="Accent4 - 20% 3 3" xfId="23526"/>
    <cellStyle name="Accent4 - 20% 30" xfId="23527"/>
    <cellStyle name="Accent4 - 20% 30 2" xfId="23528"/>
    <cellStyle name="Accent4 - 20% 31" xfId="23529"/>
    <cellStyle name="Accent4 - 20% 31 2" xfId="23530"/>
    <cellStyle name="Accent4 - 20% 32" xfId="23531"/>
    <cellStyle name="Accent4 - 20% 32 2" xfId="23532"/>
    <cellStyle name="Accent4 - 20% 33" xfId="23533"/>
    <cellStyle name="Accent4 - 20% 33 2" xfId="23534"/>
    <cellStyle name="Accent4 - 20% 34" xfId="23535"/>
    <cellStyle name="Accent4 - 20% 34 2" xfId="23536"/>
    <cellStyle name="Accent4 - 20% 35" xfId="23537"/>
    <cellStyle name="Accent4 - 20% 35 2" xfId="23538"/>
    <cellStyle name="Accent4 - 20% 35 3" xfId="23539"/>
    <cellStyle name="Accent4 - 20% 35 4" xfId="23540"/>
    <cellStyle name="Accent4 - 20% 36" xfId="23541"/>
    <cellStyle name="Accent4 - 20% 36 2" xfId="23542"/>
    <cellStyle name="Accent4 - 20% 36 3" xfId="23543"/>
    <cellStyle name="Accent4 - 20% 36 4" xfId="23544"/>
    <cellStyle name="Accent4 - 20% 37" xfId="23545"/>
    <cellStyle name="Accent4 - 20% 37 2" xfId="23546"/>
    <cellStyle name="Accent4 - 20% 37 3" xfId="23547"/>
    <cellStyle name="Accent4 - 20% 37 4" xfId="23548"/>
    <cellStyle name="Accent4 - 20% 38" xfId="23549"/>
    <cellStyle name="Accent4 - 20% 38 2" xfId="23550"/>
    <cellStyle name="Accent4 - 20% 38 3" xfId="23551"/>
    <cellStyle name="Accent4 - 20% 39" xfId="23552"/>
    <cellStyle name="Accent4 - 20% 4" xfId="23553"/>
    <cellStyle name="Accent4 - 20% 4 2" xfId="23554"/>
    <cellStyle name="Accent4 - 20% 4 2 2" xfId="23555"/>
    <cellStyle name="Accent4 - 20% 4 3" xfId="23556"/>
    <cellStyle name="Accent4 - 20% 5" xfId="23557"/>
    <cellStyle name="Accent4 - 20% 5 2" xfId="23558"/>
    <cellStyle name="Accent4 - 20% 5 2 2" xfId="23559"/>
    <cellStyle name="Accent4 - 20% 5 3" xfId="23560"/>
    <cellStyle name="Accent4 - 20% 6" xfId="23561"/>
    <cellStyle name="Accent4 - 20% 6 2" xfId="23562"/>
    <cellStyle name="Accent4 - 20% 6 2 2" xfId="23563"/>
    <cellStyle name="Accent4 - 20% 6 3" xfId="23564"/>
    <cellStyle name="Accent4 - 20% 7" xfId="23565"/>
    <cellStyle name="Accent4 - 20% 7 2" xfId="23566"/>
    <cellStyle name="Accent4 - 20% 7 2 2" xfId="23567"/>
    <cellStyle name="Accent4 - 20% 7 3" xfId="23568"/>
    <cellStyle name="Accent4 - 20% 8" xfId="23569"/>
    <cellStyle name="Accent4 - 20% 8 2" xfId="23570"/>
    <cellStyle name="Accent4 - 20% 8 2 2" xfId="23571"/>
    <cellStyle name="Accent4 - 20% 8 3" xfId="23572"/>
    <cellStyle name="Accent4 - 20% 9" xfId="23573"/>
    <cellStyle name="Accent4 - 20% 9 2" xfId="23574"/>
    <cellStyle name="Accent4 - 20% 9 2 2" xfId="23575"/>
    <cellStyle name="Accent4 - 20% 9 3" xfId="23576"/>
    <cellStyle name="Accent4 - 40%" xfId="24"/>
    <cellStyle name="Accent4 - 40% 10" xfId="23577"/>
    <cellStyle name="Accent4 - 40% 10 2" xfId="23578"/>
    <cellStyle name="Accent4 - 40% 10 2 2" xfId="23579"/>
    <cellStyle name="Accent4 - 40% 10 3" xfId="23580"/>
    <cellStyle name="Accent4 - 40% 11" xfId="23581"/>
    <cellStyle name="Accent4 - 40% 11 2" xfId="23582"/>
    <cellStyle name="Accent4 - 40% 11 2 2" xfId="23583"/>
    <cellStyle name="Accent4 - 40% 11 3" xfId="23584"/>
    <cellStyle name="Accent4 - 40% 12" xfId="23585"/>
    <cellStyle name="Accent4 - 40% 12 2" xfId="23586"/>
    <cellStyle name="Accent4 - 40% 12 2 2" xfId="23587"/>
    <cellStyle name="Accent4 - 40% 12 3" xfId="23588"/>
    <cellStyle name="Accent4 - 40% 13" xfId="23589"/>
    <cellStyle name="Accent4 - 40% 13 2" xfId="23590"/>
    <cellStyle name="Accent4 - 40% 13 2 2" xfId="23591"/>
    <cellStyle name="Accent4 - 40% 13 3" xfId="23592"/>
    <cellStyle name="Accent4 - 40% 14" xfId="23593"/>
    <cellStyle name="Accent4 - 40% 14 2" xfId="23594"/>
    <cellStyle name="Accent4 - 40% 14 2 2" xfId="23595"/>
    <cellStyle name="Accent4 - 40% 14 3" xfId="23596"/>
    <cellStyle name="Accent4 - 40% 15" xfId="23597"/>
    <cellStyle name="Accent4 - 40% 15 2" xfId="23598"/>
    <cellStyle name="Accent4 - 40% 15 2 2" xfId="23599"/>
    <cellStyle name="Accent4 - 40% 15 3" xfId="23600"/>
    <cellStyle name="Accent4 - 40% 16" xfId="23601"/>
    <cellStyle name="Accent4 - 40% 16 2" xfId="23602"/>
    <cellStyle name="Accent4 - 40% 16 2 2" xfId="23603"/>
    <cellStyle name="Accent4 - 40% 16 3" xfId="23604"/>
    <cellStyle name="Accent4 - 40% 17" xfId="23605"/>
    <cellStyle name="Accent4 - 40% 17 2" xfId="23606"/>
    <cellStyle name="Accent4 - 40% 17 2 2" xfId="23607"/>
    <cellStyle name="Accent4 - 40% 17 3" xfId="23608"/>
    <cellStyle name="Accent4 - 40% 18" xfId="23609"/>
    <cellStyle name="Accent4 - 40% 18 2" xfId="23610"/>
    <cellStyle name="Accent4 - 40% 18 2 2" xfId="23611"/>
    <cellStyle name="Accent4 - 40% 18 3" xfId="23612"/>
    <cellStyle name="Accent4 - 40% 19" xfId="23613"/>
    <cellStyle name="Accent4 - 40% 19 2" xfId="23614"/>
    <cellStyle name="Accent4 - 40% 19 2 2" xfId="23615"/>
    <cellStyle name="Accent4 - 40% 19 3" xfId="23616"/>
    <cellStyle name="Accent4 - 40% 2" xfId="23617"/>
    <cellStyle name="Accent4 - 40% 2 2" xfId="23618"/>
    <cellStyle name="Accent4 - 40% 2 2 2" xfId="23619"/>
    <cellStyle name="Accent4 - 40% 2 3" xfId="23620"/>
    <cellStyle name="Accent4 - 40% 2 4" xfId="23621"/>
    <cellStyle name="Accent4 - 40% 20" xfId="23622"/>
    <cellStyle name="Accent4 - 40% 20 2" xfId="23623"/>
    <cellStyle name="Accent4 - 40% 20 2 2" xfId="23624"/>
    <cellStyle name="Accent4 - 40% 20 3" xfId="23625"/>
    <cellStyle name="Accent4 - 40% 21" xfId="23626"/>
    <cellStyle name="Accent4 - 40% 21 2" xfId="23627"/>
    <cellStyle name="Accent4 - 40% 21 2 2" xfId="23628"/>
    <cellStyle name="Accent4 - 40% 21 3" xfId="23629"/>
    <cellStyle name="Accent4 - 40% 22" xfId="23630"/>
    <cellStyle name="Accent4 - 40% 22 2" xfId="23631"/>
    <cellStyle name="Accent4 - 40% 22 2 2" xfId="23632"/>
    <cellStyle name="Accent4 - 40% 22 3" xfId="23633"/>
    <cellStyle name="Accent4 - 40% 23" xfId="23634"/>
    <cellStyle name="Accent4 - 40% 23 2" xfId="23635"/>
    <cellStyle name="Accent4 - 40% 23 2 2" xfId="23636"/>
    <cellStyle name="Accent4 - 40% 23 3" xfId="23637"/>
    <cellStyle name="Accent4 - 40% 24" xfId="23638"/>
    <cellStyle name="Accent4 - 40% 24 2" xfId="23639"/>
    <cellStyle name="Accent4 - 40% 25" xfId="23640"/>
    <cellStyle name="Accent4 - 40% 25 2" xfId="23641"/>
    <cellStyle name="Accent4 - 40% 26" xfId="23642"/>
    <cellStyle name="Accent4 - 40% 26 2" xfId="23643"/>
    <cellStyle name="Accent4 - 40% 27" xfId="23644"/>
    <cellStyle name="Accent4 - 40% 27 2" xfId="23645"/>
    <cellStyle name="Accent4 - 40% 28" xfId="23646"/>
    <cellStyle name="Accent4 - 40% 28 2" xfId="23647"/>
    <cellStyle name="Accent4 - 40% 29" xfId="23648"/>
    <cellStyle name="Accent4 - 40% 29 2" xfId="23649"/>
    <cellStyle name="Accent4 - 40% 3" xfId="23650"/>
    <cellStyle name="Accent4 - 40% 3 2" xfId="23651"/>
    <cellStyle name="Accent4 - 40% 3 2 2" xfId="23652"/>
    <cellStyle name="Accent4 - 40% 3 3" xfId="23653"/>
    <cellStyle name="Accent4 - 40% 30" xfId="23654"/>
    <cellStyle name="Accent4 - 40% 30 2" xfId="23655"/>
    <cellStyle name="Accent4 - 40% 31" xfId="23656"/>
    <cellStyle name="Accent4 - 40% 31 2" xfId="23657"/>
    <cellStyle name="Accent4 - 40% 32" xfId="23658"/>
    <cellStyle name="Accent4 - 40% 32 2" xfId="23659"/>
    <cellStyle name="Accent4 - 40% 33" xfId="23660"/>
    <cellStyle name="Accent4 - 40% 33 2" xfId="23661"/>
    <cellStyle name="Accent4 - 40% 34" xfId="23662"/>
    <cellStyle name="Accent4 - 40% 34 2" xfId="23663"/>
    <cellStyle name="Accent4 - 40% 35" xfId="23664"/>
    <cellStyle name="Accent4 - 40% 35 2" xfId="23665"/>
    <cellStyle name="Accent4 - 40% 35 3" xfId="23666"/>
    <cellStyle name="Accent4 - 40% 35 4" xfId="23667"/>
    <cellStyle name="Accent4 - 40% 36" xfId="23668"/>
    <cellStyle name="Accent4 - 40% 36 2" xfId="23669"/>
    <cellStyle name="Accent4 - 40% 36 3" xfId="23670"/>
    <cellStyle name="Accent4 - 40% 36 4" xfId="23671"/>
    <cellStyle name="Accent4 - 40% 37" xfId="23672"/>
    <cellStyle name="Accent4 - 40% 37 2" xfId="23673"/>
    <cellStyle name="Accent4 - 40% 37 3" xfId="23674"/>
    <cellStyle name="Accent4 - 40% 37 4" xfId="23675"/>
    <cellStyle name="Accent4 - 40% 38" xfId="23676"/>
    <cellStyle name="Accent4 - 40% 38 2" xfId="23677"/>
    <cellStyle name="Accent4 - 40% 38 3" xfId="23678"/>
    <cellStyle name="Accent4 - 40% 39" xfId="23679"/>
    <cellStyle name="Accent4 - 40% 4" xfId="23680"/>
    <cellStyle name="Accent4 - 40% 4 2" xfId="23681"/>
    <cellStyle name="Accent4 - 40% 4 2 2" xfId="23682"/>
    <cellStyle name="Accent4 - 40% 4 3" xfId="23683"/>
    <cellStyle name="Accent4 - 40% 5" xfId="23684"/>
    <cellStyle name="Accent4 - 40% 5 2" xfId="23685"/>
    <cellStyle name="Accent4 - 40% 5 2 2" xfId="23686"/>
    <cellStyle name="Accent4 - 40% 5 3" xfId="23687"/>
    <cellStyle name="Accent4 - 40% 6" xfId="23688"/>
    <cellStyle name="Accent4 - 40% 6 2" xfId="23689"/>
    <cellStyle name="Accent4 - 40% 6 2 2" xfId="23690"/>
    <cellStyle name="Accent4 - 40% 6 3" xfId="23691"/>
    <cellStyle name="Accent4 - 40% 7" xfId="23692"/>
    <cellStyle name="Accent4 - 40% 7 2" xfId="23693"/>
    <cellStyle name="Accent4 - 40% 7 2 2" xfId="23694"/>
    <cellStyle name="Accent4 - 40% 7 3" xfId="23695"/>
    <cellStyle name="Accent4 - 40% 8" xfId="23696"/>
    <cellStyle name="Accent4 - 40% 8 2" xfId="23697"/>
    <cellStyle name="Accent4 - 40% 8 2 2" xfId="23698"/>
    <cellStyle name="Accent4 - 40% 8 3" xfId="23699"/>
    <cellStyle name="Accent4 - 40% 9" xfId="23700"/>
    <cellStyle name="Accent4 - 40% 9 2" xfId="23701"/>
    <cellStyle name="Accent4 - 40% 9 2 2" xfId="23702"/>
    <cellStyle name="Accent4 - 40% 9 3" xfId="23703"/>
    <cellStyle name="Accent4 - 60%" xfId="25"/>
    <cellStyle name="Accent4 - 60% 10" xfId="23704"/>
    <cellStyle name="Accent4 - 60% 11" xfId="23705"/>
    <cellStyle name="Accent4 - 60% 12" xfId="23706"/>
    <cellStyle name="Accent4 - 60% 13" xfId="23707"/>
    <cellStyle name="Accent4 - 60% 14" xfId="23708"/>
    <cellStyle name="Accent4 - 60% 15" xfId="23709"/>
    <cellStyle name="Accent4 - 60% 16" xfId="23710"/>
    <cellStyle name="Accent4 - 60% 17" xfId="23711"/>
    <cellStyle name="Accent4 - 60% 18" xfId="23712"/>
    <cellStyle name="Accent4 - 60% 19" xfId="23713"/>
    <cellStyle name="Accent4 - 60% 2" xfId="23714"/>
    <cellStyle name="Accent4 - 60% 2 2" xfId="23715"/>
    <cellStyle name="Accent4 - 60% 2 3" xfId="23716"/>
    <cellStyle name="Accent4 - 60% 20" xfId="23717"/>
    <cellStyle name="Accent4 - 60% 21" xfId="23718"/>
    <cellStyle name="Accent4 - 60% 22" xfId="23719"/>
    <cellStyle name="Accent4 - 60% 23" xfId="23720"/>
    <cellStyle name="Accent4 - 60% 24" xfId="23721"/>
    <cellStyle name="Accent4 - 60% 25" xfId="23722"/>
    <cellStyle name="Accent4 - 60% 26" xfId="23723"/>
    <cellStyle name="Accent4 - 60% 27" xfId="23724"/>
    <cellStyle name="Accent4 - 60% 28" xfId="23725"/>
    <cellStyle name="Accent4 - 60% 29" xfId="23726"/>
    <cellStyle name="Accent4 - 60% 3" xfId="23727"/>
    <cellStyle name="Accent4 - 60% 30" xfId="23728"/>
    <cellStyle name="Accent4 - 60% 31" xfId="23729"/>
    <cellStyle name="Accent4 - 60% 32" xfId="23730"/>
    <cellStyle name="Accent4 - 60% 33" xfId="23731"/>
    <cellStyle name="Accent4 - 60% 34" xfId="23732"/>
    <cellStyle name="Accent4 - 60% 35" xfId="23733"/>
    <cellStyle name="Accent4 - 60% 36" xfId="23734"/>
    <cellStyle name="Accent4 - 60% 37" xfId="23735"/>
    <cellStyle name="Accent4 - 60% 38" xfId="23736"/>
    <cellStyle name="Accent4 - 60% 39" xfId="23737"/>
    <cellStyle name="Accent4 - 60% 4" xfId="23738"/>
    <cellStyle name="Accent4 - 60% 5" xfId="23739"/>
    <cellStyle name="Accent4 - 60% 6" xfId="23740"/>
    <cellStyle name="Accent4 - 60% 7" xfId="23741"/>
    <cellStyle name="Accent4 - 60% 8" xfId="23742"/>
    <cellStyle name="Accent4 - 60% 9" xfId="23743"/>
    <cellStyle name="Accent4 10" xfId="23744"/>
    <cellStyle name="Accent4 10 10" xfId="23745"/>
    <cellStyle name="Accent4 10 2" xfId="23746"/>
    <cellStyle name="Accent4 10 2 2" xfId="23747"/>
    <cellStyle name="Accent4 10 2 3" xfId="23748"/>
    <cellStyle name="Accent4 10 3" xfId="23749"/>
    <cellStyle name="Accent4 10 3 2" xfId="23750"/>
    <cellStyle name="Accent4 10 3 3" xfId="23751"/>
    <cellStyle name="Accent4 10 4" xfId="23752"/>
    <cellStyle name="Accent4 10 4 2" xfId="23753"/>
    <cellStyle name="Accent4 10 4 3" xfId="23754"/>
    <cellStyle name="Accent4 10 5" xfId="23755"/>
    <cellStyle name="Accent4 10 5 2" xfId="23756"/>
    <cellStyle name="Accent4 10 5 3" xfId="23757"/>
    <cellStyle name="Accent4 10 6" xfId="23758"/>
    <cellStyle name="Accent4 10 7" xfId="23759"/>
    <cellStyle name="Accent4 10 8" xfId="23760"/>
    <cellStyle name="Accent4 10 9" xfId="23761"/>
    <cellStyle name="Accent4 100" xfId="23762"/>
    <cellStyle name="Accent4 101" xfId="23763"/>
    <cellStyle name="Accent4 102" xfId="23764"/>
    <cellStyle name="Accent4 103" xfId="23765"/>
    <cellStyle name="Accent4 104" xfId="23766"/>
    <cellStyle name="Accent4 105" xfId="23767"/>
    <cellStyle name="Accent4 106" xfId="23768"/>
    <cellStyle name="Accent4 107" xfId="23769"/>
    <cellStyle name="Accent4 108" xfId="23770"/>
    <cellStyle name="Accent4 109" xfId="23771"/>
    <cellStyle name="Accent4 11" xfId="23772"/>
    <cellStyle name="Accent4 11 10" xfId="23773"/>
    <cellStyle name="Accent4 11 2" xfId="23774"/>
    <cellStyle name="Accent4 11 2 2" xfId="23775"/>
    <cellStyle name="Accent4 11 2 3" xfId="23776"/>
    <cellStyle name="Accent4 11 3" xfId="23777"/>
    <cellStyle name="Accent4 11 3 2" xfId="23778"/>
    <cellStyle name="Accent4 11 3 3" xfId="23779"/>
    <cellStyle name="Accent4 11 4" xfId="23780"/>
    <cellStyle name="Accent4 11 4 2" xfId="23781"/>
    <cellStyle name="Accent4 11 4 3" xfId="23782"/>
    <cellStyle name="Accent4 11 5" xfId="23783"/>
    <cellStyle name="Accent4 11 5 2" xfId="23784"/>
    <cellStyle name="Accent4 11 5 3" xfId="23785"/>
    <cellStyle name="Accent4 11 6" xfId="23786"/>
    <cellStyle name="Accent4 11 6 2" xfId="23787"/>
    <cellStyle name="Accent4 11 6 3" xfId="23788"/>
    <cellStyle name="Accent4 11 7" xfId="23789"/>
    <cellStyle name="Accent4 11 7 2" xfId="23790"/>
    <cellStyle name="Accent4 11 7 3" xfId="23791"/>
    <cellStyle name="Accent4 11 8" xfId="23792"/>
    <cellStyle name="Accent4 11 9" xfId="23793"/>
    <cellStyle name="Accent4 110" xfId="23794"/>
    <cellStyle name="Accent4 111" xfId="23795"/>
    <cellStyle name="Accent4 112" xfId="23796"/>
    <cellStyle name="Accent4 113" xfId="23797"/>
    <cellStyle name="Accent4 114" xfId="23798"/>
    <cellStyle name="Accent4 115" xfId="23799"/>
    <cellStyle name="Accent4 116" xfId="23800"/>
    <cellStyle name="Accent4 117" xfId="23801"/>
    <cellStyle name="Accent4 118" xfId="23802"/>
    <cellStyle name="Accent4 119" xfId="23803"/>
    <cellStyle name="Accent4 12" xfId="23804"/>
    <cellStyle name="Accent4 12 2" xfId="23805"/>
    <cellStyle name="Accent4 12 2 2" xfId="23806"/>
    <cellStyle name="Accent4 12 2 3" xfId="23807"/>
    <cellStyle name="Accent4 12 3" xfId="23808"/>
    <cellStyle name="Accent4 12 4" xfId="23809"/>
    <cellStyle name="Accent4 12 5" xfId="23810"/>
    <cellStyle name="Accent4 12 6" xfId="23811"/>
    <cellStyle name="Accent4 12 7" xfId="23812"/>
    <cellStyle name="Accent4 12 8" xfId="23813"/>
    <cellStyle name="Accent4 120" xfId="23814"/>
    <cellStyle name="Accent4 121" xfId="23815"/>
    <cellStyle name="Accent4 122" xfId="23816"/>
    <cellStyle name="Accent4 123" xfId="23817"/>
    <cellStyle name="Accent4 124" xfId="23818"/>
    <cellStyle name="Accent4 125" xfId="23819"/>
    <cellStyle name="Accent4 126" xfId="23820"/>
    <cellStyle name="Accent4 127" xfId="23821"/>
    <cellStyle name="Accent4 128" xfId="23822"/>
    <cellStyle name="Accent4 129" xfId="23823"/>
    <cellStyle name="Accent4 13" xfId="23824"/>
    <cellStyle name="Accent4 13 2" xfId="23825"/>
    <cellStyle name="Accent4 13 2 2" xfId="23826"/>
    <cellStyle name="Accent4 13 2 3" xfId="23827"/>
    <cellStyle name="Accent4 13 3" xfId="23828"/>
    <cellStyle name="Accent4 13 4" xfId="23829"/>
    <cellStyle name="Accent4 13 5" xfId="23830"/>
    <cellStyle name="Accent4 13 6" xfId="23831"/>
    <cellStyle name="Accent4 13 7" xfId="23832"/>
    <cellStyle name="Accent4 13 8" xfId="23833"/>
    <cellStyle name="Accent4 130" xfId="23834"/>
    <cellStyle name="Accent4 131" xfId="23835"/>
    <cellStyle name="Accent4 132" xfId="23836"/>
    <cellStyle name="Accent4 133" xfId="23837"/>
    <cellStyle name="Accent4 134" xfId="23838"/>
    <cellStyle name="Accent4 135" xfId="23839"/>
    <cellStyle name="Accent4 136" xfId="23840"/>
    <cellStyle name="Accent4 137" xfId="23841"/>
    <cellStyle name="Accent4 138" xfId="23842"/>
    <cellStyle name="Accent4 139" xfId="23843"/>
    <cellStyle name="Accent4 14" xfId="23844"/>
    <cellStyle name="Accent4 14 2" xfId="23845"/>
    <cellStyle name="Accent4 14 2 2" xfId="23846"/>
    <cellStyle name="Accent4 14 2 3" xfId="23847"/>
    <cellStyle name="Accent4 14 3" xfId="23848"/>
    <cellStyle name="Accent4 14 4" xfId="23849"/>
    <cellStyle name="Accent4 14 5" xfId="23850"/>
    <cellStyle name="Accent4 14 6" xfId="23851"/>
    <cellStyle name="Accent4 14 7" xfId="23852"/>
    <cellStyle name="Accent4 14 8" xfId="23853"/>
    <cellStyle name="Accent4 140" xfId="23854"/>
    <cellStyle name="Accent4 141" xfId="23855"/>
    <cellStyle name="Accent4 142" xfId="23856"/>
    <cellStyle name="Accent4 143" xfId="23857"/>
    <cellStyle name="Accent4 144" xfId="23858"/>
    <cellStyle name="Accent4 145" xfId="23859"/>
    <cellStyle name="Accent4 146" xfId="23860"/>
    <cellStyle name="Accent4 147" xfId="23861"/>
    <cellStyle name="Accent4 148" xfId="23862"/>
    <cellStyle name="Accent4 149" xfId="23863"/>
    <cellStyle name="Accent4 15" xfId="23864"/>
    <cellStyle name="Accent4 15 2" xfId="23865"/>
    <cellStyle name="Accent4 15 2 2" xfId="23866"/>
    <cellStyle name="Accent4 15 2 3" xfId="23867"/>
    <cellStyle name="Accent4 15 3" xfId="23868"/>
    <cellStyle name="Accent4 15 4" xfId="23869"/>
    <cellStyle name="Accent4 15 5" xfId="23870"/>
    <cellStyle name="Accent4 15 6" xfId="23871"/>
    <cellStyle name="Accent4 15 7" xfId="23872"/>
    <cellStyle name="Accent4 15 8" xfId="23873"/>
    <cellStyle name="Accent4 150" xfId="23874"/>
    <cellStyle name="Accent4 151" xfId="23875"/>
    <cellStyle name="Accent4 152" xfId="23876"/>
    <cellStyle name="Accent4 153" xfId="23877"/>
    <cellStyle name="Accent4 154" xfId="23878"/>
    <cellStyle name="Accent4 155" xfId="23879"/>
    <cellStyle name="Accent4 156" xfId="23880"/>
    <cellStyle name="Accent4 157" xfId="23881"/>
    <cellStyle name="Accent4 158" xfId="23882"/>
    <cellStyle name="Accent4 159" xfId="23883"/>
    <cellStyle name="Accent4 16" xfId="23884"/>
    <cellStyle name="Accent4 16 2" xfId="23885"/>
    <cellStyle name="Accent4 16 2 2" xfId="23886"/>
    <cellStyle name="Accent4 16 2 3" xfId="23887"/>
    <cellStyle name="Accent4 16 3" xfId="23888"/>
    <cellStyle name="Accent4 16 4" xfId="23889"/>
    <cellStyle name="Accent4 16 5" xfId="23890"/>
    <cellStyle name="Accent4 16 6" xfId="23891"/>
    <cellStyle name="Accent4 16 7" xfId="23892"/>
    <cellStyle name="Accent4 16 8" xfId="23893"/>
    <cellStyle name="Accent4 160" xfId="23894"/>
    <cellStyle name="Accent4 161" xfId="23895"/>
    <cellStyle name="Accent4 162" xfId="23896"/>
    <cellStyle name="Accent4 163" xfId="23897"/>
    <cellStyle name="Accent4 164" xfId="23898"/>
    <cellStyle name="Accent4 165" xfId="23899"/>
    <cellStyle name="Accent4 166" xfId="23900"/>
    <cellStyle name="Accent4 167" xfId="23901"/>
    <cellStyle name="Accent4 168" xfId="23902"/>
    <cellStyle name="Accent4 169" xfId="23903"/>
    <cellStyle name="Accent4 17" xfId="23904"/>
    <cellStyle name="Accent4 17 2" xfId="23905"/>
    <cellStyle name="Accent4 17 2 2" xfId="23906"/>
    <cellStyle name="Accent4 17 2 3" xfId="23907"/>
    <cellStyle name="Accent4 17 3" xfId="23908"/>
    <cellStyle name="Accent4 17 4" xfId="23909"/>
    <cellStyle name="Accent4 17 5" xfId="23910"/>
    <cellStyle name="Accent4 17 6" xfId="23911"/>
    <cellStyle name="Accent4 17 7" xfId="23912"/>
    <cellStyle name="Accent4 17 8" xfId="23913"/>
    <cellStyle name="Accent4 170" xfId="23914"/>
    <cellStyle name="Accent4 171" xfId="23915"/>
    <cellStyle name="Accent4 172" xfId="23916"/>
    <cellStyle name="Accent4 173" xfId="23917"/>
    <cellStyle name="Accent4 174" xfId="23918"/>
    <cellStyle name="Accent4 175" xfId="23919"/>
    <cellStyle name="Accent4 176" xfId="23920"/>
    <cellStyle name="Accent4 177" xfId="23921"/>
    <cellStyle name="Accent4 178" xfId="23922"/>
    <cellStyle name="Accent4 179" xfId="23923"/>
    <cellStyle name="Accent4 18" xfId="23924"/>
    <cellStyle name="Accent4 18 2" xfId="23925"/>
    <cellStyle name="Accent4 18 3" xfId="23926"/>
    <cellStyle name="Accent4 18 4" xfId="23927"/>
    <cellStyle name="Accent4 18 5" xfId="23928"/>
    <cellStyle name="Accent4 18 6" xfId="23929"/>
    <cellStyle name="Accent4 18 7" xfId="23930"/>
    <cellStyle name="Accent4 180" xfId="23931"/>
    <cellStyle name="Accent4 181" xfId="23932"/>
    <cellStyle name="Accent4 182" xfId="23933"/>
    <cellStyle name="Accent4 183" xfId="23934"/>
    <cellStyle name="Accent4 184" xfId="23935"/>
    <cellStyle name="Accent4 185" xfId="23936"/>
    <cellStyle name="Accent4 186" xfId="23937"/>
    <cellStyle name="Accent4 187" xfId="23938"/>
    <cellStyle name="Accent4 188" xfId="23939"/>
    <cellStyle name="Accent4 189" xfId="23940"/>
    <cellStyle name="Accent4 19" xfId="23941"/>
    <cellStyle name="Accent4 19 2" xfId="23942"/>
    <cellStyle name="Accent4 19 3" xfId="23943"/>
    <cellStyle name="Accent4 19 4" xfId="23944"/>
    <cellStyle name="Accent4 19 5" xfId="23945"/>
    <cellStyle name="Accent4 19 6" xfId="23946"/>
    <cellStyle name="Accent4 190" xfId="23947"/>
    <cellStyle name="Accent4 191" xfId="23948"/>
    <cellStyle name="Accent4 192" xfId="23949"/>
    <cellStyle name="Accent4 193" xfId="23950"/>
    <cellStyle name="Accent4 194" xfId="23951"/>
    <cellStyle name="Accent4 195" xfId="23952"/>
    <cellStyle name="Accent4 196" xfId="23953"/>
    <cellStyle name="Accent4 197" xfId="23954"/>
    <cellStyle name="Accent4 198" xfId="23955"/>
    <cellStyle name="Accent4 199" xfId="23956"/>
    <cellStyle name="Accent4 2" xfId="26"/>
    <cellStyle name="Accent4 2 2" xfId="23957"/>
    <cellStyle name="Accent4 2 2 2" xfId="23958"/>
    <cellStyle name="Accent4 2 2 2 2" xfId="23959"/>
    <cellStyle name="Accent4 2 2 2 3" xfId="23960"/>
    <cellStyle name="Accent4 2 2 3" xfId="23961"/>
    <cellStyle name="Accent4 2 2 4" xfId="23962"/>
    <cellStyle name="Accent4 2 3" xfId="23963"/>
    <cellStyle name="Accent4 2 3 2" xfId="23964"/>
    <cellStyle name="Accent4 2 3 3" xfId="23965"/>
    <cellStyle name="Accent4 2 4" xfId="23966"/>
    <cellStyle name="Accent4 2 4 2" xfId="23967"/>
    <cellStyle name="Accent4 2 4 3" xfId="23968"/>
    <cellStyle name="Accent4 2 5" xfId="23969"/>
    <cellStyle name="Accent4 2 5 2" xfId="23970"/>
    <cellStyle name="Accent4 2 5 3" xfId="23971"/>
    <cellStyle name="Accent4 2 6" xfId="23972"/>
    <cellStyle name="Accent4 2 6 2" xfId="23973"/>
    <cellStyle name="Accent4 2 6 3" xfId="23974"/>
    <cellStyle name="Accent4 2 7" xfId="23975"/>
    <cellStyle name="Accent4 20" xfId="23976"/>
    <cellStyle name="Accent4 20 2" xfId="23977"/>
    <cellStyle name="Accent4 20 3" xfId="23978"/>
    <cellStyle name="Accent4 20 4" xfId="23979"/>
    <cellStyle name="Accent4 20 5" xfId="23980"/>
    <cellStyle name="Accent4 20 6" xfId="23981"/>
    <cellStyle name="Accent4 200" xfId="23982"/>
    <cellStyle name="Accent4 201" xfId="23983"/>
    <cellStyle name="Accent4 202" xfId="23984"/>
    <cellStyle name="Accent4 203" xfId="23985"/>
    <cellStyle name="Accent4 204" xfId="23986"/>
    <cellStyle name="Accent4 205" xfId="23987"/>
    <cellStyle name="Accent4 206" xfId="23988"/>
    <cellStyle name="Accent4 207" xfId="23989"/>
    <cellStyle name="Accent4 208" xfId="23990"/>
    <cellStyle name="Accent4 209" xfId="23991"/>
    <cellStyle name="Accent4 21" xfId="23992"/>
    <cellStyle name="Accent4 21 2" xfId="23993"/>
    <cellStyle name="Accent4 21 3" xfId="23994"/>
    <cellStyle name="Accent4 21 4" xfId="23995"/>
    <cellStyle name="Accent4 21 5" xfId="23996"/>
    <cellStyle name="Accent4 21 6" xfId="23997"/>
    <cellStyle name="Accent4 21 7" xfId="23998"/>
    <cellStyle name="Accent4 210" xfId="23999"/>
    <cellStyle name="Accent4 211" xfId="24000"/>
    <cellStyle name="Accent4 212" xfId="24001"/>
    <cellStyle name="Accent4 213" xfId="24002"/>
    <cellStyle name="Accent4 214" xfId="24003"/>
    <cellStyle name="Accent4 215" xfId="24004"/>
    <cellStyle name="Accent4 216" xfId="24005"/>
    <cellStyle name="Accent4 217" xfId="24006"/>
    <cellStyle name="Accent4 218" xfId="24007"/>
    <cellStyle name="Accent4 219" xfId="24008"/>
    <cellStyle name="Accent4 22" xfId="24009"/>
    <cellStyle name="Accent4 22 2" xfId="24010"/>
    <cellStyle name="Accent4 22 3" xfId="24011"/>
    <cellStyle name="Accent4 22 4" xfId="24012"/>
    <cellStyle name="Accent4 22 5" xfId="24013"/>
    <cellStyle name="Accent4 220" xfId="24014"/>
    <cellStyle name="Accent4 221" xfId="24015"/>
    <cellStyle name="Accent4 222" xfId="24016"/>
    <cellStyle name="Accent4 223" xfId="24017"/>
    <cellStyle name="Accent4 224" xfId="24018"/>
    <cellStyle name="Accent4 225" xfId="24019"/>
    <cellStyle name="Accent4 226" xfId="24020"/>
    <cellStyle name="Accent4 227" xfId="24021"/>
    <cellStyle name="Accent4 228" xfId="24022"/>
    <cellStyle name="Accent4 229" xfId="24023"/>
    <cellStyle name="Accent4 23" xfId="24024"/>
    <cellStyle name="Accent4 23 2" xfId="24025"/>
    <cellStyle name="Accent4 23 3" xfId="24026"/>
    <cellStyle name="Accent4 230" xfId="24027"/>
    <cellStyle name="Accent4 231" xfId="24028"/>
    <cellStyle name="Accent4 232" xfId="24029"/>
    <cellStyle name="Accent4 233" xfId="24030"/>
    <cellStyle name="Accent4 234" xfId="24031"/>
    <cellStyle name="Accent4 235" xfId="24032"/>
    <cellStyle name="Accent4 236" xfId="24033"/>
    <cellStyle name="Accent4 237" xfId="24034"/>
    <cellStyle name="Accent4 238" xfId="24035"/>
    <cellStyle name="Accent4 239" xfId="24036"/>
    <cellStyle name="Accent4 24" xfId="24037"/>
    <cellStyle name="Accent4 24 2" xfId="24038"/>
    <cellStyle name="Accent4 24 2 2" xfId="24039"/>
    <cellStyle name="Accent4 24 2 3" xfId="24040"/>
    <cellStyle name="Accent4 24 3" xfId="24041"/>
    <cellStyle name="Accent4 240" xfId="24042"/>
    <cellStyle name="Accent4 241" xfId="24043"/>
    <cellStyle name="Accent4 242" xfId="24044"/>
    <cellStyle name="Accent4 243" xfId="24045"/>
    <cellStyle name="Accent4 244" xfId="24046"/>
    <cellStyle name="Accent4 245" xfId="24047"/>
    <cellStyle name="Accent4 246" xfId="24048"/>
    <cellStyle name="Accent4 247" xfId="24049"/>
    <cellStyle name="Accent4 248" xfId="24050"/>
    <cellStyle name="Accent4 249" xfId="24051"/>
    <cellStyle name="Accent4 25" xfId="24052"/>
    <cellStyle name="Accent4 25 2" xfId="24053"/>
    <cellStyle name="Accent4 25 2 2" xfId="24054"/>
    <cellStyle name="Accent4 25 2 3" xfId="24055"/>
    <cellStyle name="Accent4 25 3" xfId="24056"/>
    <cellStyle name="Accent4 250" xfId="24057"/>
    <cellStyle name="Accent4 251" xfId="24058"/>
    <cellStyle name="Accent4 252" xfId="24059"/>
    <cellStyle name="Accent4 253" xfId="24060"/>
    <cellStyle name="Accent4 254" xfId="24061"/>
    <cellStyle name="Accent4 255" xfId="24062"/>
    <cellStyle name="Accent4 256" xfId="24063"/>
    <cellStyle name="Accent4 257" xfId="24064"/>
    <cellStyle name="Accent4 258" xfId="24065"/>
    <cellStyle name="Accent4 259" xfId="24066"/>
    <cellStyle name="Accent4 26" xfId="24067"/>
    <cellStyle name="Accent4 26 2" xfId="24068"/>
    <cellStyle name="Accent4 26 2 2" xfId="24069"/>
    <cellStyle name="Accent4 26 2 3" xfId="24070"/>
    <cellStyle name="Accent4 26 3" xfId="24071"/>
    <cellStyle name="Accent4 260" xfId="24072"/>
    <cellStyle name="Accent4 261" xfId="24073"/>
    <cellStyle name="Accent4 262" xfId="24074"/>
    <cellStyle name="Accent4 263" xfId="24075"/>
    <cellStyle name="Accent4 264" xfId="24076"/>
    <cellStyle name="Accent4 265" xfId="24077"/>
    <cellStyle name="Accent4 266" xfId="24078"/>
    <cellStyle name="Accent4 267" xfId="24079"/>
    <cellStyle name="Accent4 268" xfId="24080"/>
    <cellStyle name="Accent4 269" xfId="24081"/>
    <cellStyle name="Accent4 27" xfId="24082"/>
    <cellStyle name="Accent4 27 2" xfId="24083"/>
    <cellStyle name="Accent4 27 2 2" xfId="24084"/>
    <cellStyle name="Accent4 27 2 3" xfId="24085"/>
    <cellStyle name="Accent4 27 3" xfId="24086"/>
    <cellStyle name="Accent4 270" xfId="24087"/>
    <cellStyle name="Accent4 271" xfId="24088"/>
    <cellStyle name="Accent4 272" xfId="24089"/>
    <cellStyle name="Accent4 273" xfId="24090"/>
    <cellStyle name="Accent4 274" xfId="24091"/>
    <cellStyle name="Accent4 275" xfId="24092"/>
    <cellStyle name="Accent4 276" xfId="24093"/>
    <cellStyle name="Accent4 277" xfId="24094"/>
    <cellStyle name="Accent4 278" xfId="24095"/>
    <cellStyle name="Accent4 279" xfId="24096"/>
    <cellStyle name="Accent4 28" xfId="24097"/>
    <cellStyle name="Accent4 28 2" xfId="24098"/>
    <cellStyle name="Accent4 28 2 2" xfId="24099"/>
    <cellStyle name="Accent4 28 2 3" xfId="24100"/>
    <cellStyle name="Accent4 28 3" xfId="24101"/>
    <cellStyle name="Accent4 280" xfId="24102"/>
    <cellStyle name="Accent4 281" xfId="24103"/>
    <cellStyle name="Accent4 282" xfId="24104"/>
    <cellStyle name="Accent4 283" xfId="24105"/>
    <cellStyle name="Accent4 284" xfId="24106"/>
    <cellStyle name="Accent4 285" xfId="24107"/>
    <cellStyle name="Accent4 286" xfId="24108"/>
    <cellStyle name="Accent4 287" xfId="24109"/>
    <cellStyle name="Accent4 288" xfId="24110"/>
    <cellStyle name="Accent4 289" xfId="24111"/>
    <cellStyle name="Accent4 29" xfId="24112"/>
    <cellStyle name="Accent4 29 2" xfId="24113"/>
    <cellStyle name="Accent4 29 2 2" xfId="24114"/>
    <cellStyle name="Accent4 29 2 3" xfId="24115"/>
    <cellStyle name="Accent4 29 3" xfId="24116"/>
    <cellStyle name="Accent4 290" xfId="24117"/>
    <cellStyle name="Accent4 291" xfId="24118"/>
    <cellStyle name="Accent4 292" xfId="24119"/>
    <cellStyle name="Accent4 293" xfId="24120"/>
    <cellStyle name="Accent4 294" xfId="24121"/>
    <cellStyle name="Accent4 295" xfId="24122"/>
    <cellStyle name="Accent4 296" xfId="24123"/>
    <cellStyle name="Accent4 297" xfId="24124"/>
    <cellStyle name="Accent4 298" xfId="24125"/>
    <cellStyle name="Accent4 299" xfId="24126"/>
    <cellStyle name="Accent4 3" xfId="27"/>
    <cellStyle name="Accent4 3 2" xfId="24127"/>
    <cellStyle name="Accent4 3 2 2" xfId="24128"/>
    <cellStyle name="Accent4 3 2 3" xfId="24129"/>
    <cellStyle name="Accent4 3 3" xfId="24130"/>
    <cellStyle name="Accent4 3 3 2" xfId="24131"/>
    <cellStyle name="Accent4 3 3 3" xfId="24132"/>
    <cellStyle name="Accent4 3 4" xfId="24133"/>
    <cellStyle name="Accent4 3 4 2" xfId="24134"/>
    <cellStyle name="Accent4 3 4 3" xfId="24135"/>
    <cellStyle name="Accent4 3 5" xfId="24136"/>
    <cellStyle name="Accent4 3 5 2" xfId="24137"/>
    <cellStyle name="Accent4 3 5 3" xfId="24138"/>
    <cellStyle name="Accent4 3 6" xfId="24139"/>
    <cellStyle name="Accent4 3 6 2" xfId="24140"/>
    <cellStyle name="Accent4 3 6 3" xfId="24141"/>
    <cellStyle name="Accent4 3 7" xfId="24142"/>
    <cellStyle name="Accent4 3 8" xfId="24143"/>
    <cellStyle name="Accent4 30" xfId="24144"/>
    <cellStyle name="Accent4 30 2" xfId="24145"/>
    <cellStyle name="Accent4 30 2 2" xfId="24146"/>
    <cellStyle name="Accent4 30 2 3" xfId="24147"/>
    <cellStyle name="Accent4 30 3" xfId="24148"/>
    <cellStyle name="Accent4 300" xfId="24149"/>
    <cellStyle name="Accent4 301" xfId="24150"/>
    <cellStyle name="Accent4 302" xfId="24151"/>
    <cellStyle name="Accent4 303" xfId="24152"/>
    <cellStyle name="Accent4 304" xfId="24153"/>
    <cellStyle name="Accent4 305" xfId="24154"/>
    <cellStyle name="Accent4 306" xfId="24155"/>
    <cellStyle name="Accent4 307" xfId="24156"/>
    <cellStyle name="Accent4 308" xfId="24157"/>
    <cellStyle name="Accent4 309" xfId="24158"/>
    <cellStyle name="Accent4 31" xfId="24159"/>
    <cellStyle name="Accent4 31 2" xfId="24160"/>
    <cellStyle name="Accent4 31 2 2" xfId="24161"/>
    <cellStyle name="Accent4 31 2 3" xfId="24162"/>
    <cellStyle name="Accent4 31 3" xfId="24163"/>
    <cellStyle name="Accent4 310" xfId="24164"/>
    <cellStyle name="Accent4 311" xfId="24165"/>
    <cellStyle name="Accent4 312" xfId="24166"/>
    <cellStyle name="Accent4 313" xfId="24167"/>
    <cellStyle name="Accent4 314" xfId="24168"/>
    <cellStyle name="Accent4 315" xfId="24169"/>
    <cellStyle name="Accent4 316" xfId="24170"/>
    <cellStyle name="Accent4 317" xfId="24171"/>
    <cellStyle name="Accent4 318" xfId="24172"/>
    <cellStyle name="Accent4 319" xfId="24173"/>
    <cellStyle name="Accent4 32" xfId="24174"/>
    <cellStyle name="Accent4 32 2" xfId="24175"/>
    <cellStyle name="Accent4 32 2 2" xfId="24176"/>
    <cellStyle name="Accent4 32 2 3" xfId="24177"/>
    <cellStyle name="Accent4 32 3" xfId="24178"/>
    <cellStyle name="Accent4 320" xfId="24179"/>
    <cellStyle name="Accent4 321" xfId="24180"/>
    <cellStyle name="Accent4 322" xfId="24181"/>
    <cellStyle name="Accent4 323" xfId="24182"/>
    <cellStyle name="Accent4 324" xfId="24183"/>
    <cellStyle name="Accent4 325" xfId="24184"/>
    <cellStyle name="Accent4 326" xfId="24185"/>
    <cellStyle name="Accent4 327" xfId="24186"/>
    <cellStyle name="Accent4 328" xfId="24187"/>
    <cellStyle name="Accent4 329" xfId="24188"/>
    <cellStyle name="Accent4 33" xfId="24189"/>
    <cellStyle name="Accent4 33 2" xfId="24190"/>
    <cellStyle name="Accent4 33 3" xfId="24191"/>
    <cellStyle name="Accent4 33 4" xfId="24192"/>
    <cellStyle name="Accent4 330" xfId="24193"/>
    <cellStyle name="Accent4 331" xfId="24194"/>
    <cellStyle name="Accent4 332" xfId="24195"/>
    <cellStyle name="Accent4 333" xfId="24196"/>
    <cellStyle name="Accent4 334" xfId="24197"/>
    <cellStyle name="Accent4 335" xfId="24198"/>
    <cellStyle name="Accent4 336" xfId="24199"/>
    <cellStyle name="Accent4 337" xfId="24200"/>
    <cellStyle name="Accent4 338" xfId="24201"/>
    <cellStyle name="Accent4 339" xfId="24202"/>
    <cellStyle name="Accent4 34" xfId="24203"/>
    <cellStyle name="Accent4 34 2" xfId="24204"/>
    <cellStyle name="Accent4 34 3" xfId="24205"/>
    <cellStyle name="Accent4 34 4" xfId="24206"/>
    <cellStyle name="Accent4 34 5" xfId="24207"/>
    <cellStyle name="Accent4 340" xfId="24208"/>
    <cellStyle name="Accent4 341" xfId="24209"/>
    <cellStyle name="Accent4 342" xfId="24210"/>
    <cellStyle name="Accent4 343" xfId="24211"/>
    <cellStyle name="Accent4 344" xfId="24212"/>
    <cellStyle name="Accent4 345" xfId="24213"/>
    <cellStyle name="Accent4 346" xfId="24214"/>
    <cellStyle name="Accent4 347" xfId="24215"/>
    <cellStyle name="Accent4 348" xfId="24216"/>
    <cellStyle name="Accent4 349" xfId="24217"/>
    <cellStyle name="Accent4 35" xfId="24218"/>
    <cellStyle name="Accent4 35 2" xfId="24219"/>
    <cellStyle name="Accent4 35 3" xfId="24220"/>
    <cellStyle name="Accent4 35 4" xfId="24221"/>
    <cellStyle name="Accent4 35 5" xfId="24222"/>
    <cellStyle name="Accent4 350" xfId="24223"/>
    <cellStyle name="Accent4 351" xfId="24224"/>
    <cellStyle name="Accent4 352" xfId="24225"/>
    <cellStyle name="Accent4 353" xfId="24226"/>
    <cellStyle name="Accent4 354" xfId="24227"/>
    <cellStyle name="Accent4 355" xfId="24228"/>
    <cellStyle name="Accent4 356" xfId="24229"/>
    <cellStyle name="Accent4 357" xfId="24230"/>
    <cellStyle name="Accent4 358" xfId="24231"/>
    <cellStyle name="Accent4 359" xfId="24232"/>
    <cellStyle name="Accent4 359 2" xfId="24233"/>
    <cellStyle name="Accent4 359 3" xfId="24234"/>
    <cellStyle name="Accent4 36" xfId="24235"/>
    <cellStyle name="Accent4 36 2" xfId="24236"/>
    <cellStyle name="Accent4 36 3" xfId="24237"/>
    <cellStyle name="Accent4 36 4" xfId="24238"/>
    <cellStyle name="Accent4 360" xfId="24239"/>
    <cellStyle name="Accent4 361" xfId="24240"/>
    <cellStyle name="Accent4 362" xfId="24241"/>
    <cellStyle name="Accent4 363" xfId="24242"/>
    <cellStyle name="Accent4 364" xfId="24243"/>
    <cellStyle name="Accent4 365" xfId="24244"/>
    <cellStyle name="Accent4 366" xfId="24245"/>
    <cellStyle name="Accent4 367" xfId="24246"/>
    <cellStyle name="Accent4 368" xfId="24247"/>
    <cellStyle name="Accent4 369" xfId="24248"/>
    <cellStyle name="Accent4 37" xfId="24249"/>
    <cellStyle name="Accent4 37 2" xfId="24250"/>
    <cellStyle name="Accent4 37 3" xfId="24251"/>
    <cellStyle name="Accent4 37 4" xfId="24252"/>
    <cellStyle name="Accent4 37 5" xfId="24253"/>
    <cellStyle name="Accent4 370" xfId="24254"/>
    <cellStyle name="Accent4 371" xfId="24255"/>
    <cellStyle name="Accent4 372" xfId="24256"/>
    <cellStyle name="Accent4 372 2" xfId="24257"/>
    <cellStyle name="Accent4 373" xfId="24258"/>
    <cellStyle name="Accent4 374" xfId="24259"/>
    <cellStyle name="Accent4 375" xfId="24260"/>
    <cellStyle name="Accent4 376" xfId="24261"/>
    <cellStyle name="Accent4 377" xfId="24262"/>
    <cellStyle name="Accent4 378" xfId="24263"/>
    <cellStyle name="Accent4 379" xfId="24264"/>
    <cellStyle name="Accent4 38" xfId="24265"/>
    <cellStyle name="Accent4 38 2" xfId="24266"/>
    <cellStyle name="Accent4 38 3" xfId="24267"/>
    <cellStyle name="Accent4 38 4" xfId="24268"/>
    <cellStyle name="Accent4 38 5" xfId="24269"/>
    <cellStyle name="Accent4 380" xfId="24270"/>
    <cellStyle name="Accent4 381" xfId="24271"/>
    <cellStyle name="Accent4 382" xfId="24272"/>
    <cellStyle name="Accent4 383" xfId="24273"/>
    <cellStyle name="Accent4 384" xfId="24274"/>
    <cellStyle name="Accent4 385" xfId="24275"/>
    <cellStyle name="Accent4 386" xfId="24276"/>
    <cellStyle name="Accent4 387" xfId="24277"/>
    <cellStyle name="Accent4 388" xfId="24278"/>
    <cellStyle name="Accent4 389" xfId="24279"/>
    <cellStyle name="Accent4 39" xfId="24280"/>
    <cellStyle name="Accent4 39 2" xfId="24281"/>
    <cellStyle name="Accent4 39 3" xfId="24282"/>
    <cellStyle name="Accent4 390" xfId="24283"/>
    <cellStyle name="Accent4 391" xfId="24284"/>
    <cellStyle name="Accent4 392" xfId="24285"/>
    <cellStyle name="Accent4 393" xfId="24286"/>
    <cellStyle name="Accent4 394" xfId="24287"/>
    <cellStyle name="Accent4 395" xfId="24288"/>
    <cellStyle name="Accent4 396" xfId="24289"/>
    <cellStyle name="Accent4 397" xfId="24290"/>
    <cellStyle name="Accent4 398" xfId="24291"/>
    <cellStyle name="Accent4 399" xfId="24292"/>
    <cellStyle name="Accent4 4" xfId="28"/>
    <cellStyle name="Accent4 4 2" xfId="24293"/>
    <cellStyle name="Accent4 4 2 2" xfId="24294"/>
    <cellStyle name="Accent4 4 2 3" xfId="24295"/>
    <cellStyle name="Accent4 4 2 4" xfId="24296"/>
    <cellStyle name="Accent4 4 2 5" xfId="24297"/>
    <cellStyle name="Accent4 4 3" xfId="24298"/>
    <cellStyle name="Accent4 4 3 2" xfId="24299"/>
    <cellStyle name="Accent4 4 3 3" xfId="24300"/>
    <cellStyle name="Accent4 4 4" xfId="24301"/>
    <cellStyle name="Accent4 4 4 2" xfId="24302"/>
    <cellStyle name="Accent4 4 4 3" xfId="24303"/>
    <cellStyle name="Accent4 4 5" xfId="24304"/>
    <cellStyle name="Accent4 4 5 2" xfId="24305"/>
    <cellStyle name="Accent4 4 5 3" xfId="24306"/>
    <cellStyle name="Accent4 4 6" xfId="24307"/>
    <cellStyle name="Accent4 4 6 2" xfId="24308"/>
    <cellStyle name="Accent4 4 6 3" xfId="24309"/>
    <cellStyle name="Accent4 4 7" xfId="24310"/>
    <cellStyle name="Accent4 4 7 2" xfId="24311"/>
    <cellStyle name="Accent4 4 7 3" xfId="24312"/>
    <cellStyle name="Accent4 4 8" xfId="24313"/>
    <cellStyle name="Accent4 40" xfId="24314"/>
    <cellStyle name="Accent4 40 2" xfId="24315"/>
    <cellStyle name="Accent4 40 3" xfId="24316"/>
    <cellStyle name="Accent4 400" xfId="24317"/>
    <cellStyle name="Accent4 401" xfId="24318"/>
    <cellStyle name="Accent4 402" xfId="24319"/>
    <cellStyle name="Accent4 403" xfId="24320"/>
    <cellStyle name="Accent4 404" xfId="24321"/>
    <cellStyle name="Accent4 405" xfId="24322"/>
    <cellStyle name="Accent4 406" xfId="24323"/>
    <cellStyle name="Accent4 407" xfId="24324"/>
    <cellStyle name="Accent4 408" xfId="24325"/>
    <cellStyle name="Accent4 409" xfId="24326"/>
    <cellStyle name="Accent4 41" xfId="24327"/>
    <cellStyle name="Accent4 41 2" xfId="24328"/>
    <cellStyle name="Accent4 41 3" xfId="24329"/>
    <cellStyle name="Accent4 410" xfId="24330"/>
    <cellStyle name="Accent4 411" xfId="24331"/>
    <cellStyle name="Accent4 412" xfId="24332"/>
    <cellStyle name="Accent4 413" xfId="24333"/>
    <cellStyle name="Accent4 414" xfId="24334"/>
    <cellStyle name="Accent4 415" xfId="24335"/>
    <cellStyle name="Accent4 416" xfId="24336"/>
    <cellStyle name="Accent4 417" xfId="24337"/>
    <cellStyle name="Accent4 418" xfId="24338"/>
    <cellStyle name="Accent4 419" xfId="24339"/>
    <cellStyle name="Accent4 42" xfId="24340"/>
    <cellStyle name="Accent4 42 2" xfId="24341"/>
    <cellStyle name="Accent4 42 3" xfId="24342"/>
    <cellStyle name="Accent4 420" xfId="24343"/>
    <cellStyle name="Accent4 421" xfId="24344"/>
    <cellStyle name="Accent4 422" xfId="24345"/>
    <cellStyle name="Accent4 423" xfId="24346"/>
    <cellStyle name="Accent4 424" xfId="24347"/>
    <cellStyle name="Accent4 425" xfId="24348"/>
    <cellStyle name="Accent4 426" xfId="24349"/>
    <cellStyle name="Accent4 427" xfId="24350"/>
    <cellStyle name="Accent4 428" xfId="24351"/>
    <cellStyle name="Accent4 429" xfId="24352"/>
    <cellStyle name="Accent4 43" xfId="24353"/>
    <cellStyle name="Accent4 430" xfId="24354"/>
    <cellStyle name="Accent4 431" xfId="24355"/>
    <cellStyle name="Accent4 432" xfId="24356"/>
    <cellStyle name="Accent4 433" xfId="24357"/>
    <cellStyle name="Accent4 434" xfId="24358"/>
    <cellStyle name="Accent4 435" xfId="24359"/>
    <cellStyle name="Accent4 436" xfId="24360"/>
    <cellStyle name="Accent4 437" xfId="24361"/>
    <cellStyle name="Accent4 438" xfId="24362"/>
    <cellStyle name="Accent4 439" xfId="24363"/>
    <cellStyle name="Accent4 44" xfId="24364"/>
    <cellStyle name="Accent4 44 2" xfId="24365"/>
    <cellStyle name="Accent4 44 3" xfId="24366"/>
    <cellStyle name="Accent4 440" xfId="24367"/>
    <cellStyle name="Accent4 441" xfId="24368"/>
    <cellStyle name="Accent4 442" xfId="24369"/>
    <cellStyle name="Accent4 45" xfId="24370"/>
    <cellStyle name="Accent4 45 2" xfId="24371"/>
    <cellStyle name="Accent4 45 3" xfId="24372"/>
    <cellStyle name="Accent4 46" xfId="24373"/>
    <cellStyle name="Accent4 47" xfId="24374"/>
    <cellStyle name="Accent4 47 2" xfId="24375"/>
    <cellStyle name="Accent4 47 3" xfId="24376"/>
    <cellStyle name="Accent4 48" xfId="24377"/>
    <cellStyle name="Accent4 49" xfId="24378"/>
    <cellStyle name="Accent4 49 2" xfId="24379"/>
    <cellStyle name="Accent4 49 3" xfId="24380"/>
    <cellStyle name="Accent4 5" xfId="24381"/>
    <cellStyle name="Accent4 5 2" xfId="24382"/>
    <cellStyle name="Accent4 5 2 2" xfId="24383"/>
    <cellStyle name="Accent4 5 2 3" xfId="24384"/>
    <cellStyle name="Accent4 5 3" xfId="24385"/>
    <cellStyle name="Accent4 5 3 2" xfId="24386"/>
    <cellStyle name="Accent4 5 3 3" xfId="24387"/>
    <cellStyle name="Accent4 5 4" xfId="24388"/>
    <cellStyle name="Accent4 5 4 2" xfId="24389"/>
    <cellStyle name="Accent4 5 4 3" xfId="24390"/>
    <cellStyle name="Accent4 5 5" xfId="24391"/>
    <cellStyle name="Accent4 5 5 2" xfId="24392"/>
    <cellStyle name="Accent4 5 5 3" xfId="24393"/>
    <cellStyle name="Accent4 5 6" xfId="24394"/>
    <cellStyle name="Accent4 5 7" xfId="24395"/>
    <cellStyle name="Accent4 5 8" xfId="24396"/>
    <cellStyle name="Accent4 50" xfId="24397"/>
    <cellStyle name="Accent4 51" xfId="24398"/>
    <cellStyle name="Accent4 51 2" xfId="24399"/>
    <cellStyle name="Accent4 51 3" xfId="24400"/>
    <cellStyle name="Accent4 52" xfId="24401"/>
    <cellStyle name="Accent4 53" xfId="24402"/>
    <cellStyle name="Accent4 53 2" xfId="24403"/>
    <cellStyle name="Accent4 53 3" xfId="24404"/>
    <cellStyle name="Accent4 54" xfId="24405"/>
    <cellStyle name="Accent4 54 2" xfId="24406"/>
    <cellStyle name="Accent4 54 3" xfId="24407"/>
    <cellStyle name="Accent4 55" xfId="24408"/>
    <cellStyle name="Accent4 56" xfId="24409"/>
    <cellStyle name="Accent4 56 2" xfId="24410"/>
    <cellStyle name="Accent4 56 3" xfId="24411"/>
    <cellStyle name="Accent4 57" xfId="24412"/>
    <cellStyle name="Accent4 58" xfId="24413"/>
    <cellStyle name="Accent4 59" xfId="24414"/>
    <cellStyle name="Accent4 59 2" xfId="24415"/>
    <cellStyle name="Accent4 59 3" xfId="24416"/>
    <cellStyle name="Accent4 6" xfId="24417"/>
    <cellStyle name="Accent4 6 2" xfId="24418"/>
    <cellStyle name="Accent4 6 2 2" xfId="24419"/>
    <cellStyle name="Accent4 6 2 3" xfId="24420"/>
    <cellStyle name="Accent4 6 3" xfId="24421"/>
    <cellStyle name="Accent4 6 3 2" xfId="24422"/>
    <cellStyle name="Accent4 6 3 3" xfId="24423"/>
    <cellStyle name="Accent4 6 4" xfId="24424"/>
    <cellStyle name="Accent4 6 4 2" xfId="24425"/>
    <cellStyle name="Accent4 6 4 3" xfId="24426"/>
    <cellStyle name="Accent4 6 5" xfId="24427"/>
    <cellStyle name="Accent4 6 6" xfId="24428"/>
    <cellStyle name="Accent4 60" xfId="24429"/>
    <cellStyle name="Accent4 60 2" xfId="24430"/>
    <cellStyle name="Accent4 60 3" xfId="24431"/>
    <cellStyle name="Accent4 61" xfId="24432"/>
    <cellStyle name="Accent4 61 2" xfId="24433"/>
    <cellStyle name="Accent4 61 3" xfId="24434"/>
    <cellStyle name="Accent4 62" xfId="24435"/>
    <cellStyle name="Accent4 63" xfId="24436"/>
    <cellStyle name="Accent4 64" xfId="24437"/>
    <cellStyle name="Accent4 65" xfId="24438"/>
    <cellStyle name="Accent4 66" xfId="24439"/>
    <cellStyle name="Accent4 67" xfId="24440"/>
    <cellStyle name="Accent4 68" xfId="24441"/>
    <cellStyle name="Accent4 69" xfId="24442"/>
    <cellStyle name="Accent4 7" xfId="24443"/>
    <cellStyle name="Accent4 7 2" xfId="24444"/>
    <cellStyle name="Accent4 7 2 2" xfId="24445"/>
    <cellStyle name="Accent4 7 2 3" xfId="24446"/>
    <cellStyle name="Accent4 7 3" xfId="24447"/>
    <cellStyle name="Accent4 7 3 2" xfId="24448"/>
    <cellStyle name="Accent4 7 3 3" xfId="24449"/>
    <cellStyle name="Accent4 7 4" xfId="24450"/>
    <cellStyle name="Accent4 7 4 2" xfId="24451"/>
    <cellStyle name="Accent4 7 4 3" xfId="24452"/>
    <cellStyle name="Accent4 7 5" xfId="24453"/>
    <cellStyle name="Accent4 7 5 2" xfId="24454"/>
    <cellStyle name="Accent4 7 5 3" xfId="24455"/>
    <cellStyle name="Accent4 7 6" xfId="24456"/>
    <cellStyle name="Accent4 7 7" xfId="24457"/>
    <cellStyle name="Accent4 7 8" xfId="24458"/>
    <cellStyle name="Accent4 70" xfId="24459"/>
    <cellStyle name="Accent4 71" xfId="24460"/>
    <cellStyle name="Accent4 72" xfId="24461"/>
    <cellStyle name="Accent4 73" xfId="24462"/>
    <cellStyle name="Accent4 74" xfId="24463"/>
    <cellStyle name="Accent4 75" xfId="24464"/>
    <cellStyle name="Accent4 76" xfId="24465"/>
    <cellStyle name="Accent4 77" xfId="24466"/>
    <cellStyle name="Accent4 78" xfId="24467"/>
    <cellStyle name="Accent4 79" xfId="24468"/>
    <cellStyle name="Accent4 8" xfId="24469"/>
    <cellStyle name="Accent4 8 2" xfId="24470"/>
    <cellStyle name="Accent4 8 2 2" xfId="24471"/>
    <cellStyle name="Accent4 8 2 3" xfId="24472"/>
    <cellStyle name="Accent4 8 3" xfId="24473"/>
    <cellStyle name="Accent4 8 3 2" xfId="24474"/>
    <cellStyle name="Accent4 8 3 3" xfId="24475"/>
    <cellStyle name="Accent4 8 4" xfId="24476"/>
    <cellStyle name="Accent4 8 4 2" xfId="24477"/>
    <cellStyle name="Accent4 8 4 3" xfId="24478"/>
    <cellStyle name="Accent4 8 5" xfId="24479"/>
    <cellStyle name="Accent4 8 6" xfId="24480"/>
    <cellStyle name="Accent4 8 7" xfId="24481"/>
    <cellStyle name="Accent4 8 8" xfId="24482"/>
    <cellStyle name="Accent4 80" xfId="24483"/>
    <cellStyle name="Accent4 81" xfId="24484"/>
    <cellStyle name="Accent4 82" xfId="24485"/>
    <cellStyle name="Accent4 83" xfId="24486"/>
    <cellStyle name="Accent4 84" xfId="24487"/>
    <cellStyle name="Accent4 84 2" xfId="24488"/>
    <cellStyle name="Accent4 85" xfId="24489"/>
    <cellStyle name="Accent4 86" xfId="24490"/>
    <cellStyle name="Accent4 87" xfId="24491"/>
    <cellStyle name="Accent4 88" xfId="24492"/>
    <cellStyle name="Accent4 89" xfId="24493"/>
    <cellStyle name="Accent4 9" xfId="24494"/>
    <cellStyle name="Accent4 9 10" xfId="24495"/>
    <cellStyle name="Accent4 9 2" xfId="24496"/>
    <cellStyle name="Accent4 9 2 2" xfId="24497"/>
    <cellStyle name="Accent4 9 2 3" xfId="24498"/>
    <cellStyle name="Accent4 9 3" xfId="24499"/>
    <cellStyle name="Accent4 9 3 2" xfId="24500"/>
    <cellStyle name="Accent4 9 3 3" xfId="24501"/>
    <cellStyle name="Accent4 9 4" xfId="24502"/>
    <cellStyle name="Accent4 9 4 2" xfId="24503"/>
    <cellStyle name="Accent4 9 4 3" xfId="24504"/>
    <cellStyle name="Accent4 9 5" xfId="24505"/>
    <cellStyle name="Accent4 9 5 2" xfId="24506"/>
    <cellStyle name="Accent4 9 5 3" xfId="24507"/>
    <cellStyle name="Accent4 9 6" xfId="24508"/>
    <cellStyle name="Accent4 9 6 2" xfId="24509"/>
    <cellStyle name="Accent4 9 6 3" xfId="24510"/>
    <cellStyle name="Accent4 9 7" xfId="24511"/>
    <cellStyle name="Accent4 9 7 2" xfId="24512"/>
    <cellStyle name="Accent4 9 7 3" xfId="24513"/>
    <cellStyle name="Accent4 9 8" xfId="24514"/>
    <cellStyle name="Accent4 9 9" xfId="24515"/>
    <cellStyle name="Accent4 90" xfId="24516"/>
    <cellStyle name="Accent4 91" xfId="24517"/>
    <cellStyle name="Accent4 92" xfId="24518"/>
    <cellStyle name="Accent4 93" xfId="24519"/>
    <cellStyle name="Accent4 94" xfId="24520"/>
    <cellStyle name="Accent4 95" xfId="24521"/>
    <cellStyle name="Accent4 96" xfId="24522"/>
    <cellStyle name="Accent4 97" xfId="24523"/>
    <cellStyle name="Accent4 98" xfId="24524"/>
    <cellStyle name="Accent4 99" xfId="24525"/>
    <cellStyle name="Accent5 - 20%" xfId="29"/>
    <cellStyle name="Accent5 - 20% 10" xfId="24526"/>
    <cellStyle name="Accent5 - 20% 10 2" xfId="24527"/>
    <cellStyle name="Accent5 - 20% 10 2 2" xfId="24528"/>
    <cellStyle name="Accent5 - 20% 10 3" xfId="24529"/>
    <cellStyle name="Accent5 - 20% 11" xfId="24530"/>
    <cellStyle name="Accent5 - 20% 11 2" xfId="24531"/>
    <cellStyle name="Accent5 - 20% 11 2 2" xfId="24532"/>
    <cellStyle name="Accent5 - 20% 11 3" xfId="24533"/>
    <cellStyle name="Accent5 - 20% 12" xfId="24534"/>
    <cellStyle name="Accent5 - 20% 12 2" xfId="24535"/>
    <cellStyle name="Accent5 - 20% 12 2 2" xfId="24536"/>
    <cellStyle name="Accent5 - 20% 12 3" xfId="24537"/>
    <cellStyle name="Accent5 - 20% 13" xfId="24538"/>
    <cellStyle name="Accent5 - 20% 13 2" xfId="24539"/>
    <cellStyle name="Accent5 - 20% 13 2 2" xfId="24540"/>
    <cellStyle name="Accent5 - 20% 13 3" xfId="24541"/>
    <cellStyle name="Accent5 - 20% 14" xfId="24542"/>
    <cellStyle name="Accent5 - 20% 14 2" xfId="24543"/>
    <cellStyle name="Accent5 - 20% 14 2 2" xfId="24544"/>
    <cellStyle name="Accent5 - 20% 14 3" xfId="24545"/>
    <cellStyle name="Accent5 - 20% 15" xfId="24546"/>
    <cellStyle name="Accent5 - 20% 15 2" xfId="24547"/>
    <cellStyle name="Accent5 - 20% 15 2 2" xfId="24548"/>
    <cellStyle name="Accent5 - 20% 15 3" xfId="24549"/>
    <cellStyle name="Accent5 - 20% 16" xfId="24550"/>
    <cellStyle name="Accent5 - 20% 16 2" xfId="24551"/>
    <cellStyle name="Accent5 - 20% 16 2 2" xfId="24552"/>
    <cellStyle name="Accent5 - 20% 16 3" xfId="24553"/>
    <cellStyle name="Accent5 - 20% 17" xfId="24554"/>
    <cellStyle name="Accent5 - 20% 17 2" xfId="24555"/>
    <cellStyle name="Accent5 - 20% 17 2 2" xfId="24556"/>
    <cellStyle name="Accent5 - 20% 17 3" xfId="24557"/>
    <cellStyle name="Accent5 - 20% 18" xfId="24558"/>
    <cellStyle name="Accent5 - 20% 18 2" xfId="24559"/>
    <cellStyle name="Accent5 - 20% 18 2 2" xfId="24560"/>
    <cellStyle name="Accent5 - 20% 18 3" xfId="24561"/>
    <cellStyle name="Accent5 - 20% 19" xfId="24562"/>
    <cellStyle name="Accent5 - 20% 19 2" xfId="24563"/>
    <cellStyle name="Accent5 - 20% 19 2 2" xfId="24564"/>
    <cellStyle name="Accent5 - 20% 19 3" xfId="24565"/>
    <cellStyle name="Accent5 - 20% 2" xfId="24566"/>
    <cellStyle name="Accent5 - 20% 2 2" xfId="24567"/>
    <cellStyle name="Accent5 - 20% 2 2 2" xfId="24568"/>
    <cellStyle name="Accent5 - 20% 2 3" xfId="24569"/>
    <cellStyle name="Accent5 - 20% 2 4" xfId="24570"/>
    <cellStyle name="Accent5 - 20% 20" xfId="24571"/>
    <cellStyle name="Accent5 - 20% 20 2" xfId="24572"/>
    <cellStyle name="Accent5 - 20% 20 2 2" xfId="24573"/>
    <cellStyle name="Accent5 - 20% 20 3" xfId="24574"/>
    <cellStyle name="Accent5 - 20% 21" xfId="24575"/>
    <cellStyle name="Accent5 - 20% 21 2" xfId="24576"/>
    <cellStyle name="Accent5 - 20% 21 2 2" xfId="24577"/>
    <cellStyle name="Accent5 - 20% 21 3" xfId="24578"/>
    <cellStyle name="Accent5 - 20% 22" xfId="24579"/>
    <cellStyle name="Accent5 - 20% 22 2" xfId="24580"/>
    <cellStyle name="Accent5 - 20% 22 2 2" xfId="24581"/>
    <cellStyle name="Accent5 - 20% 22 3" xfId="24582"/>
    <cellStyle name="Accent5 - 20% 23" xfId="24583"/>
    <cellStyle name="Accent5 - 20% 23 2" xfId="24584"/>
    <cellStyle name="Accent5 - 20% 23 2 2" xfId="24585"/>
    <cellStyle name="Accent5 - 20% 23 3" xfId="24586"/>
    <cellStyle name="Accent5 - 20% 24" xfId="24587"/>
    <cellStyle name="Accent5 - 20% 24 2" xfId="24588"/>
    <cellStyle name="Accent5 - 20% 25" xfId="24589"/>
    <cellStyle name="Accent5 - 20% 25 2" xfId="24590"/>
    <cellStyle name="Accent5 - 20% 26" xfId="24591"/>
    <cellStyle name="Accent5 - 20% 26 2" xfId="24592"/>
    <cellStyle name="Accent5 - 20% 27" xfId="24593"/>
    <cellStyle name="Accent5 - 20% 27 2" xfId="24594"/>
    <cellStyle name="Accent5 - 20% 28" xfId="24595"/>
    <cellStyle name="Accent5 - 20% 28 2" xfId="24596"/>
    <cellStyle name="Accent5 - 20% 29" xfId="24597"/>
    <cellStyle name="Accent5 - 20% 29 2" xfId="24598"/>
    <cellStyle name="Accent5 - 20% 3" xfId="24599"/>
    <cellStyle name="Accent5 - 20% 3 2" xfId="24600"/>
    <cellStyle name="Accent5 - 20% 3 2 2" xfId="24601"/>
    <cellStyle name="Accent5 - 20% 3 3" xfId="24602"/>
    <cellStyle name="Accent5 - 20% 30" xfId="24603"/>
    <cellStyle name="Accent5 - 20% 30 2" xfId="24604"/>
    <cellStyle name="Accent5 - 20% 31" xfId="24605"/>
    <cellStyle name="Accent5 - 20% 31 2" xfId="24606"/>
    <cellStyle name="Accent5 - 20% 32" xfId="24607"/>
    <cellStyle name="Accent5 - 20% 32 2" xfId="24608"/>
    <cellStyle name="Accent5 - 20% 33" xfId="24609"/>
    <cellStyle name="Accent5 - 20% 33 2" xfId="24610"/>
    <cellStyle name="Accent5 - 20% 34" xfId="24611"/>
    <cellStyle name="Accent5 - 20% 34 2" xfId="24612"/>
    <cellStyle name="Accent5 - 20% 35" xfId="24613"/>
    <cellStyle name="Accent5 - 20% 35 2" xfId="24614"/>
    <cellStyle name="Accent5 - 20% 35 3" xfId="24615"/>
    <cellStyle name="Accent5 - 20% 35 4" xfId="24616"/>
    <cellStyle name="Accent5 - 20% 36" xfId="24617"/>
    <cellStyle name="Accent5 - 20% 36 2" xfId="24618"/>
    <cellStyle name="Accent5 - 20% 36 3" xfId="24619"/>
    <cellStyle name="Accent5 - 20% 36 4" xfId="24620"/>
    <cellStyle name="Accent5 - 20% 37" xfId="24621"/>
    <cellStyle name="Accent5 - 20% 37 2" xfId="24622"/>
    <cellStyle name="Accent5 - 20% 37 3" xfId="24623"/>
    <cellStyle name="Accent5 - 20% 37 4" xfId="24624"/>
    <cellStyle name="Accent5 - 20% 38" xfId="24625"/>
    <cellStyle name="Accent5 - 20% 38 2" xfId="24626"/>
    <cellStyle name="Accent5 - 20% 38 3" xfId="24627"/>
    <cellStyle name="Accent5 - 20% 39" xfId="24628"/>
    <cellStyle name="Accent5 - 20% 4" xfId="24629"/>
    <cellStyle name="Accent5 - 20% 4 2" xfId="24630"/>
    <cellStyle name="Accent5 - 20% 4 2 2" xfId="24631"/>
    <cellStyle name="Accent5 - 20% 4 3" xfId="24632"/>
    <cellStyle name="Accent5 - 20% 5" xfId="24633"/>
    <cellStyle name="Accent5 - 20% 5 2" xfId="24634"/>
    <cellStyle name="Accent5 - 20% 5 2 2" xfId="24635"/>
    <cellStyle name="Accent5 - 20% 5 3" xfId="24636"/>
    <cellStyle name="Accent5 - 20% 6" xfId="24637"/>
    <cellStyle name="Accent5 - 20% 6 2" xfId="24638"/>
    <cellStyle name="Accent5 - 20% 6 2 2" xfId="24639"/>
    <cellStyle name="Accent5 - 20% 6 3" xfId="24640"/>
    <cellStyle name="Accent5 - 20% 7" xfId="24641"/>
    <cellStyle name="Accent5 - 20% 7 2" xfId="24642"/>
    <cellStyle name="Accent5 - 20% 7 2 2" xfId="24643"/>
    <cellStyle name="Accent5 - 20% 7 3" xfId="24644"/>
    <cellStyle name="Accent5 - 20% 8" xfId="24645"/>
    <cellStyle name="Accent5 - 20% 8 2" xfId="24646"/>
    <cellStyle name="Accent5 - 20% 8 2 2" xfId="24647"/>
    <cellStyle name="Accent5 - 20% 8 3" xfId="24648"/>
    <cellStyle name="Accent5 - 20% 9" xfId="24649"/>
    <cellStyle name="Accent5 - 20% 9 2" xfId="24650"/>
    <cellStyle name="Accent5 - 20% 9 2 2" xfId="24651"/>
    <cellStyle name="Accent5 - 20% 9 3" xfId="24652"/>
    <cellStyle name="Accent5 - 40%" xfId="30"/>
    <cellStyle name="Accent5 - 40% 10" xfId="24653"/>
    <cellStyle name="Accent5 - 40% 10 2" xfId="24654"/>
    <cellStyle name="Accent5 - 40% 11" xfId="24655"/>
    <cellStyle name="Accent5 - 40% 11 2" xfId="24656"/>
    <cellStyle name="Accent5 - 40% 12" xfId="24657"/>
    <cellStyle name="Accent5 - 40% 12 2" xfId="24658"/>
    <cellStyle name="Accent5 - 40% 13" xfId="24659"/>
    <cellStyle name="Accent5 - 40% 13 2" xfId="24660"/>
    <cellStyle name="Accent5 - 40% 14" xfId="24661"/>
    <cellStyle name="Accent5 - 40% 14 2" xfId="24662"/>
    <cellStyle name="Accent5 - 40% 15" xfId="24663"/>
    <cellStyle name="Accent5 - 40% 15 2" xfId="24664"/>
    <cellStyle name="Accent5 - 40% 16" xfId="24665"/>
    <cellStyle name="Accent5 - 40% 17" xfId="24666"/>
    <cellStyle name="Accent5 - 40% 18" xfId="24667"/>
    <cellStyle name="Accent5 - 40% 19" xfId="24668"/>
    <cellStyle name="Accent5 - 40% 2" xfId="24669"/>
    <cellStyle name="Accent5 - 40% 2 2" xfId="24670"/>
    <cellStyle name="Accent5 - 40% 2 3" xfId="24671"/>
    <cellStyle name="Accent5 - 40% 20" xfId="24672"/>
    <cellStyle name="Accent5 - 40% 21" xfId="24673"/>
    <cellStyle name="Accent5 - 40% 22" xfId="24674"/>
    <cellStyle name="Accent5 - 40% 23" xfId="24675"/>
    <cellStyle name="Accent5 - 40% 3" xfId="24676"/>
    <cellStyle name="Accent5 - 40% 3 2" xfId="24677"/>
    <cellStyle name="Accent5 - 40% 4" xfId="24678"/>
    <cellStyle name="Accent5 - 40% 4 2" xfId="24679"/>
    <cellStyle name="Accent5 - 40% 5" xfId="24680"/>
    <cellStyle name="Accent5 - 40% 5 2" xfId="24681"/>
    <cellStyle name="Accent5 - 40% 6" xfId="24682"/>
    <cellStyle name="Accent5 - 40% 6 2" xfId="24683"/>
    <cellStyle name="Accent5 - 40% 7" xfId="24684"/>
    <cellStyle name="Accent5 - 40% 7 2" xfId="24685"/>
    <cellStyle name="Accent5 - 40% 8" xfId="24686"/>
    <cellStyle name="Accent5 - 40% 8 2" xfId="24687"/>
    <cellStyle name="Accent5 - 40% 9" xfId="24688"/>
    <cellStyle name="Accent5 - 40% 9 2" xfId="24689"/>
    <cellStyle name="Accent5 - 60%" xfId="31"/>
    <cellStyle name="Accent5 - 60% 10" xfId="24690"/>
    <cellStyle name="Accent5 - 60% 11" xfId="24691"/>
    <cellStyle name="Accent5 - 60% 12" xfId="24692"/>
    <cellStyle name="Accent5 - 60% 13" xfId="24693"/>
    <cellStyle name="Accent5 - 60% 14" xfId="24694"/>
    <cellStyle name="Accent5 - 60% 15" xfId="24695"/>
    <cellStyle name="Accent5 - 60% 16" xfId="24696"/>
    <cellStyle name="Accent5 - 60% 17" xfId="24697"/>
    <cellStyle name="Accent5 - 60% 18" xfId="24698"/>
    <cellStyle name="Accent5 - 60% 19" xfId="24699"/>
    <cellStyle name="Accent5 - 60% 2" xfId="24700"/>
    <cellStyle name="Accent5 - 60% 2 2" xfId="24701"/>
    <cellStyle name="Accent5 - 60% 2 3" xfId="24702"/>
    <cellStyle name="Accent5 - 60% 20" xfId="24703"/>
    <cellStyle name="Accent5 - 60% 21" xfId="24704"/>
    <cellStyle name="Accent5 - 60% 22" xfId="24705"/>
    <cellStyle name="Accent5 - 60% 23" xfId="24706"/>
    <cellStyle name="Accent5 - 60% 24" xfId="24707"/>
    <cellStyle name="Accent5 - 60% 25" xfId="24708"/>
    <cellStyle name="Accent5 - 60% 26" xfId="24709"/>
    <cellStyle name="Accent5 - 60% 27" xfId="24710"/>
    <cellStyle name="Accent5 - 60% 28" xfId="24711"/>
    <cellStyle name="Accent5 - 60% 29" xfId="24712"/>
    <cellStyle name="Accent5 - 60% 3" xfId="24713"/>
    <cellStyle name="Accent5 - 60% 30" xfId="24714"/>
    <cellStyle name="Accent5 - 60% 31" xfId="24715"/>
    <cellStyle name="Accent5 - 60% 32" xfId="24716"/>
    <cellStyle name="Accent5 - 60% 33" xfId="24717"/>
    <cellStyle name="Accent5 - 60% 34" xfId="24718"/>
    <cellStyle name="Accent5 - 60% 35" xfId="24719"/>
    <cellStyle name="Accent5 - 60% 36" xfId="24720"/>
    <cellStyle name="Accent5 - 60% 37" xfId="24721"/>
    <cellStyle name="Accent5 - 60% 38" xfId="24722"/>
    <cellStyle name="Accent5 - 60% 39" xfId="24723"/>
    <cellStyle name="Accent5 - 60% 4" xfId="24724"/>
    <cellStyle name="Accent5 - 60% 5" xfId="24725"/>
    <cellStyle name="Accent5 - 60% 6" xfId="24726"/>
    <cellStyle name="Accent5 - 60% 7" xfId="24727"/>
    <cellStyle name="Accent5 - 60% 8" xfId="24728"/>
    <cellStyle name="Accent5 - 60% 9" xfId="24729"/>
    <cellStyle name="Accent5 10" xfId="24730"/>
    <cellStyle name="Accent5 10 10" xfId="24731"/>
    <cellStyle name="Accent5 10 2" xfId="24732"/>
    <cellStyle name="Accent5 10 2 2" xfId="24733"/>
    <cellStyle name="Accent5 10 2 3" xfId="24734"/>
    <cellStyle name="Accent5 10 3" xfId="24735"/>
    <cellStyle name="Accent5 10 3 2" xfId="24736"/>
    <cellStyle name="Accent5 10 3 3" xfId="24737"/>
    <cellStyle name="Accent5 10 4" xfId="24738"/>
    <cellStyle name="Accent5 10 4 2" xfId="24739"/>
    <cellStyle name="Accent5 10 4 3" xfId="24740"/>
    <cellStyle name="Accent5 10 5" xfId="24741"/>
    <cellStyle name="Accent5 10 5 2" xfId="24742"/>
    <cellStyle name="Accent5 10 5 3" xfId="24743"/>
    <cellStyle name="Accent5 10 6" xfId="24744"/>
    <cellStyle name="Accent5 10 7" xfId="24745"/>
    <cellStyle name="Accent5 10 8" xfId="24746"/>
    <cellStyle name="Accent5 10 9" xfId="24747"/>
    <cellStyle name="Accent5 100" xfId="24748"/>
    <cellStyle name="Accent5 101" xfId="24749"/>
    <cellStyle name="Accent5 102" xfId="24750"/>
    <cellStyle name="Accent5 103" xfId="24751"/>
    <cellStyle name="Accent5 104" xfId="24752"/>
    <cellStyle name="Accent5 105" xfId="24753"/>
    <cellStyle name="Accent5 106" xfId="24754"/>
    <cellStyle name="Accent5 107" xfId="24755"/>
    <cellStyle name="Accent5 108" xfId="24756"/>
    <cellStyle name="Accent5 109" xfId="24757"/>
    <cellStyle name="Accent5 11" xfId="24758"/>
    <cellStyle name="Accent5 11 10" xfId="24759"/>
    <cellStyle name="Accent5 11 2" xfId="24760"/>
    <cellStyle name="Accent5 11 2 2" xfId="24761"/>
    <cellStyle name="Accent5 11 2 3" xfId="24762"/>
    <cellStyle name="Accent5 11 3" xfId="24763"/>
    <cellStyle name="Accent5 11 3 2" xfId="24764"/>
    <cellStyle name="Accent5 11 3 3" xfId="24765"/>
    <cellStyle name="Accent5 11 4" xfId="24766"/>
    <cellStyle name="Accent5 11 5" xfId="24767"/>
    <cellStyle name="Accent5 11 6" xfId="24768"/>
    <cellStyle name="Accent5 11 6 2" xfId="24769"/>
    <cellStyle name="Accent5 11 6 3" xfId="24770"/>
    <cellStyle name="Accent5 11 7" xfId="24771"/>
    <cellStyle name="Accent5 11 8" xfId="24772"/>
    <cellStyle name="Accent5 11 9" xfId="24773"/>
    <cellStyle name="Accent5 110" xfId="24774"/>
    <cellStyle name="Accent5 111" xfId="24775"/>
    <cellStyle name="Accent5 112" xfId="24776"/>
    <cellStyle name="Accent5 113" xfId="24777"/>
    <cellStyle name="Accent5 114" xfId="24778"/>
    <cellStyle name="Accent5 115" xfId="24779"/>
    <cellStyle name="Accent5 116" xfId="24780"/>
    <cellStyle name="Accent5 117" xfId="24781"/>
    <cellStyle name="Accent5 118" xfId="24782"/>
    <cellStyle name="Accent5 119" xfId="24783"/>
    <cellStyle name="Accent5 12" xfId="24784"/>
    <cellStyle name="Accent5 12 2" xfId="24785"/>
    <cellStyle name="Accent5 12 2 2" xfId="24786"/>
    <cellStyle name="Accent5 12 2 3" xfId="24787"/>
    <cellStyle name="Accent5 12 3" xfId="24788"/>
    <cellStyle name="Accent5 12 4" xfId="24789"/>
    <cellStyle name="Accent5 12 5" xfId="24790"/>
    <cellStyle name="Accent5 12 6" xfId="24791"/>
    <cellStyle name="Accent5 12 7" xfId="24792"/>
    <cellStyle name="Accent5 120" xfId="24793"/>
    <cellStyle name="Accent5 121" xfId="24794"/>
    <cellStyle name="Accent5 122" xfId="24795"/>
    <cellStyle name="Accent5 123" xfId="24796"/>
    <cellStyle name="Accent5 124" xfId="24797"/>
    <cellStyle name="Accent5 125" xfId="24798"/>
    <cellStyle name="Accent5 126" xfId="24799"/>
    <cellStyle name="Accent5 127" xfId="24800"/>
    <cellStyle name="Accent5 128" xfId="24801"/>
    <cellStyle name="Accent5 129" xfId="24802"/>
    <cellStyle name="Accent5 13" xfId="24803"/>
    <cellStyle name="Accent5 13 2" xfId="24804"/>
    <cellStyle name="Accent5 13 2 2" xfId="24805"/>
    <cellStyle name="Accent5 13 2 3" xfId="24806"/>
    <cellStyle name="Accent5 13 3" xfId="24807"/>
    <cellStyle name="Accent5 13 4" xfId="24808"/>
    <cellStyle name="Accent5 13 5" xfId="24809"/>
    <cellStyle name="Accent5 13 6" xfId="24810"/>
    <cellStyle name="Accent5 13 7" xfId="24811"/>
    <cellStyle name="Accent5 130" xfId="24812"/>
    <cellStyle name="Accent5 131" xfId="24813"/>
    <cellStyle name="Accent5 132" xfId="24814"/>
    <cellStyle name="Accent5 133" xfId="24815"/>
    <cellStyle name="Accent5 134" xfId="24816"/>
    <cellStyle name="Accent5 135" xfId="24817"/>
    <cellStyle name="Accent5 136" xfId="24818"/>
    <cellStyle name="Accent5 137" xfId="24819"/>
    <cellStyle name="Accent5 138" xfId="24820"/>
    <cellStyle name="Accent5 139" xfId="24821"/>
    <cellStyle name="Accent5 14" xfId="24822"/>
    <cellStyle name="Accent5 14 2" xfId="24823"/>
    <cellStyle name="Accent5 14 2 2" xfId="24824"/>
    <cellStyle name="Accent5 14 2 3" xfId="24825"/>
    <cellStyle name="Accent5 14 3" xfId="24826"/>
    <cellStyle name="Accent5 14 4" xfId="24827"/>
    <cellStyle name="Accent5 14 5" xfId="24828"/>
    <cellStyle name="Accent5 14 6" xfId="24829"/>
    <cellStyle name="Accent5 14 7" xfId="24830"/>
    <cellStyle name="Accent5 140" xfId="24831"/>
    <cellStyle name="Accent5 141" xfId="24832"/>
    <cellStyle name="Accent5 142" xfId="24833"/>
    <cellStyle name="Accent5 143" xfId="24834"/>
    <cellStyle name="Accent5 144" xfId="24835"/>
    <cellStyle name="Accent5 145" xfId="24836"/>
    <cellStyle name="Accent5 146" xfId="24837"/>
    <cellStyle name="Accent5 147" xfId="24838"/>
    <cellStyle name="Accent5 148" xfId="24839"/>
    <cellStyle name="Accent5 149" xfId="24840"/>
    <cellStyle name="Accent5 15" xfId="24841"/>
    <cellStyle name="Accent5 15 2" xfId="24842"/>
    <cellStyle name="Accent5 15 2 2" xfId="24843"/>
    <cellStyle name="Accent5 15 2 3" xfId="24844"/>
    <cellStyle name="Accent5 15 3" xfId="24845"/>
    <cellStyle name="Accent5 15 4" xfId="24846"/>
    <cellStyle name="Accent5 15 5" xfId="24847"/>
    <cellStyle name="Accent5 15 6" xfId="24848"/>
    <cellStyle name="Accent5 15 7" xfId="24849"/>
    <cellStyle name="Accent5 150" xfId="24850"/>
    <cellStyle name="Accent5 151" xfId="24851"/>
    <cellStyle name="Accent5 152" xfId="24852"/>
    <cellStyle name="Accent5 153" xfId="24853"/>
    <cellStyle name="Accent5 154" xfId="24854"/>
    <cellStyle name="Accent5 155" xfId="24855"/>
    <cellStyle name="Accent5 156" xfId="24856"/>
    <cellStyle name="Accent5 157" xfId="24857"/>
    <cellStyle name="Accent5 158" xfId="24858"/>
    <cellStyle name="Accent5 159" xfId="24859"/>
    <cellStyle name="Accent5 16" xfId="24860"/>
    <cellStyle name="Accent5 16 2" xfId="24861"/>
    <cellStyle name="Accent5 16 2 2" xfId="24862"/>
    <cellStyle name="Accent5 16 2 3" xfId="24863"/>
    <cellStyle name="Accent5 16 3" xfId="24864"/>
    <cellStyle name="Accent5 16 4" xfId="24865"/>
    <cellStyle name="Accent5 16 5" xfId="24866"/>
    <cellStyle name="Accent5 16 6" xfId="24867"/>
    <cellStyle name="Accent5 16 7" xfId="24868"/>
    <cellStyle name="Accent5 160" xfId="24869"/>
    <cellStyle name="Accent5 161" xfId="24870"/>
    <cellStyle name="Accent5 162" xfId="24871"/>
    <cellStyle name="Accent5 163" xfId="24872"/>
    <cellStyle name="Accent5 164" xfId="24873"/>
    <cellStyle name="Accent5 165" xfId="24874"/>
    <cellStyle name="Accent5 166" xfId="24875"/>
    <cellStyle name="Accent5 167" xfId="24876"/>
    <cellStyle name="Accent5 168" xfId="24877"/>
    <cellStyle name="Accent5 169" xfId="24878"/>
    <cellStyle name="Accent5 17" xfId="24879"/>
    <cellStyle name="Accent5 17 2" xfId="24880"/>
    <cellStyle name="Accent5 17 2 2" xfId="24881"/>
    <cellStyle name="Accent5 17 2 3" xfId="24882"/>
    <cellStyle name="Accent5 17 3" xfId="24883"/>
    <cellStyle name="Accent5 17 4" xfId="24884"/>
    <cellStyle name="Accent5 17 5" xfId="24885"/>
    <cellStyle name="Accent5 17 6" xfId="24886"/>
    <cellStyle name="Accent5 17 7" xfId="24887"/>
    <cellStyle name="Accent5 170" xfId="24888"/>
    <cellStyle name="Accent5 171" xfId="24889"/>
    <cellStyle name="Accent5 172" xfId="24890"/>
    <cellStyle name="Accent5 173" xfId="24891"/>
    <cellStyle name="Accent5 174" xfId="24892"/>
    <cellStyle name="Accent5 175" xfId="24893"/>
    <cellStyle name="Accent5 176" xfId="24894"/>
    <cellStyle name="Accent5 177" xfId="24895"/>
    <cellStyle name="Accent5 178" xfId="24896"/>
    <cellStyle name="Accent5 179" xfId="24897"/>
    <cellStyle name="Accent5 18" xfId="24898"/>
    <cellStyle name="Accent5 18 2" xfId="24899"/>
    <cellStyle name="Accent5 18 3" xfId="24900"/>
    <cellStyle name="Accent5 18 4" xfId="24901"/>
    <cellStyle name="Accent5 18 5" xfId="24902"/>
    <cellStyle name="Accent5 18 6" xfId="24903"/>
    <cellStyle name="Accent5 18 7" xfId="24904"/>
    <cellStyle name="Accent5 180" xfId="24905"/>
    <cellStyle name="Accent5 181" xfId="24906"/>
    <cellStyle name="Accent5 182" xfId="24907"/>
    <cellStyle name="Accent5 183" xfId="24908"/>
    <cellStyle name="Accent5 184" xfId="24909"/>
    <cellStyle name="Accent5 185" xfId="24910"/>
    <cellStyle name="Accent5 186" xfId="24911"/>
    <cellStyle name="Accent5 187" xfId="24912"/>
    <cellStyle name="Accent5 188" xfId="24913"/>
    <cellStyle name="Accent5 189" xfId="24914"/>
    <cellStyle name="Accent5 19" xfId="24915"/>
    <cellStyle name="Accent5 19 2" xfId="24916"/>
    <cellStyle name="Accent5 19 3" xfId="24917"/>
    <cellStyle name="Accent5 19 4" xfId="24918"/>
    <cellStyle name="Accent5 19 5" xfId="24919"/>
    <cellStyle name="Accent5 19 6" xfId="24920"/>
    <cellStyle name="Accent5 190" xfId="24921"/>
    <cellStyle name="Accent5 191" xfId="24922"/>
    <cellStyle name="Accent5 192" xfId="24923"/>
    <cellStyle name="Accent5 193" xfId="24924"/>
    <cellStyle name="Accent5 194" xfId="24925"/>
    <cellStyle name="Accent5 195" xfId="24926"/>
    <cellStyle name="Accent5 196" xfId="24927"/>
    <cellStyle name="Accent5 197" xfId="24928"/>
    <cellStyle name="Accent5 198" xfId="24929"/>
    <cellStyle name="Accent5 199" xfId="24930"/>
    <cellStyle name="Accent5 2" xfId="32"/>
    <cellStyle name="Accent5 2 2" xfId="24931"/>
    <cellStyle name="Accent5 2 2 2" xfId="24932"/>
    <cellStyle name="Accent5 2 2 2 2" xfId="24933"/>
    <cellStyle name="Accent5 2 2 2 3" xfId="24934"/>
    <cellStyle name="Accent5 2 2 3" xfId="24935"/>
    <cellStyle name="Accent5 2 2 4" xfId="24936"/>
    <cellStyle name="Accent5 2 3" xfId="24937"/>
    <cellStyle name="Accent5 2 3 2" xfId="24938"/>
    <cellStyle name="Accent5 2 3 3" xfId="24939"/>
    <cellStyle name="Accent5 2 4" xfId="24940"/>
    <cellStyle name="Accent5 2 4 2" xfId="24941"/>
    <cellStyle name="Accent5 2 4 3" xfId="24942"/>
    <cellStyle name="Accent5 2 5" xfId="24943"/>
    <cellStyle name="Accent5 2 5 2" xfId="24944"/>
    <cellStyle name="Accent5 2 5 3" xfId="24945"/>
    <cellStyle name="Accent5 2 6" xfId="24946"/>
    <cellStyle name="Accent5 2 6 2" xfId="24947"/>
    <cellStyle name="Accent5 2 6 3" xfId="24948"/>
    <cellStyle name="Accent5 2 7" xfId="24949"/>
    <cellStyle name="Accent5 20" xfId="24950"/>
    <cellStyle name="Accent5 20 2" xfId="24951"/>
    <cellStyle name="Accent5 20 3" xfId="24952"/>
    <cellStyle name="Accent5 20 4" xfId="24953"/>
    <cellStyle name="Accent5 20 5" xfId="24954"/>
    <cellStyle name="Accent5 20 6" xfId="24955"/>
    <cellStyle name="Accent5 200" xfId="24956"/>
    <cellStyle name="Accent5 201" xfId="24957"/>
    <cellStyle name="Accent5 202" xfId="24958"/>
    <cellStyle name="Accent5 203" xfId="24959"/>
    <cellStyle name="Accent5 204" xfId="24960"/>
    <cellStyle name="Accent5 205" xfId="24961"/>
    <cellStyle name="Accent5 206" xfId="24962"/>
    <cellStyle name="Accent5 207" xfId="24963"/>
    <cellStyle name="Accent5 208" xfId="24964"/>
    <cellStyle name="Accent5 209" xfId="24965"/>
    <cellStyle name="Accent5 21" xfId="24966"/>
    <cellStyle name="Accent5 21 2" xfId="24967"/>
    <cellStyle name="Accent5 21 3" xfId="24968"/>
    <cellStyle name="Accent5 21 4" xfId="24969"/>
    <cellStyle name="Accent5 21 5" xfId="24970"/>
    <cellStyle name="Accent5 21 6" xfId="24971"/>
    <cellStyle name="Accent5 21 7" xfId="24972"/>
    <cellStyle name="Accent5 210" xfId="24973"/>
    <cellStyle name="Accent5 211" xfId="24974"/>
    <cellStyle name="Accent5 212" xfId="24975"/>
    <cellStyle name="Accent5 213" xfId="24976"/>
    <cellStyle name="Accent5 214" xfId="24977"/>
    <cellStyle name="Accent5 215" xfId="24978"/>
    <cellStyle name="Accent5 216" xfId="24979"/>
    <cellStyle name="Accent5 217" xfId="24980"/>
    <cellStyle name="Accent5 218" xfId="24981"/>
    <cellStyle name="Accent5 219" xfId="24982"/>
    <cellStyle name="Accent5 22" xfId="24983"/>
    <cellStyle name="Accent5 22 2" xfId="24984"/>
    <cellStyle name="Accent5 22 3" xfId="24985"/>
    <cellStyle name="Accent5 22 4" xfId="24986"/>
    <cellStyle name="Accent5 22 5" xfId="24987"/>
    <cellStyle name="Accent5 220" xfId="24988"/>
    <cellStyle name="Accent5 221" xfId="24989"/>
    <cellStyle name="Accent5 222" xfId="24990"/>
    <cellStyle name="Accent5 223" xfId="24991"/>
    <cellStyle name="Accent5 224" xfId="24992"/>
    <cellStyle name="Accent5 225" xfId="24993"/>
    <cellStyle name="Accent5 226" xfId="24994"/>
    <cellStyle name="Accent5 227" xfId="24995"/>
    <cellStyle name="Accent5 228" xfId="24996"/>
    <cellStyle name="Accent5 229" xfId="24997"/>
    <cellStyle name="Accent5 23" xfId="24998"/>
    <cellStyle name="Accent5 23 2" xfId="24999"/>
    <cellStyle name="Accent5 23 3" xfId="25000"/>
    <cellStyle name="Accent5 230" xfId="25001"/>
    <cellStyle name="Accent5 231" xfId="25002"/>
    <cellStyle name="Accent5 232" xfId="25003"/>
    <cellStyle name="Accent5 233" xfId="25004"/>
    <cellStyle name="Accent5 234" xfId="25005"/>
    <cellStyle name="Accent5 235" xfId="25006"/>
    <cellStyle name="Accent5 236" xfId="25007"/>
    <cellStyle name="Accent5 237" xfId="25008"/>
    <cellStyle name="Accent5 238" xfId="25009"/>
    <cellStyle name="Accent5 239" xfId="25010"/>
    <cellStyle name="Accent5 24" xfId="25011"/>
    <cellStyle name="Accent5 24 2" xfId="25012"/>
    <cellStyle name="Accent5 240" xfId="25013"/>
    <cellStyle name="Accent5 241" xfId="25014"/>
    <cellStyle name="Accent5 242" xfId="25015"/>
    <cellStyle name="Accent5 243" xfId="25016"/>
    <cellStyle name="Accent5 244" xfId="25017"/>
    <cellStyle name="Accent5 245" xfId="25018"/>
    <cellStyle name="Accent5 246" xfId="25019"/>
    <cellStyle name="Accent5 247" xfId="25020"/>
    <cellStyle name="Accent5 248" xfId="25021"/>
    <cellStyle name="Accent5 249" xfId="25022"/>
    <cellStyle name="Accent5 25" xfId="25023"/>
    <cellStyle name="Accent5 25 2" xfId="25024"/>
    <cellStyle name="Accent5 25 2 2" xfId="25025"/>
    <cellStyle name="Accent5 25 2 3" xfId="25026"/>
    <cellStyle name="Accent5 25 3" xfId="25027"/>
    <cellStyle name="Accent5 250" xfId="25028"/>
    <cellStyle name="Accent5 251" xfId="25029"/>
    <cellStyle name="Accent5 252" xfId="25030"/>
    <cellStyle name="Accent5 253" xfId="25031"/>
    <cellStyle name="Accent5 254" xfId="25032"/>
    <cellStyle name="Accent5 255" xfId="25033"/>
    <cellStyle name="Accent5 256" xfId="25034"/>
    <cellStyle name="Accent5 257" xfId="25035"/>
    <cellStyle name="Accent5 258" xfId="25036"/>
    <cellStyle name="Accent5 259" xfId="25037"/>
    <cellStyle name="Accent5 26" xfId="25038"/>
    <cellStyle name="Accent5 26 2" xfId="25039"/>
    <cellStyle name="Accent5 260" xfId="25040"/>
    <cellStyle name="Accent5 261" xfId="25041"/>
    <cellStyle name="Accent5 262" xfId="25042"/>
    <cellStyle name="Accent5 263" xfId="25043"/>
    <cellStyle name="Accent5 264" xfId="25044"/>
    <cellStyle name="Accent5 265" xfId="25045"/>
    <cellStyle name="Accent5 266" xfId="25046"/>
    <cellStyle name="Accent5 267" xfId="25047"/>
    <cellStyle name="Accent5 268" xfId="25048"/>
    <cellStyle name="Accent5 269" xfId="25049"/>
    <cellStyle name="Accent5 27" xfId="25050"/>
    <cellStyle name="Accent5 27 2" xfId="25051"/>
    <cellStyle name="Accent5 27 2 2" xfId="25052"/>
    <cellStyle name="Accent5 27 2 3" xfId="25053"/>
    <cellStyle name="Accent5 27 3" xfId="25054"/>
    <cellStyle name="Accent5 270" xfId="25055"/>
    <cellStyle name="Accent5 271" xfId="25056"/>
    <cellStyle name="Accent5 272" xfId="25057"/>
    <cellStyle name="Accent5 273" xfId="25058"/>
    <cellStyle name="Accent5 274" xfId="25059"/>
    <cellStyle name="Accent5 275" xfId="25060"/>
    <cellStyle name="Accent5 276" xfId="25061"/>
    <cellStyle name="Accent5 277" xfId="25062"/>
    <cellStyle name="Accent5 278" xfId="25063"/>
    <cellStyle name="Accent5 279" xfId="25064"/>
    <cellStyle name="Accent5 28" xfId="25065"/>
    <cellStyle name="Accent5 28 2" xfId="25066"/>
    <cellStyle name="Accent5 280" xfId="25067"/>
    <cellStyle name="Accent5 281" xfId="25068"/>
    <cellStyle name="Accent5 282" xfId="25069"/>
    <cellStyle name="Accent5 283" xfId="25070"/>
    <cellStyle name="Accent5 284" xfId="25071"/>
    <cellStyle name="Accent5 285" xfId="25072"/>
    <cellStyle name="Accent5 286" xfId="25073"/>
    <cellStyle name="Accent5 287" xfId="25074"/>
    <cellStyle name="Accent5 288" xfId="25075"/>
    <cellStyle name="Accent5 289" xfId="25076"/>
    <cellStyle name="Accent5 29" xfId="25077"/>
    <cellStyle name="Accent5 29 2" xfId="25078"/>
    <cellStyle name="Accent5 290" xfId="25079"/>
    <cellStyle name="Accent5 291" xfId="25080"/>
    <cellStyle name="Accent5 292" xfId="25081"/>
    <cellStyle name="Accent5 293" xfId="25082"/>
    <cellStyle name="Accent5 294" xfId="25083"/>
    <cellStyle name="Accent5 295" xfId="25084"/>
    <cellStyle name="Accent5 296" xfId="25085"/>
    <cellStyle name="Accent5 297" xfId="25086"/>
    <cellStyle name="Accent5 298" xfId="25087"/>
    <cellStyle name="Accent5 299" xfId="25088"/>
    <cellStyle name="Accent5 3" xfId="33"/>
    <cellStyle name="Accent5 3 2" xfId="25089"/>
    <cellStyle name="Accent5 3 2 2" xfId="25090"/>
    <cellStyle name="Accent5 3 2 3" xfId="25091"/>
    <cellStyle name="Accent5 3 3" xfId="25092"/>
    <cellStyle name="Accent5 3 3 2" xfId="25093"/>
    <cellStyle name="Accent5 3 3 3" xfId="25094"/>
    <cellStyle name="Accent5 3 4" xfId="25095"/>
    <cellStyle name="Accent5 3 4 2" xfId="25096"/>
    <cellStyle name="Accent5 3 4 3" xfId="25097"/>
    <cellStyle name="Accent5 3 5" xfId="25098"/>
    <cellStyle name="Accent5 3 5 2" xfId="25099"/>
    <cellStyle name="Accent5 3 5 3" xfId="25100"/>
    <cellStyle name="Accent5 3 6" xfId="25101"/>
    <cellStyle name="Accent5 3 6 2" xfId="25102"/>
    <cellStyle name="Accent5 3 6 3" xfId="25103"/>
    <cellStyle name="Accent5 3 7" xfId="25104"/>
    <cellStyle name="Accent5 3 8" xfId="25105"/>
    <cellStyle name="Accent5 30" xfId="25106"/>
    <cellStyle name="Accent5 30 2" xfId="25107"/>
    <cellStyle name="Accent5 300" xfId="25108"/>
    <cellStyle name="Accent5 301" xfId="25109"/>
    <cellStyle name="Accent5 302" xfId="25110"/>
    <cellStyle name="Accent5 303" xfId="25111"/>
    <cellStyle name="Accent5 304" xfId="25112"/>
    <cellStyle name="Accent5 305" xfId="25113"/>
    <cellStyle name="Accent5 306" xfId="25114"/>
    <cellStyle name="Accent5 307" xfId="25115"/>
    <cellStyle name="Accent5 308" xfId="25116"/>
    <cellStyle name="Accent5 309" xfId="25117"/>
    <cellStyle name="Accent5 31" xfId="25118"/>
    <cellStyle name="Accent5 31 2" xfId="25119"/>
    <cellStyle name="Accent5 310" xfId="25120"/>
    <cellStyle name="Accent5 311" xfId="25121"/>
    <cellStyle name="Accent5 312" xfId="25122"/>
    <cellStyle name="Accent5 313" xfId="25123"/>
    <cellStyle name="Accent5 314" xfId="25124"/>
    <cellStyle name="Accent5 315" xfId="25125"/>
    <cellStyle name="Accent5 316" xfId="25126"/>
    <cellStyle name="Accent5 317" xfId="25127"/>
    <cellStyle name="Accent5 318" xfId="25128"/>
    <cellStyle name="Accent5 319" xfId="25129"/>
    <cellStyle name="Accent5 32" xfId="25130"/>
    <cellStyle name="Accent5 32 2" xfId="25131"/>
    <cellStyle name="Accent5 32 2 2" xfId="25132"/>
    <cellStyle name="Accent5 32 2 3" xfId="25133"/>
    <cellStyle name="Accent5 32 3" xfId="25134"/>
    <cellStyle name="Accent5 320" xfId="25135"/>
    <cellStyle name="Accent5 321" xfId="25136"/>
    <cellStyle name="Accent5 322" xfId="25137"/>
    <cellStyle name="Accent5 323" xfId="25138"/>
    <cellStyle name="Accent5 324" xfId="25139"/>
    <cellStyle name="Accent5 325" xfId="25140"/>
    <cellStyle name="Accent5 326" xfId="25141"/>
    <cellStyle name="Accent5 327" xfId="25142"/>
    <cellStyle name="Accent5 328" xfId="25143"/>
    <cellStyle name="Accent5 329" xfId="25144"/>
    <cellStyle name="Accent5 33" xfId="25145"/>
    <cellStyle name="Accent5 33 2" xfId="25146"/>
    <cellStyle name="Accent5 33 3" xfId="25147"/>
    <cellStyle name="Accent5 33 4" xfId="25148"/>
    <cellStyle name="Accent5 330" xfId="25149"/>
    <cellStyle name="Accent5 331" xfId="25150"/>
    <cellStyle name="Accent5 332" xfId="25151"/>
    <cellStyle name="Accent5 333" xfId="25152"/>
    <cellStyle name="Accent5 334" xfId="25153"/>
    <cellStyle name="Accent5 335" xfId="25154"/>
    <cellStyle name="Accent5 336" xfId="25155"/>
    <cellStyle name="Accent5 337" xfId="25156"/>
    <cellStyle name="Accent5 338" xfId="25157"/>
    <cellStyle name="Accent5 339" xfId="25158"/>
    <cellStyle name="Accent5 34" xfId="25159"/>
    <cellStyle name="Accent5 34 2" xfId="25160"/>
    <cellStyle name="Accent5 34 3" xfId="25161"/>
    <cellStyle name="Accent5 340" xfId="25162"/>
    <cellStyle name="Accent5 341" xfId="25163"/>
    <cellStyle name="Accent5 342" xfId="25164"/>
    <cellStyle name="Accent5 343" xfId="25165"/>
    <cellStyle name="Accent5 344" xfId="25166"/>
    <cellStyle name="Accent5 345" xfId="25167"/>
    <cellStyle name="Accent5 346" xfId="25168"/>
    <cellStyle name="Accent5 347" xfId="25169"/>
    <cellStyle name="Accent5 348" xfId="25170"/>
    <cellStyle name="Accent5 349" xfId="25171"/>
    <cellStyle name="Accent5 35" xfId="25172"/>
    <cellStyle name="Accent5 35 2" xfId="25173"/>
    <cellStyle name="Accent5 35 3" xfId="25174"/>
    <cellStyle name="Accent5 350" xfId="25175"/>
    <cellStyle name="Accent5 351" xfId="25176"/>
    <cellStyle name="Accent5 352" xfId="25177"/>
    <cellStyle name="Accent5 353" xfId="25178"/>
    <cellStyle name="Accent5 354" xfId="25179"/>
    <cellStyle name="Accent5 355" xfId="25180"/>
    <cellStyle name="Accent5 356" xfId="25181"/>
    <cellStyle name="Accent5 357" xfId="25182"/>
    <cellStyle name="Accent5 358" xfId="25183"/>
    <cellStyle name="Accent5 359" xfId="25184"/>
    <cellStyle name="Accent5 359 2" xfId="25185"/>
    <cellStyle name="Accent5 359 3" xfId="25186"/>
    <cellStyle name="Accent5 36" xfId="25187"/>
    <cellStyle name="Accent5 36 2" xfId="25188"/>
    <cellStyle name="Accent5 36 3" xfId="25189"/>
    <cellStyle name="Accent5 36 4" xfId="25190"/>
    <cellStyle name="Accent5 360" xfId="25191"/>
    <cellStyle name="Accent5 361" xfId="25192"/>
    <cellStyle name="Accent5 362" xfId="25193"/>
    <cellStyle name="Accent5 363" xfId="25194"/>
    <cellStyle name="Accent5 364" xfId="25195"/>
    <cellStyle name="Accent5 365" xfId="25196"/>
    <cellStyle name="Accent5 366" xfId="25197"/>
    <cellStyle name="Accent5 367" xfId="25198"/>
    <cellStyle name="Accent5 368" xfId="25199"/>
    <cellStyle name="Accent5 369" xfId="25200"/>
    <cellStyle name="Accent5 37" xfId="25201"/>
    <cellStyle name="Accent5 37 2" xfId="25202"/>
    <cellStyle name="Accent5 37 3" xfId="25203"/>
    <cellStyle name="Accent5 370" xfId="25204"/>
    <cellStyle name="Accent5 371" xfId="25205"/>
    <cellStyle name="Accent5 372" xfId="25206"/>
    <cellStyle name="Accent5 372 2" xfId="25207"/>
    <cellStyle name="Accent5 373" xfId="25208"/>
    <cellStyle name="Accent5 374" xfId="25209"/>
    <cellStyle name="Accent5 375" xfId="25210"/>
    <cellStyle name="Accent5 376" xfId="25211"/>
    <cellStyle name="Accent5 377" xfId="25212"/>
    <cellStyle name="Accent5 378" xfId="25213"/>
    <cellStyle name="Accent5 379" xfId="25214"/>
    <cellStyle name="Accent5 38" xfId="25215"/>
    <cellStyle name="Accent5 38 2" xfId="25216"/>
    <cellStyle name="Accent5 38 3" xfId="25217"/>
    <cellStyle name="Accent5 380" xfId="25218"/>
    <cellStyle name="Accent5 381" xfId="25219"/>
    <cellStyle name="Accent5 382" xfId="25220"/>
    <cellStyle name="Accent5 383" xfId="25221"/>
    <cellStyle name="Accent5 384" xfId="25222"/>
    <cellStyle name="Accent5 385" xfId="25223"/>
    <cellStyle name="Accent5 386" xfId="25224"/>
    <cellStyle name="Accent5 387" xfId="25225"/>
    <cellStyle name="Accent5 388" xfId="25226"/>
    <cellStyle name="Accent5 389" xfId="25227"/>
    <cellStyle name="Accent5 39" xfId="25228"/>
    <cellStyle name="Accent5 39 2" xfId="25229"/>
    <cellStyle name="Accent5 39 3" xfId="25230"/>
    <cellStyle name="Accent5 390" xfId="25231"/>
    <cellStyle name="Accent5 391" xfId="25232"/>
    <cellStyle name="Accent5 392" xfId="25233"/>
    <cellStyle name="Accent5 393" xfId="25234"/>
    <cellStyle name="Accent5 394" xfId="25235"/>
    <cellStyle name="Accent5 395" xfId="25236"/>
    <cellStyle name="Accent5 396" xfId="25237"/>
    <cellStyle name="Accent5 397" xfId="25238"/>
    <cellStyle name="Accent5 398" xfId="25239"/>
    <cellStyle name="Accent5 399" xfId="25240"/>
    <cellStyle name="Accent5 4" xfId="34"/>
    <cellStyle name="Accent5 4 2" xfId="25241"/>
    <cellStyle name="Accent5 4 2 2" xfId="25242"/>
    <cellStyle name="Accent5 4 2 3" xfId="25243"/>
    <cellStyle name="Accent5 4 2 4" xfId="25244"/>
    <cellStyle name="Accent5 4 2 5" xfId="25245"/>
    <cellStyle name="Accent5 4 3" xfId="25246"/>
    <cellStyle name="Accent5 4 3 2" xfId="25247"/>
    <cellStyle name="Accent5 4 3 3" xfId="25248"/>
    <cellStyle name="Accent5 4 4" xfId="25249"/>
    <cellStyle name="Accent5 4 4 2" xfId="25250"/>
    <cellStyle name="Accent5 4 4 3" xfId="25251"/>
    <cellStyle name="Accent5 4 5" xfId="25252"/>
    <cellStyle name="Accent5 4 6" xfId="25253"/>
    <cellStyle name="Accent5 4 7" xfId="25254"/>
    <cellStyle name="Accent5 4 8" xfId="25255"/>
    <cellStyle name="Accent5 40" xfId="25256"/>
    <cellStyle name="Accent5 40 2" xfId="25257"/>
    <cellStyle name="Accent5 40 3" xfId="25258"/>
    <cellStyle name="Accent5 400" xfId="25259"/>
    <cellStyle name="Accent5 401" xfId="25260"/>
    <cellStyle name="Accent5 402" xfId="25261"/>
    <cellStyle name="Accent5 403" xfId="25262"/>
    <cellStyle name="Accent5 404" xfId="25263"/>
    <cellStyle name="Accent5 405" xfId="25264"/>
    <cellStyle name="Accent5 406" xfId="25265"/>
    <cellStyle name="Accent5 407" xfId="25266"/>
    <cellStyle name="Accent5 408" xfId="25267"/>
    <cellStyle name="Accent5 409" xfId="25268"/>
    <cellStyle name="Accent5 41" xfId="25269"/>
    <cellStyle name="Accent5 41 2" xfId="25270"/>
    <cellStyle name="Accent5 41 3" xfId="25271"/>
    <cellStyle name="Accent5 410" xfId="25272"/>
    <cellStyle name="Accent5 411" xfId="25273"/>
    <cellStyle name="Accent5 412" xfId="25274"/>
    <cellStyle name="Accent5 413" xfId="25275"/>
    <cellStyle name="Accent5 414" xfId="25276"/>
    <cellStyle name="Accent5 415" xfId="25277"/>
    <cellStyle name="Accent5 416" xfId="25278"/>
    <cellStyle name="Accent5 417" xfId="25279"/>
    <cellStyle name="Accent5 418" xfId="25280"/>
    <cellStyle name="Accent5 419" xfId="25281"/>
    <cellStyle name="Accent5 42" xfId="25282"/>
    <cellStyle name="Accent5 42 2" xfId="25283"/>
    <cellStyle name="Accent5 42 3" xfId="25284"/>
    <cellStyle name="Accent5 420" xfId="25285"/>
    <cellStyle name="Accent5 421" xfId="25286"/>
    <cellStyle name="Accent5 422" xfId="25287"/>
    <cellStyle name="Accent5 423" xfId="25288"/>
    <cellStyle name="Accent5 424" xfId="25289"/>
    <cellStyle name="Accent5 425" xfId="25290"/>
    <cellStyle name="Accent5 426" xfId="25291"/>
    <cellStyle name="Accent5 427" xfId="25292"/>
    <cellStyle name="Accent5 428" xfId="25293"/>
    <cellStyle name="Accent5 429" xfId="25294"/>
    <cellStyle name="Accent5 43" xfId="25295"/>
    <cellStyle name="Accent5 430" xfId="25296"/>
    <cellStyle name="Accent5 431" xfId="25297"/>
    <cellStyle name="Accent5 432" xfId="25298"/>
    <cellStyle name="Accent5 433" xfId="25299"/>
    <cellStyle name="Accent5 434" xfId="25300"/>
    <cellStyle name="Accent5 435" xfId="25301"/>
    <cellStyle name="Accent5 436" xfId="25302"/>
    <cellStyle name="Accent5 437" xfId="25303"/>
    <cellStyle name="Accent5 438" xfId="25304"/>
    <cellStyle name="Accent5 439" xfId="25305"/>
    <cellStyle name="Accent5 44" xfId="25306"/>
    <cellStyle name="Accent5 44 2" xfId="25307"/>
    <cellStyle name="Accent5 44 3" xfId="25308"/>
    <cellStyle name="Accent5 440" xfId="25309"/>
    <cellStyle name="Accent5 441" xfId="25310"/>
    <cellStyle name="Accent5 442" xfId="25311"/>
    <cellStyle name="Accent5 45" xfId="25312"/>
    <cellStyle name="Accent5 45 2" xfId="25313"/>
    <cellStyle name="Accent5 45 3" xfId="25314"/>
    <cellStyle name="Accent5 46" xfId="25315"/>
    <cellStyle name="Accent5 47" xfId="25316"/>
    <cellStyle name="Accent5 47 2" xfId="25317"/>
    <cellStyle name="Accent5 47 3" xfId="25318"/>
    <cellStyle name="Accent5 48" xfId="25319"/>
    <cellStyle name="Accent5 49" xfId="25320"/>
    <cellStyle name="Accent5 49 2" xfId="25321"/>
    <cellStyle name="Accent5 49 3" xfId="25322"/>
    <cellStyle name="Accent5 5" xfId="25323"/>
    <cellStyle name="Accent5 5 2" xfId="25324"/>
    <cellStyle name="Accent5 5 2 2" xfId="25325"/>
    <cellStyle name="Accent5 5 2 3" xfId="25326"/>
    <cellStyle name="Accent5 5 3" xfId="25327"/>
    <cellStyle name="Accent5 5 3 2" xfId="25328"/>
    <cellStyle name="Accent5 5 3 3" xfId="25329"/>
    <cellStyle name="Accent5 5 4" xfId="25330"/>
    <cellStyle name="Accent5 5 4 2" xfId="25331"/>
    <cellStyle name="Accent5 5 4 3" xfId="25332"/>
    <cellStyle name="Accent5 5 5" xfId="25333"/>
    <cellStyle name="Accent5 5 6" xfId="25334"/>
    <cellStyle name="Accent5 5 7" xfId="25335"/>
    <cellStyle name="Accent5 5 8" xfId="25336"/>
    <cellStyle name="Accent5 50" xfId="25337"/>
    <cellStyle name="Accent5 51" xfId="25338"/>
    <cellStyle name="Accent5 51 2" xfId="25339"/>
    <cellStyle name="Accent5 51 3" xfId="25340"/>
    <cellStyle name="Accent5 52" xfId="25341"/>
    <cellStyle name="Accent5 53" xfId="25342"/>
    <cellStyle name="Accent5 53 2" xfId="25343"/>
    <cellStyle name="Accent5 53 3" xfId="25344"/>
    <cellStyle name="Accent5 54" xfId="25345"/>
    <cellStyle name="Accent5 54 2" xfId="25346"/>
    <cellStyle name="Accent5 54 3" xfId="25347"/>
    <cellStyle name="Accent5 55" xfId="25348"/>
    <cellStyle name="Accent5 56" xfId="25349"/>
    <cellStyle name="Accent5 56 2" xfId="25350"/>
    <cellStyle name="Accent5 56 3" xfId="25351"/>
    <cellStyle name="Accent5 57" xfId="25352"/>
    <cellStyle name="Accent5 58" xfId="25353"/>
    <cellStyle name="Accent5 59" xfId="25354"/>
    <cellStyle name="Accent5 59 2" xfId="25355"/>
    <cellStyle name="Accent5 59 3" xfId="25356"/>
    <cellStyle name="Accent5 6" xfId="25357"/>
    <cellStyle name="Accent5 6 2" xfId="25358"/>
    <cellStyle name="Accent5 6 2 2" xfId="25359"/>
    <cellStyle name="Accent5 6 2 3" xfId="25360"/>
    <cellStyle name="Accent5 6 3" xfId="25361"/>
    <cellStyle name="Accent5 6 3 2" xfId="25362"/>
    <cellStyle name="Accent5 6 3 3" xfId="25363"/>
    <cellStyle name="Accent5 6 4" xfId="25364"/>
    <cellStyle name="Accent5 6 4 2" xfId="25365"/>
    <cellStyle name="Accent5 6 4 3" xfId="25366"/>
    <cellStyle name="Accent5 6 5" xfId="25367"/>
    <cellStyle name="Accent5 6 6" xfId="25368"/>
    <cellStyle name="Accent5 60" xfId="25369"/>
    <cellStyle name="Accent5 60 2" xfId="25370"/>
    <cellStyle name="Accent5 60 3" xfId="25371"/>
    <cellStyle name="Accent5 61" xfId="25372"/>
    <cellStyle name="Accent5 61 2" xfId="25373"/>
    <cellStyle name="Accent5 61 3" xfId="25374"/>
    <cellStyle name="Accent5 62" xfId="25375"/>
    <cellStyle name="Accent5 63" xfId="25376"/>
    <cellStyle name="Accent5 64" xfId="25377"/>
    <cellStyle name="Accent5 65" xfId="25378"/>
    <cellStyle name="Accent5 66" xfId="25379"/>
    <cellStyle name="Accent5 67" xfId="25380"/>
    <cellStyle name="Accent5 68" xfId="25381"/>
    <cellStyle name="Accent5 69" xfId="25382"/>
    <cellStyle name="Accent5 7" xfId="25383"/>
    <cellStyle name="Accent5 7 2" xfId="25384"/>
    <cellStyle name="Accent5 7 2 2" xfId="25385"/>
    <cellStyle name="Accent5 7 2 3" xfId="25386"/>
    <cellStyle name="Accent5 7 3" xfId="25387"/>
    <cellStyle name="Accent5 7 3 2" xfId="25388"/>
    <cellStyle name="Accent5 7 3 3" xfId="25389"/>
    <cellStyle name="Accent5 7 4" xfId="25390"/>
    <cellStyle name="Accent5 7 4 2" xfId="25391"/>
    <cellStyle name="Accent5 7 4 3" xfId="25392"/>
    <cellStyle name="Accent5 7 5" xfId="25393"/>
    <cellStyle name="Accent5 7 5 2" xfId="25394"/>
    <cellStyle name="Accent5 7 5 3" xfId="25395"/>
    <cellStyle name="Accent5 7 6" xfId="25396"/>
    <cellStyle name="Accent5 7 7" xfId="25397"/>
    <cellStyle name="Accent5 7 8" xfId="25398"/>
    <cellStyle name="Accent5 70" xfId="25399"/>
    <cellStyle name="Accent5 71" xfId="25400"/>
    <cellStyle name="Accent5 72" xfId="25401"/>
    <cellStyle name="Accent5 73" xfId="25402"/>
    <cellStyle name="Accent5 74" xfId="25403"/>
    <cellStyle name="Accent5 75" xfId="25404"/>
    <cellStyle name="Accent5 76" xfId="25405"/>
    <cellStyle name="Accent5 77" xfId="25406"/>
    <cellStyle name="Accent5 78" xfId="25407"/>
    <cellStyle name="Accent5 79" xfId="25408"/>
    <cellStyle name="Accent5 8" xfId="25409"/>
    <cellStyle name="Accent5 8 2" xfId="25410"/>
    <cellStyle name="Accent5 8 2 2" xfId="25411"/>
    <cellStyle name="Accent5 8 2 3" xfId="25412"/>
    <cellStyle name="Accent5 8 3" xfId="25413"/>
    <cellStyle name="Accent5 8 3 2" xfId="25414"/>
    <cellStyle name="Accent5 8 3 3" xfId="25415"/>
    <cellStyle name="Accent5 8 4" xfId="25416"/>
    <cellStyle name="Accent5 8 4 2" xfId="25417"/>
    <cellStyle name="Accent5 8 4 3" xfId="25418"/>
    <cellStyle name="Accent5 8 5" xfId="25419"/>
    <cellStyle name="Accent5 8 6" xfId="25420"/>
    <cellStyle name="Accent5 8 7" xfId="25421"/>
    <cellStyle name="Accent5 8 8" xfId="25422"/>
    <cellStyle name="Accent5 80" xfId="25423"/>
    <cellStyle name="Accent5 81" xfId="25424"/>
    <cellStyle name="Accent5 82" xfId="25425"/>
    <cellStyle name="Accent5 83" xfId="25426"/>
    <cellStyle name="Accent5 84" xfId="25427"/>
    <cellStyle name="Accent5 84 2" xfId="25428"/>
    <cellStyle name="Accent5 85" xfId="25429"/>
    <cellStyle name="Accent5 86" xfId="25430"/>
    <cellStyle name="Accent5 87" xfId="25431"/>
    <cellStyle name="Accent5 88" xfId="25432"/>
    <cellStyle name="Accent5 89" xfId="25433"/>
    <cellStyle name="Accent5 9" xfId="25434"/>
    <cellStyle name="Accent5 9 10" xfId="25435"/>
    <cellStyle name="Accent5 9 2" xfId="25436"/>
    <cellStyle name="Accent5 9 2 2" xfId="25437"/>
    <cellStyle name="Accent5 9 2 3" xfId="25438"/>
    <cellStyle name="Accent5 9 3" xfId="25439"/>
    <cellStyle name="Accent5 9 3 2" xfId="25440"/>
    <cellStyle name="Accent5 9 3 3" xfId="25441"/>
    <cellStyle name="Accent5 9 4" xfId="25442"/>
    <cellStyle name="Accent5 9 5" xfId="25443"/>
    <cellStyle name="Accent5 9 6" xfId="25444"/>
    <cellStyle name="Accent5 9 6 2" xfId="25445"/>
    <cellStyle name="Accent5 9 6 3" xfId="25446"/>
    <cellStyle name="Accent5 9 7" xfId="25447"/>
    <cellStyle name="Accent5 9 8" xfId="25448"/>
    <cellStyle name="Accent5 9 9" xfId="25449"/>
    <cellStyle name="Accent5 90" xfId="25450"/>
    <cellStyle name="Accent5 91" xfId="25451"/>
    <cellStyle name="Accent5 92" xfId="25452"/>
    <cellStyle name="Accent5 93" xfId="25453"/>
    <cellStyle name="Accent5 94" xfId="25454"/>
    <cellStyle name="Accent5 95" xfId="25455"/>
    <cellStyle name="Accent5 96" xfId="25456"/>
    <cellStyle name="Accent5 97" xfId="25457"/>
    <cellStyle name="Accent5 98" xfId="25458"/>
    <cellStyle name="Accent5 99" xfId="25459"/>
    <cellStyle name="Accent6 - 20%" xfId="35"/>
    <cellStyle name="Accent6 - 20% 10" xfId="25460"/>
    <cellStyle name="Accent6 - 20% 10 2" xfId="25461"/>
    <cellStyle name="Accent6 - 20% 11" xfId="25462"/>
    <cellStyle name="Accent6 - 20% 11 2" xfId="25463"/>
    <cellStyle name="Accent6 - 20% 12" xfId="25464"/>
    <cellStyle name="Accent6 - 20% 12 2" xfId="25465"/>
    <cellStyle name="Accent6 - 20% 13" xfId="25466"/>
    <cellStyle name="Accent6 - 20% 13 2" xfId="25467"/>
    <cellStyle name="Accent6 - 20% 14" xfId="25468"/>
    <cellStyle name="Accent6 - 20% 14 2" xfId="25469"/>
    <cellStyle name="Accent6 - 20% 15" xfId="25470"/>
    <cellStyle name="Accent6 - 20% 15 2" xfId="25471"/>
    <cellStyle name="Accent6 - 20% 16" xfId="25472"/>
    <cellStyle name="Accent6 - 20% 17" xfId="25473"/>
    <cellStyle name="Accent6 - 20% 18" xfId="25474"/>
    <cellStyle name="Accent6 - 20% 19" xfId="25475"/>
    <cellStyle name="Accent6 - 20% 2" xfId="25476"/>
    <cellStyle name="Accent6 - 20% 2 2" xfId="25477"/>
    <cellStyle name="Accent6 - 20% 2 3" xfId="25478"/>
    <cellStyle name="Accent6 - 20% 20" xfId="25479"/>
    <cellStyle name="Accent6 - 20% 21" xfId="25480"/>
    <cellStyle name="Accent6 - 20% 22" xfId="25481"/>
    <cellStyle name="Accent6 - 20% 23" xfId="25482"/>
    <cellStyle name="Accent6 - 20% 3" xfId="25483"/>
    <cellStyle name="Accent6 - 20% 3 2" xfId="25484"/>
    <cellStyle name="Accent6 - 20% 4" xfId="25485"/>
    <cellStyle name="Accent6 - 20% 4 2" xfId="25486"/>
    <cellStyle name="Accent6 - 20% 5" xfId="25487"/>
    <cellStyle name="Accent6 - 20% 5 2" xfId="25488"/>
    <cellStyle name="Accent6 - 20% 6" xfId="25489"/>
    <cellStyle name="Accent6 - 20% 6 2" xfId="25490"/>
    <cellStyle name="Accent6 - 20% 7" xfId="25491"/>
    <cellStyle name="Accent6 - 20% 7 2" xfId="25492"/>
    <cellStyle name="Accent6 - 20% 8" xfId="25493"/>
    <cellStyle name="Accent6 - 20% 8 2" xfId="25494"/>
    <cellStyle name="Accent6 - 20% 9" xfId="25495"/>
    <cellStyle name="Accent6 - 20% 9 2" xfId="25496"/>
    <cellStyle name="Accent6 - 40%" xfId="36"/>
    <cellStyle name="Accent6 - 40% 10" xfId="25497"/>
    <cellStyle name="Accent6 - 40% 10 2" xfId="25498"/>
    <cellStyle name="Accent6 - 40% 10 2 2" xfId="25499"/>
    <cellStyle name="Accent6 - 40% 10 3" xfId="25500"/>
    <cellStyle name="Accent6 - 40% 11" xfId="25501"/>
    <cellStyle name="Accent6 - 40% 11 2" xfId="25502"/>
    <cellStyle name="Accent6 - 40% 11 2 2" xfId="25503"/>
    <cellStyle name="Accent6 - 40% 11 3" xfId="25504"/>
    <cellStyle name="Accent6 - 40% 12" xfId="25505"/>
    <cellStyle name="Accent6 - 40% 12 2" xfId="25506"/>
    <cellStyle name="Accent6 - 40% 12 2 2" xfId="25507"/>
    <cellStyle name="Accent6 - 40% 12 3" xfId="25508"/>
    <cellStyle name="Accent6 - 40% 13" xfId="25509"/>
    <cellStyle name="Accent6 - 40% 13 2" xfId="25510"/>
    <cellStyle name="Accent6 - 40% 13 2 2" xfId="25511"/>
    <cellStyle name="Accent6 - 40% 13 3" xfId="25512"/>
    <cellStyle name="Accent6 - 40% 14" xfId="25513"/>
    <cellStyle name="Accent6 - 40% 14 2" xfId="25514"/>
    <cellStyle name="Accent6 - 40% 14 2 2" xfId="25515"/>
    <cellStyle name="Accent6 - 40% 14 3" xfId="25516"/>
    <cellStyle name="Accent6 - 40% 15" xfId="25517"/>
    <cellStyle name="Accent6 - 40% 15 2" xfId="25518"/>
    <cellStyle name="Accent6 - 40% 15 2 2" xfId="25519"/>
    <cellStyle name="Accent6 - 40% 15 3" xfId="25520"/>
    <cellStyle name="Accent6 - 40% 16" xfId="25521"/>
    <cellStyle name="Accent6 - 40% 16 2" xfId="25522"/>
    <cellStyle name="Accent6 - 40% 16 2 2" xfId="25523"/>
    <cellStyle name="Accent6 - 40% 16 3" xfId="25524"/>
    <cellStyle name="Accent6 - 40% 17" xfId="25525"/>
    <cellStyle name="Accent6 - 40% 17 2" xfId="25526"/>
    <cellStyle name="Accent6 - 40% 17 2 2" xfId="25527"/>
    <cellStyle name="Accent6 - 40% 17 3" xfId="25528"/>
    <cellStyle name="Accent6 - 40% 18" xfId="25529"/>
    <cellStyle name="Accent6 - 40% 18 2" xfId="25530"/>
    <cellStyle name="Accent6 - 40% 18 2 2" xfId="25531"/>
    <cellStyle name="Accent6 - 40% 18 3" xfId="25532"/>
    <cellStyle name="Accent6 - 40% 19" xfId="25533"/>
    <cellStyle name="Accent6 - 40% 19 2" xfId="25534"/>
    <cellStyle name="Accent6 - 40% 19 2 2" xfId="25535"/>
    <cellStyle name="Accent6 - 40% 19 3" xfId="25536"/>
    <cellStyle name="Accent6 - 40% 2" xfId="25537"/>
    <cellStyle name="Accent6 - 40% 2 2" xfId="25538"/>
    <cellStyle name="Accent6 - 40% 2 2 2" xfId="25539"/>
    <cellStyle name="Accent6 - 40% 2 3" xfId="25540"/>
    <cellStyle name="Accent6 - 40% 2 4" xfId="25541"/>
    <cellStyle name="Accent6 - 40% 20" xfId="25542"/>
    <cellStyle name="Accent6 - 40% 20 2" xfId="25543"/>
    <cellStyle name="Accent6 - 40% 20 2 2" xfId="25544"/>
    <cellStyle name="Accent6 - 40% 20 3" xfId="25545"/>
    <cellStyle name="Accent6 - 40% 21" xfId="25546"/>
    <cellStyle name="Accent6 - 40% 21 2" xfId="25547"/>
    <cellStyle name="Accent6 - 40% 21 2 2" xfId="25548"/>
    <cellStyle name="Accent6 - 40% 21 3" xfId="25549"/>
    <cellStyle name="Accent6 - 40% 22" xfId="25550"/>
    <cellStyle name="Accent6 - 40% 22 2" xfId="25551"/>
    <cellStyle name="Accent6 - 40% 22 2 2" xfId="25552"/>
    <cellStyle name="Accent6 - 40% 22 3" xfId="25553"/>
    <cellStyle name="Accent6 - 40% 23" xfId="25554"/>
    <cellStyle name="Accent6 - 40% 23 2" xfId="25555"/>
    <cellStyle name="Accent6 - 40% 23 2 2" xfId="25556"/>
    <cellStyle name="Accent6 - 40% 23 3" xfId="25557"/>
    <cellStyle name="Accent6 - 40% 24" xfId="25558"/>
    <cellStyle name="Accent6 - 40% 24 2" xfId="25559"/>
    <cellStyle name="Accent6 - 40% 25" xfId="25560"/>
    <cellStyle name="Accent6 - 40% 25 2" xfId="25561"/>
    <cellStyle name="Accent6 - 40% 26" xfId="25562"/>
    <cellStyle name="Accent6 - 40% 26 2" xfId="25563"/>
    <cellStyle name="Accent6 - 40% 27" xfId="25564"/>
    <cellStyle name="Accent6 - 40% 27 2" xfId="25565"/>
    <cellStyle name="Accent6 - 40% 28" xfId="25566"/>
    <cellStyle name="Accent6 - 40% 28 2" xfId="25567"/>
    <cellStyle name="Accent6 - 40% 29" xfId="25568"/>
    <cellStyle name="Accent6 - 40% 29 2" xfId="25569"/>
    <cellStyle name="Accent6 - 40% 3" xfId="25570"/>
    <cellStyle name="Accent6 - 40% 3 2" xfId="25571"/>
    <cellStyle name="Accent6 - 40% 3 2 2" xfId="25572"/>
    <cellStyle name="Accent6 - 40% 3 3" xfId="25573"/>
    <cellStyle name="Accent6 - 40% 30" xfId="25574"/>
    <cellStyle name="Accent6 - 40% 30 2" xfId="25575"/>
    <cellStyle name="Accent6 - 40% 31" xfId="25576"/>
    <cellStyle name="Accent6 - 40% 31 2" xfId="25577"/>
    <cellStyle name="Accent6 - 40% 32" xfId="25578"/>
    <cellStyle name="Accent6 - 40% 32 2" xfId="25579"/>
    <cellStyle name="Accent6 - 40% 33" xfId="25580"/>
    <cellStyle name="Accent6 - 40% 33 2" xfId="25581"/>
    <cellStyle name="Accent6 - 40% 34" xfId="25582"/>
    <cellStyle name="Accent6 - 40% 34 2" xfId="25583"/>
    <cellStyle name="Accent6 - 40% 35" xfId="25584"/>
    <cellStyle name="Accent6 - 40% 35 2" xfId="25585"/>
    <cellStyle name="Accent6 - 40% 35 3" xfId="25586"/>
    <cellStyle name="Accent6 - 40% 35 4" xfId="25587"/>
    <cellStyle name="Accent6 - 40% 36" xfId="25588"/>
    <cellStyle name="Accent6 - 40% 36 2" xfId="25589"/>
    <cellStyle name="Accent6 - 40% 36 3" xfId="25590"/>
    <cellStyle name="Accent6 - 40% 36 4" xfId="25591"/>
    <cellStyle name="Accent6 - 40% 37" xfId="25592"/>
    <cellStyle name="Accent6 - 40% 37 2" xfId="25593"/>
    <cellStyle name="Accent6 - 40% 37 3" xfId="25594"/>
    <cellStyle name="Accent6 - 40% 37 4" xfId="25595"/>
    <cellStyle name="Accent6 - 40% 38" xfId="25596"/>
    <cellStyle name="Accent6 - 40% 38 2" xfId="25597"/>
    <cellStyle name="Accent6 - 40% 38 3" xfId="25598"/>
    <cellStyle name="Accent6 - 40% 39" xfId="25599"/>
    <cellStyle name="Accent6 - 40% 4" xfId="25600"/>
    <cellStyle name="Accent6 - 40% 4 2" xfId="25601"/>
    <cellStyle name="Accent6 - 40% 4 2 2" xfId="25602"/>
    <cellStyle name="Accent6 - 40% 4 3" xfId="25603"/>
    <cellStyle name="Accent6 - 40% 5" xfId="25604"/>
    <cellStyle name="Accent6 - 40% 5 2" xfId="25605"/>
    <cellStyle name="Accent6 - 40% 5 2 2" xfId="25606"/>
    <cellStyle name="Accent6 - 40% 5 3" xfId="25607"/>
    <cellStyle name="Accent6 - 40% 6" xfId="25608"/>
    <cellStyle name="Accent6 - 40% 6 2" xfId="25609"/>
    <cellStyle name="Accent6 - 40% 6 2 2" xfId="25610"/>
    <cellStyle name="Accent6 - 40% 6 3" xfId="25611"/>
    <cellStyle name="Accent6 - 40% 7" xfId="25612"/>
    <cellStyle name="Accent6 - 40% 7 2" xfId="25613"/>
    <cellStyle name="Accent6 - 40% 7 2 2" xfId="25614"/>
    <cellStyle name="Accent6 - 40% 7 3" xfId="25615"/>
    <cellStyle name="Accent6 - 40% 8" xfId="25616"/>
    <cellStyle name="Accent6 - 40% 8 2" xfId="25617"/>
    <cellStyle name="Accent6 - 40% 8 2 2" xfId="25618"/>
    <cellStyle name="Accent6 - 40% 8 3" xfId="25619"/>
    <cellStyle name="Accent6 - 40% 9" xfId="25620"/>
    <cellStyle name="Accent6 - 40% 9 2" xfId="25621"/>
    <cellStyle name="Accent6 - 40% 9 2 2" xfId="25622"/>
    <cellStyle name="Accent6 - 40% 9 3" xfId="25623"/>
    <cellStyle name="Accent6 - 60%" xfId="37"/>
    <cellStyle name="Accent6 - 60% 10" xfId="25624"/>
    <cellStyle name="Accent6 - 60% 11" xfId="25625"/>
    <cellStyle name="Accent6 - 60% 12" xfId="25626"/>
    <cellStyle name="Accent6 - 60% 13" xfId="25627"/>
    <cellStyle name="Accent6 - 60% 14" xfId="25628"/>
    <cellStyle name="Accent6 - 60% 15" xfId="25629"/>
    <cellStyle name="Accent6 - 60% 16" xfId="25630"/>
    <cellStyle name="Accent6 - 60% 17" xfId="25631"/>
    <cellStyle name="Accent6 - 60% 18" xfId="25632"/>
    <cellStyle name="Accent6 - 60% 19" xfId="25633"/>
    <cellStyle name="Accent6 - 60% 2" xfId="25634"/>
    <cellStyle name="Accent6 - 60% 2 2" xfId="25635"/>
    <cellStyle name="Accent6 - 60% 2 3" xfId="25636"/>
    <cellStyle name="Accent6 - 60% 20" xfId="25637"/>
    <cellStyle name="Accent6 - 60% 21" xfId="25638"/>
    <cellStyle name="Accent6 - 60% 22" xfId="25639"/>
    <cellStyle name="Accent6 - 60% 23" xfId="25640"/>
    <cellStyle name="Accent6 - 60% 24" xfId="25641"/>
    <cellStyle name="Accent6 - 60% 25" xfId="25642"/>
    <cellStyle name="Accent6 - 60% 26" xfId="25643"/>
    <cellStyle name="Accent6 - 60% 27" xfId="25644"/>
    <cellStyle name="Accent6 - 60% 28" xfId="25645"/>
    <cellStyle name="Accent6 - 60% 29" xfId="25646"/>
    <cellStyle name="Accent6 - 60% 3" xfId="25647"/>
    <cellStyle name="Accent6 - 60% 30" xfId="25648"/>
    <cellStyle name="Accent6 - 60% 31" xfId="25649"/>
    <cellStyle name="Accent6 - 60% 32" xfId="25650"/>
    <cellStyle name="Accent6 - 60% 33" xfId="25651"/>
    <cellStyle name="Accent6 - 60% 34" xfId="25652"/>
    <cellStyle name="Accent6 - 60% 35" xfId="25653"/>
    <cellStyle name="Accent6 - 60% 36" xfId="25654"/>
    <cellStyle name="Accent6 - 60% 37" xfId="25655"/>
    <cellStyle name="Accent6 - 60% 38" xfId="25656"/>
    <cellStyle name="Accent6 - 60% 39" xfId="25657"/>
    <cellStyle name="Accent6 - 60% 4" xfId="25658"/>
    <cellStyle name="Accent6 - 60% 5" xfId="25659"/>
    <cellStyle name="Accent6 - 60% 6" xfId="25660"/>
    <cellStyle name="Accent6 - 60% 7" xfId="25661"/>
    <cellStyle name="Accent6 - 60% 8" xfId="25662"/>
    <cellStyle name="Accent6 - 60% 9" xfId="25663"/>
    <cellStyle name="Accent6 10" xfId="25664"/>
    <cellStyle name="Accent6 10 2" xfId="25665"/>
    <cellStyle name="Accent6 10 2 2" xfId="25666"/>
    <cellStyle name="Accent6 10 2 3" xfId="25667"/>
    <cellStyle name="Accent6 10 3" xfId="25668"/>
    <cellStyle name="Accent6 10 3 2" xfId="25669"/>
    <cellStyle name="Accent6 10 3 3" xfId="25670"/>
    <cellStyle name="Accent6 10 4" xfId="25671"/>
    <cellStyle name="Accent6 10 5" xfId="25672"/>
    <cellStyle name="Accent6 10 6" xfId="25673"/>
    <cellStyle name="Accent6 100" xfId="25674"/>
    <cellStyle name="Accent6 101" xfId="25675"/>
    <cellStyle name="Accent6 102" xfId="25676"/>
    <cellStyle name="Accent6 103" xfId="25677"/>
    <cellStyle name="Accent6 104" xfId="25678"/>
    <cellStyle name="Accent6 105" xfId="25679"/>
    <cellStyle name="Accent6 106" xfId="25680"/>
    <cellStyle name="Accent6 107" xfId="25681"/>
    <cellStyle name="Accent6 108" xfId="25682"/>
    <cellStyle name="Accent6 109" xfId="25683"/>
    <cellStyle name="Accent6 11" xfId="25684"/>
    <cellStyle name="Accent6 11 2" xfId="25685"/>
    <cellStyle name="Accent6 11 2 2" xfId="25686"/>
    <cellStyle name="Accent6 11 2 3" xfId="25687"/>
    <cellStyle name="Accent6 11 3" xfId="25688"/>
    <cellStyle name="Accent6 11 3 2" xfId="25689"/>
    <cellStyle name="Accent6 11 3 3" xfId="25690"/>
    <cellStyle name="Accent6 11 4" xfId="25691"/>
    <cellStyle name="Accent6 11 4 2" xfId="25692"/>
    <cellStyle name="Accent6 11 4 3" xfId="25693"/>
    <cellStyle name="Accent6 11 5" xfId="25694"/>
    <cellStyle name="Accent6 11 6" xfId="25695"/>
    <cellStyle name="Accent6 11 7" xfId="25696"/>
    <cellStyle name="Accent6 11 8" xfId="25697"/>
    <cellStyle name="Accent6 110" xfId="25698"/>
    <cellStyle name="Accent6 111" xfId="25699"/>
    <cellStyle name="Accent6 112" xfId="25700"/>
    <cellStyle name="Accent6 113" xfId="25701"/>
    <cellStyle name="Accent6 114" xfId="25702"/>
    <cellStyle name="Accent6 115" xfId="25703"/>
    <cellStyle name="Accent6 116" xfId="25704"/>
    <cellStyle name="Accent6 117" xfId="25705"/>
    <cellStyle name="Accent6 118" xfId="25706"/>
    <cellStyle name="Accent6 119" xfId="25707"/>
    <cellStyle name="Accent6 12" xfId="25708"/>
    <cellStyle name="Accent6 12 2" xfId="25709"/>
    <cellStyle name="Accent6 12 2 2" xfId="25710"/>
    <cellStyle name="Accent6 12 2 3" xfId="25711"/>
    <cellStyle name="Accent6 12 3" xfId="25712"/>
    <cellStyle name="Accent6 12 4" xfId="25713"/>
    <cellStyle name="Accent6 12 5" xfId="25714"/>
    <cellStyle name="Accent6 12 6" xfId="25715"/>
    <cellStyle name="Accent6 12 7" xfId="25716"/>
    <cellStyle name="Accent6 12 8" xfId="25717"/>
    <cellStyle name="Accent6 120" xfId="25718"/>
    <cellStyle name="Accent6 121" xfId="25719"/>
    <cellStyle name="Accent6 122" xfId="25720"/>
    <cellStyle name="Accent6 123" xfId="25721"/>
    <cellStyle name="Accent6 124" xfId="25722"/>
    <cellStyle name="Accent6 125" xfId="25723"/>
    <cellStyle name="Accent6 126" xfId="25724"/>
    <cellStyle name="Accent6 127" xfId="25725"/>
    <cellStyle name="Accent6 128" xfId="25726"/>
    <cellStyle name="Accent6 129" xfId="25727"/>
    <cellStyle name="Accent6 13" xfId="25728"/>
    <cellStyle name="Accent6 13 2" xfId="25729"/>
    <cellStyle name="Accent6 13 2 2" xfId="25730"/>
    <cellStyle name="Accent6 13 2 3" xfId="25731"/>
    <cellStyle name="Accent6 13 3" xfId="25732"/>
    <cellStyle name="Accent6 13 4" xfId="25733"/>
    <cellStyle name="Accent6 13 5" xfId="25734"/>
    <cellStyle name="Accent6 13 6" xfId="25735"/>
    <cellStyle name="Accent6 13 7" xfId="25736"/>
    <cellStyle name="Accent6 13 8" xfId="25737"/>
    <cellStyle name="Accent6 130" xfId="25738"/>
    <cellStyle name="Accent6 131" xfId="25739"/>
    <cellStyle name="Accent6 132" xfId="25740"/>
    <cellStyle name="Accent6 133" xfId="25741"/>
    <cellStyle name="Accent6 134" xfId="25742"/>
    <cellStyle name="Accent6 135" xfId="25743"/>
    <cellStyle name="Accent6 136" xfId="25744"/>
    <cellStyle name="Accent6 137" xfId="25745"/>
    <cellStyle name="Accent6 138" xfId="25746"/>
    <cellStyle name="Accent6 139" xfId="25747"/>
    <cellStyle name="Accent6 14" xfId="25748"/>
    <cellStyle name="Accent6 14 2" xfId="25749"/>
    <cellStyle name="Accent6 14 2 2" xfId="25750"/>
    <cellStyle name="Accent6 14 2 3" xfId="25751"/>
    <cellStyle name="Accent6 14 3" xfId="25752"/>
    <cellStyle name="Accent6 14 4" xfId="25753"/>
    <cellStyle name="Accent6 14 5" xfId="25754"/>
    <cellStyle name="Accent6 14 6" xfId="25755"/>
    <cellStyle name="Accent6 14 7" xfId="25756"/>
    <cellStyle name="Accent6 14 8" xfId="25757"/>
    <cellStyle name="Accent6 140" xfId="25758"/>
    <cellStyle name="Accent6 141" xfId="25759"/>
    <cellStyle name="Accent6 142" xfId="25760"/>
    <cellStyle name="Accent6 143" xfId="25761"/>
    <cellStyle name="Accent6 144" xfId="25762"/>
    <cellStyle name="Accent6 145" xfId="25763"/>
    <cellStyle name="Accent6 146" xfId="25764"/>
    <cellStyle name="Accent6 147" xfId="25765"/>
    <cellStyle name="Accent6 148" xfId="25766"/>
    <cellStyle name="Accent6 149" xfId="25767"/>
    <cellStyle name="Accent6 15" xfId="25768"/>
    <cellStyle name="Accent6 15 2" xfId="25769"/>
    <cellStyle name="Accent6 15 2 2" xfId="25770"/>
    <cellStyle name="Accent6 15 2 3" xfId="25771"/>
    <cellStyle name="Accent6 15 3" xfId="25772"/>
    <cellStyle name="Accent6 15 4" xfId="25773"/>
    <cellStyle name="Accent6 15 5" xfId="25774"/>
    <cellStyle name="Accent6 15 6" xfId="25775"/>
    <cellStyle name="Accent6 15 7" xfId="25776"/>
    <cellStyle name="Accent6 15 8" xfId="25777"/>
    <cellStyle name="Accent6 150" xfId="25778"/>
    <cellStyle name="Accent6 151" xfId="25779"/>
    <cellStyle name="Accent6 152" xfId="25780"/>
    <cellStyle name="Accent6 153" xfId="25781"/>
    <cellStyle name="Accent6 154" xfId="25782"/>
    <cellStyle name="Accent6 155" xfId="25783"/>
    <cellStyle name="Accent6 156" xfId="25784"/>
    <cellStyle name="Accent6 157" xfId="25785"/>
    <cellStyle name="Accent6 158" xfId="25786"/>
    <cellStyle name="Accent6 159" xfId="25787"/>
    <cellStyle name="Accent6 16" xfId="25788"/>
    <cellStyle name="Accent6 16 2" xfId="25789"/>
    <cellStyle name="Accent6 16 2 2" xfId="25790"/>
    <cellStyle name="Accent6 16 2 3" xfId="25791"/>
    <cellStyle name="Accent6 16 3" xfId="25792"/>
    <cellStyle name="Accent6 16 4" xfId="25793"/>
    <cellStyle name="Accent6 16 5" xfId="25794"/>
    <cellStyle name="Accent6 16 6" xfId="25795"/>
    <cellStyle name="Accent6 16 7" xfId="25796"/>
    <cellStyle name="Accent6 16 8" xfId="25797"/>
    <cellStyle name="Accent6 160" xfId="25798"/>
    <cellStyle name="Accent6 161" xfId="25799"/>
    <cellStyle name="Accent6 162" xfId="25800"/>
    <cellStyle name="Accent6 163" xfId="25801"/>
    <cellStyle name="Accent6 164" xfId="25802"/>
    <cellStyle name="Accent6 165" xfId="25803"/>
    <cellStyle name="Accent6 166" xfId="25804"/>
    <cellStyle name="Accent6 167" xfId="25805"/>
    <cellStyle name="Accent6 168" xfId="25806"/>
    <cellStyle name="Accent6 169" xfId="25807"/>
    <cellStyle name="Accent6 17" xfId="25808"/>
    <cellStyle name="Accent6 17 2" xfId="25809"/>
    <cellStyle name="Accent6 17 2 2" xfId="25810"/>
    <cellStyle name="Accent6 17 2 3" xfId="25811"/>
    <cellStyle name="Accent6 17 3" xfId="25812"/>
    <cellStyle name="Accent6 17 4" xfId="25813"/>
    <cellStyle name="Accent6 17 5" xfId="25814"/>
    <cellStyle name="Accent6 17 6" xfId="25815"/>
    <cellStyle name="Accent6 17 7" xfId="25816"/>
    <cellStyle name="Accent6 17 8" xfId="25817"/>
    <cellStyle name="Accent6 170" xfId="25818"/>
    <cellStyle name="Accent6 171" xfId="25819"/>
    <cellStyle name="Accent6 172" xfId="25820"/>
    <cellStyle name="Accent6 173" xfId="25821"/>
    <cellStyle name="Accent6 174" xfId="25822"/>
    <cellStyle name="Accent6 175" xfId="25823"/>
    <cellStyle name="Accent6 176" xfId="25824"/>
    <cellStyle name="Accent6 177" xfId="25825"/>
    <cellStyle name="Accent6 178" xfId="25826"/>
    <cellStyle name="Accent6 179" xfId="25827"/>
    <cellStyle name="Accent6 18" xfId="25828"/>
    <cellStyle name="Accent6 18 2" xfId="25829"/>
    <cellStyle name="Accent6 18 3" xfId="25830"/>
    <cellStyle name="Accent6 18 4" xfId="25831"/>
    <cellStyle name="Accent6 18 5" xfId="25832"/>
    <cellStyle name="Accent6 18 6" xfId="25833"/>
    <cellStyle name="Accent6 18 7" xfId="25834"/>
    <cellStyle name="Accent6 180" xfId="25835"/>
    <cellStyle name="Accent6 181" xfId="25836"/>
    <cellStyle name="Accent6 182" xfId="25837"/>
    <cellStyle name="Accent6 183" xfId="25838"/>
    <cellStyle name="Accent6 184" xfId="25839"/>
    <cellStyle name="Accent6 185" xfId="25840"/>
    <cellStyle name="Accent6 186" xfId="25841"/>
    <cellStyle name="Accent6 187" xfId="25842"/>
    <cellStyle name="Accent6 188" xfId="25843"/>
    <cellStyle name="Accent6 189" xfId="25844"/>
    <cellStyle name="Accent6 19" xfId="25845"/>
    <cellStyle name="Accent6 19 2" xfId="25846"/>
    <cellStyle name="Accent6 19 3" xfId="25847"/>
    <cellStyle name="Accent6 19 4" xfId="25848"/>
    <cellStyle name="Accent6 19 5" xfId="25849"/>
    <cellStyle name="Accent6 19 6" xfId="25850"/>
    <cellStyle name="Accent6 190" xfId="25851"/>
    <cellStyle name="Accent6 191" xfId="25852"/>
    <cellStyle name="Accent6 192" xfId="25853"/>
    <cellStyle name="Accent6 193" xfId="25854"/>
    <cellStyle name="Accent6 194" xfId="25855"/>
    <cellStyle name="Accent6 195" xfId="25856"/>
    <cellStyle name="Accent6 196" xfId="25857"/>
    <cellStyle name="Accent6 197" xfId="25858"/>
    <cellStyle name="Accent6 198" xfId="25859"/>
    <cellStyle name="Accent6 199" xfId="25860"/>
    <cellStyle name="Accent6 2" xfId="38"/>
    <cellStyle name="Accent6 2 2" xfId="25861"/>
    <cellStyle name="Accent6 2 2 2" xfId="25862"/>
    <cellStyle name="Accent6 2 2 2 2" xfId="25863"/>
    <cellStyle name="Accent6 2 2 2 3" xfId="25864"/>
    <cellStyle name="Accent6 2 2 3" xfId="25865"/>
    <cellStyle name="Accent6 2 2 4" xfId="25866"/>
    <cellStyle name="Accent6 2 3" xfId="25867"/>
    <cellStyle name="Accent6 2 3 2" xfId="25868"/>
    <cellStyle name="Accent6 2 3 3" xfId="25869"/>
    <cellStyle name="Accent6 2 4" xfId="25870"/>
    <cellStyle name="Accent6 2 4 2" xfId="25871"/>
    <cellStyle name="Accent6 2 4 3" xfId="25872"/>
    <cellStyle name="Accent6 2 5" xfId="25873"/>
    <cellStyle name="Accent6 2 5 2" xfId="25874"/>
    <cellStyle name="Accent6 2 5 3" xfId="25875"/>
    <cellStyle name="Accent6 2 6" xfId="25876"/>
    <cellStyle name="Accent6 20" xfId="25877"/>
    <cellStyle name="Accent6 20 2" xfId="25878"/>
    <cellStyle name="Accent6 20 3" xfId="25879"/>
    <cellStyle name="Accent6 20 4" xfId="25880"/>
    <cellStyle name="Accent6 20 5" xfId="25881"/>
    <cellStyle name="Accent6 20 6" xfId="25882"/>
    <cellStyle name="Accent6 200" xfId="25883"/>
    <cellStyle name="Accent6 201" xfId="25884"/>
    <cellStyle name="Accent6 202" xfId="25885"/>
    <cellStyle name="Accent6 203" xfId="25886"/>
    <cellStyle name="Accent6 204" xfId="25887"/>
    <cellStyle name="Accent6 205" xfId="25888"/>
    <cellStyle name="Accent6 206" xfId="25889"/>
    <cellStyle name="Accent6 207" xfId="25890"/>
    <cellStyle name="Accent6 208" xfId="25891"/>
    <cellStyle name="Accent6 209" xfId="25892"/>
    <cellStyle name="Accent6 21" xfId="25893"/>
    <cellStyle name="Accent6 21 2" xfId="25894"/>
    <cellStyle name="Accent6 21 3" xfId="25895"/>
    <cellStyle name="Accent6 21 4" xfId="25896"/>
    <cellStyle name="Accent6 21 5" xfId="25897"/>
    <cellStyle name="Accent6 21 6" xfId="25898"/>
    <cellStyle name="Accent6 21 7" xfId="25899"/>
    <cellStyle name="Accent6 210" xfId="25900"/>
    <cellStyle name="Accent6 211" xfId="25901"/>
    <cellStyle name="Accent6 212" xfId="25902"/>
    <cellStyle name="Accent6 213" xfId="25903"/>
    <cellStyle name="Accent6 214" xfId="25904"/>
    <cellStyle name="Accent6 215" xfId="25905"/>
    <cellStyle name="Accent6 216" xfId="25906"/>
    <cellStyle name="Accent6 217" xfId="25907"/>
    <cellStyle name="Accent6 218" xfId="25908"/>
    <cellStyle name="Accent6 219" xfId="25909"/>
    <cellStyle name="Accent6 22" xfId="25910"/>
    <cellStyle name="Accent6 22 2" xfId="25911"/>
    <cellStyle name="Accent6 22 3" xfId="25912"/>
    <cellStyle name="Accent6 22 4" xfId="25913"/>
    <cellStyle name="Accent6 22 5" xfId="25914"/>
    <cellStyle name="Accent6 220" xfId="25915"/>
    <cellStyle name="Accent6 221" xfId="25916"/>
    <cellStyle name="Accent6 222" xfId="25917"/>
    <cellStyle name="Accent6 223" xfId="25918"/>
    <cellStyle name="Accent6 224" xfId="25919"/>
    <cellStyle name="Accent6 225" xfId="25920"/>
    <cellStyle name="Accent6 226" xfId="25921"/>
    <cellStyle name="Accent6 227" xfId="25922"/>
    <cellStyle name="Accent6 228" xfId="25923"/>
    <cellStyle name="Accent6 229" xfId="25924"/>
    <cellStyle name="Accent6 23" xfId="25925"/>
    <cellStyle name="Accent6 23 2" xfId="25926"/>
    <cellStyle name="Accent6 23 3" xfId="25927"/>
    <cellStyle name="Accent6 230" xfId="25928"/>
    <cellStyle name="Accent6 231" xfId="25929"/>
    <cellStyle name="Accent6 232" xfId="25930"/>
    <cellStyle name="Accent6 233" xfId="25931"/>
    <cellStyle name="Accent6 234" xfId="25932"/>
    <cellStyle name="Accent6 235" xfId="25933"/>
    <cellStyle name="Accent6 236" xfId="25934"/>
    <cellStyle name="Accent6 237" xfId="25935"/>
    <cellStyle name="Accent6 238" xfId="25936"/>
    <cellStyle name="Accent6 239" xfId="25937"/>
    <cellStyle name="Accent6 24" xfId="25938"/>
    <cellStyle name="Accent6 24 2" xfId="25939"/>
    <cellStyle name="Accent6 24 2 2" xfId="25940"/>
    <cellStyle name="Accent6 24 2 3" xfId="25941"/>
    <cellStyle name="Accent6 24 3" xfId="25942"/>
    <cellStyle name="Accent6 240" xfId="25943"/>
    <cellStyle name="Accent6 241" xfId="25944"/>
    <cellStyle name="Accent6 242" xfId="25945"/>
    <cellStyle name="Accent6 243" xfId="25946"/>
    <cellStyle name="Accent6 244" xfId="25947"/>
    <cellStyle name="Accent6 245" xfId="25948"/>
    <cellStyle name="Accent6 246" xfId="25949"/>
    <cellStyle name="Accent6 247" xfId="25950"/>
    <cellStyle name="Accent6 248" xfId="25951"/>
    <cellStyle name="Accent6 249" xfId="25952"/>
    <cellStyle name="Accent6 25" xfId="25953"/>
    <cellStyle name="Accent6 25 2" xfId="25954"/>
    <cellStyle name="Accent6 25 2 2" xfId="25955"/>
    <cellStyle name="Accent6 25 2 3" xfId="25956"/>
    <cellStyle name="Accent6 25 3" xfId="25957"/>
    <cellStyle name="Accent6 250" xfId="25958"/>
    <cellStyle name="Accent6 251" xfId="25959"/>
    <cellStyle name="Accent6 252" xfId="25960"/>
    <cellStyle name="Accent6 253" xfId="25961"/>
    <cellStyle name="Accent6 254" xfId="25962"/>
    <cellStyle name="Accent6 255" xfId="25963"/>
    <cellStyle name="Accent6 256" xfId="25964"/>
    <cellStyle name="Accent6 257" xfId="25965"/>
    <cellStyle name="Accent6 258" xfId="25966"/>
    <cellStyle name="Accent6 259" xfId="25967"/>
    <cellStyle name="Accent6 26" xfId="25968"/>
    <cellStyle name="Accent6 26 2" xfId="25969"/>
    <cellStyle name="Accent6 26 2 2" xfId="25970"/>
    <cellStyle name="Accent6 26 2 3" xfId="25971"/>
    <cellStyle name="Accent6 26 3" xfId="25972"/>
    <cellStyle name="Accent6 260" xfId="25973"/>
    <cellStyle name="Accent6 261" xfId="25974"/>
    <cellStyle name="Accent6 262" xfId="25975"/>
    <cellStyle name="Accent6 263" xfId="25976"/>
    <cellStyle name="Accent6 264" xfId="25977"/>
    <cellStyle name="Accent6 265" xfId="25978"/>
    <cellStyle name="Accent6 266" xfId="25979"/>
    <cellStyle name="Accent6 267" xfId="25980"/>
    <cellStyle name="Accent6 268" xfId="25981"/>
    <cellStyle name="Accent6 269" xfId="25982"/>
    <cellStyle name="Accent6 27" xfId="25983"/>
    <cellStyle name="Accent6 27 2" xfId="25984"/>
    <cellStyle name="Accent6 27 2 2" xfId="25985"/>
    <cellStyle name="Accent6 27 2 3" xfId="25986"/>
    <cellStyle name="Accent6 27 3" xfId="25987"/>
    <cellStyle name="Accent6 270" xfId="25988"/>
    <cellStyle name="Accent6 271" xfId="25989"/>
    <cellStyle name="Accent6 272" xfId="25990"/>
    <cellStyle name="Accent6 273" xfId="25991"/>
    <cellStyle name="Accent6 274" xfId="25992"/>
    <cellStyle name="Accent6 275" xfId="25993"/>
    <cellStyle name="Accent6 276" xfId="25994"/>
    <cellStyle name="Accent6 277" xfId="25995"/>
    <cellStyle name="Accent6 278" xfId="25996"/>
    <cellStyle name="Accent6 279" xfId="25997"/>
    <cellStyle name="Accent6 28" xfId="25998"/>
    <cellStyle name="Accent6 28 2" xfId="25999"/>
    <cellStyle name="Accent6 28 2 2" xfId="26000"/>
    <cellStyle name="Accent6 28 2 3" xfId="26001"/>
    <cellStyle name="Accent6 28 3" xfId="26002"/>
    <cellStyle name="Accent6 280" xfId="26003"/>
    <cellStyle name="Accent6 281" xfId="26004"/>
    <cellStyle name="Accent6 282" xfId="26005"/>
    <cellStyle name="Accent6 283" xfId="26006"/>
    <cellStyle name="Accent6 284" xfId="26007"/>
    <cellStyle name="Accent6 285" xfId="26008"/>
    <cellStyle name="Accent6 286" xfId="26009"/>
    <cellStyle name="Accent6 287" xfId="26010"/>
    <cellStyle name="Accent6 288" xfId="26011"/>
    <cellStyle name="Accent6 289" xfId="26012"/>
    <cellStyle name="Accent6 29" xfId="26013"/>
    <cellStyle name="Accent6 29 2" xfId="26014"/>
    <cellStyle name="Accent6 29 2 2" xfId="26015"/>
    <cellStyle name="Accent6 29 2 3" xfId="26016"/>
    <cellStyle name="Accent6 29 3" xfId="26017"/>
    <cellStyle name="Accent6 290" xfId="26018"/>
    <cellStyle name="Accent6 291" xfId="26019"/>
    <cellStyle name="Accent6 292" xfId="26020"/>
    <cellStyle name="Accent6 293" xfId="26021"/>
    <cellStyle name="Accent6 294" xfId="26022"/>
    <cellStyle name="Accent6 295" xfId="26023"/>
    <cellStyle name="Accent6 296" xfId="26024"/>
    <cellStyle name="Accent6 297" xfId="26025"/>
    <cellStyle name="Accent6 298" xfId="26026"/>
    <cellStyle name="Accent6 299" xfId="26027"/>
    <cellStyle name="Accent6 3" xfId="39"/>
    <cellStyle name="Accent6 3 2" xfId="26028"/>
    <cellStyle name="Accent6 3 2 2" xfId="26029"/>
    <cellStyle name="Accent6 3 2 3" xfId="26030"/>
    <cellStyle name="Accent6 3 3" xfId="26031"/>
    <cellStyle name="Accent6 3 3 2" xfId="26032"/>
    <cellStyle name="Accent6 3 3 3" xfId="26033"/>
    <cellStyle name="Accent6 3 4" xfId="26034"/>
    <cellStyle name="Accent6 3 4 2" xfId="26035"/>
    <cellStyle name="Accent6 3 4 3" xfId="26036"/>
    <cellStyle name="Accent6 3 5" xfId="26037"/>
    <cellStyle name="Accent6 3 6" xfId="26038"/>
    <cellStyle name="Accent6 3 6 2" xfId="26039"/>
    <cellStyle name="Accent6 3 6 3" xfId="26040"/>
    <cellStyle name="Accent6 30" xfId="26041"/>
    <cellStyle name="Accent6 30 2" xfId="26042"/>
    <cellStyle name="Accent6 30 2 2" xfId="26043"/>
    <cellStyle name="Accent6 30 2 3" xfId="26044"/>
    <cellStyle name="Accent6 30 3" xfId="26045"/>
    <cellStyle name="Accent6 300" xfId="26046"/>
    <cellStyle name="Accent6 301" xfId="26047"/>
    <cellStyle name="Accent6 302" xfId="26048"/>
    <cellStyle name="Accent6 303" xfId="26049"/>
    <cellStyle name="Accent6 304" xfId="26050"/>
    <cellStyle name="Accent6 305" xfId="26051"/>
    <cellStyle name="Accent6 306" xfId="26052"/>
    <cellStyle name="Accent6 307" xfId="26053"/>
    <cellStyle name="Accent6 308" xfId="26054"/>
    <cellStyle name="Accent6 309" xfId="26055"/>
    <cellStyle name="Accent6 31" xfId="26056"/>
    <cellStyle name="Accent6 31 2" xfId="26057"/>
    <cellStyle name="Accent6 31 2 2" xfId="26058"/>
    <cellStyle name="Accent6 31 2 3" xfId="26059"/>
    <cellStyle name="Accent6 31 3" xfId="26060"/>
    <cellStyle name="Accent6 310" xfId="26061"/>
    <cellStyle name="Accent6 311" xfId="26062"/>
    <cellStyle name="Accent6 312" xfId="26063"/>
    <cellStyle name="Accent6 313" xfId="26064"/>
    <cellStyle name="Accent6 314" xfId="26065"/>
    <cellStyle name="Accent6 315" xfId="26066"/>
    <cellStyle name="Accent6 316" xfId="26067"/>
    <cellStyle name="Accent6 317" xfId="26068"/>
    <cellStyle name="Accent6 318" xfId="26069"/>
    <cellStyle name="Accent6 319" xfId="26070"/>
    <cellStyle name="Accent6 32" xfId="26071"/>
    <cellStyle name="Accent6 32 2" xfId="26072"/>
    <cellStyle name="Accent6 32 2 2" xfId="26073"/>
    <cellStyle name="Accent6 32 2 3" xfId="26074"/>
    <cellStyle name="Accent6 32 3" xfId="26075"/>
    <cellStyle name="Accent6 320" xfId="26076"/>
    <cellStyle name="Accent6 321" xfId="26077"/>
    <cellStyle name="Accent6 322" xfId="26078"/>
    <cellStyle name="Accent6 323" xfId="26079"/>
    <cellStyle name="Accent6 324" xfId="26080"/>
    <cellStyle name="Accent6 325" xfId="26081"/>
    <cellStyle name="Accent6 326" xfId="26082"/>
    <cellStyle name="Accent6 327" xfId="26083"/>
    <cellStyle name="Accent6 328" xfId="26084"/>
    <cellStyle name="Accent6 329" xfId="26085"/>
    <cellStyle name="Accent6 33" xfId="26086"/>
    <cellStyle name="Accent6 33 2" xfId="26087"/>
    <cellStyle name="Accent6 33 3" xfId="26088"/>
    <cellStyle name="Accent6 33 4" xfId="26089"/>
    <cellStyle name="Accent6 330" xfId="26090"/>
    <cellStyle name="Accent6 331" xfId="26091"/>
    <cellStyle name="Accent6 332" xfId="26092"/>
    <cellStyle name="Accent6 333" xfId="26093"/>
    <cellStyle name="Accent6 334" xfId="26094"/>
    <cellStyle name="Accent6 335" xfId="26095"/>
    <cellStyle name="Accent6 336" xfId="26096"/>
    <cellStyle name="Accent6 337" xfId="26097"/>
    <cellStyle name="Accent6 338" xfId="26098"/>
    <cellStyle name="Accent6 339" xfId="26099"/>
    <cellStyle name="Accent6 34" xfId="26100"/>
    <cellStyle name="Accent6 34 2" xfId="26101"/>
    <cellStyle name="Accent6 34 3" xfId="26102"/>
    <cellStyle name="Accent6 34 4" xfId="26103"/>
    <cellStyle name="Accent6 34 5" xfId="26104"/>
    <cellStyle name="Accent6 340" xfId="26105"/>
    <cellStyle name="Accent6 341" xfId="26106"/>
    <cellStyle name="Accent6 342" xfId="26107"/>
    <cellStyle name="Accent6 343" xfId="26108"/>
    <cellStyle name="Accent6 344" xfId="26109"/>
    <cellStyle name="Accent6 345" xfId="26110"/>
    <cellStyle name="Accent6 346" xfId="26111"/>
    <cellStyle name="Accent6 347" xfId="26112"/>
    <cellStyle name="Accent6 348" xfId="26113"/>
    <cellStyle name="Accent6 349" xfId="26114"/>
    <cellStyle name="Accent6 35" xfId="26115"/>
    <cellStyle name="Accent6 35 2" xfId="26116"/>
    <cellStyle name="Accent6 35 3" xfId="26117"/>
    <cellStyle name="Accent6 35 4" xfId="26118"/>
    <cellStyle name="Accent6 35 5" xfId="26119"/>
    <cellStyle name="Accent6 350" xfId="26120"/>
    <cellStyle name="Accent6 351" xfId="26121"/>
    <cellStyle name="Accent6 352" xfId="26122"/>
    <cellStyle name="Accent6 353" xfId="26123"/>
    <cellStyle name="Accent6 354" xfId="26124"/>
    <cellStyle name="Accent6 355" xfId="26125"/>
    <cellStyle name="Accent6 356" xfId="26126"/>
    <cellStyle name="Accent6 357" xfId="26127"/>
    <cellStyle name="Accent6 358" xfId="26128"/>
    <cellStyle name="Accent6 359" xfId="26129"/>
    <cellStyle name="Accent6 359 2" xfId="26130"/>
    <cellStyle name="Accent6 359 3" xfId="26131"/>
    <cellStyle name="Accent6 36" xfId="26132"/>
    <cellStyle name="Accent6 36 2" xfId="26133"/>
    <cellStyle name="Accent6 36 3" xfId="26134"/>
    <cellStyle name="Accent6 36 4" xfId="26135"/>
    <cellStyle name="Accent6 360" xfId="26136"/>
    <cellStyle name="Accent6 361" xfId="26137"/>
    <cellStyle name="Accent6 362" xfId="26138"/>
    <cellStyle name="Accent6 363" xfId="26139"/>
    <cellStyle name="Accent6 364" xfId="26140"/>
    <cellStyle name="Accent6 365" xfId="26141"/>
    <cellStyle name="Accent6 366" xfId="26142"/>
    <cellStyle name="Accent6 367" xfId="26143"/>
    <cellStyle name="Accent6 368" xfId="26144"/>
    <cellStyle name="Accent6 369" xfId="26145"/>
    <cellStyle name="Accent6 37" xfId="26146"/>
    <cellStyle name="Accent6 37 2" xfId="26147"/>
    <cellStyle name="Accent6 37 3" xfId="26148"/>
    <cellStyle name="Accent6 37 4" xfId="26149"/>
    <cellStyle name="Accent6 37 5" xfId="26150"/>
    <cellStyle name="Accent6 370" xfId="26151"/>
    <cellStyle name="Accent6 371" xfId="26152"/>
    <cellStyle name="Accent6 372" xfId="26153"/>
    <cellStyle name="Accent6 372 2" xfId="26154"/>
    <cellStyle name="Accent6 373" xfId="26155"/>
    <cellStyle name="Accent6 374" xfId="26156"/>
    <cellStyle name="Accent6 375" xfId="26157"/>
    <cellStyle name="Accent6 376" xfId="26158"/>
    <cellStyle name="Accent6 377" xfId="26159"/>
    <cellStyle name="Accent6 378" xfId="26160"/>
    <cellStyle name="Accent6 379" xfId="26161"/>
    <cellStyle name="Accent6 38" xfId="26162"/>
    <cellStyle name="Accent6 38 2" xfId="26163"/>
    <cellStyle name="Accent6 38 3" xfId="26164"/>
    <cellStyle name="Accent6 38 4" xfId="26165"/>
    <cellStyle name="Accent6 38 5" xfId="26166"/>
    <cellStyle name="Accent6 380" xfId="26167"/>
    <cellStyle name="Accent6 381" xfId="26168"/>
    <cellStyle name="Accent6 382" xfId="26169"/>
    <cellStyle name="Accent6 383" xfId="26170"/>
    <cellStyle name="Accent6 384" xfId="26171"/>
    <cellStyle name="Accent6 385" xfId="26172"/>
    <cellStyle name="Accent6 386" xfId="26173"/>
    <cellStyle name="Accent6 387" xfId="26174"/>
    <cellStyle name="Accent6 388" xfId="26175"/>
    <cellStyle name="Accent6 389" xfId="26176"/>
    <cellStyle name="Accent6 39" xfId="26177"/>
    <cellStyle name="Accent6 39 2" xfId="26178"/>
    <cellStyle name="Accent6 39 3" xfId="26179"/>
    <cellStyle name="Accent6 390" xfId="26180"/>
    <cellStyle name="Accent6 391" xfId="26181"/>
    <cellStyle name="Accent6 392" xfId="26182"/>
    <cellStyle name="Accent6 393" xfId="26183"/>
    <cellStyle name="Accent6 394" xfId="26184"/>
    <cellStyle name="Accent6 395" xfId="26185"/>
    <cellStyle name="Accent6 396" xfId="26186"/>
    <cellStyle name="Accent6 397" xfId="26187"/>
    <cellStyle name="Accent6 398" xfId="26188"/>
    <cellStyle name="Accent6 399" xfId="26189"/>
    <cellStyle name="Accent6 4" xfId="40"/>
    <cellStyle name="Accent6 4 2" xfId="26190"/>
    <cellStyle name="Accent6 4 2 2" xfId="26191"/>
    <cellStyle name="Accent6 4 2 3" xfId="26192"/>
    <cellStyle name="Accent6 4 2 4" xfId="26193"/>
    <cellStyle name="Accent6 4 2 5" xfId="26194"/>
    <cellStyle name="Accent6 4 3" xfId="26195"/>
    <cellStyle name="Accent6 4 3 2" xfId="26196"/>
    <cellStyle name="Accent6 4 3 3" xfId="26197"/>
    <cellStyle name="Accent6 4 4" xfId="26198"/>
    <cellStyle name="Accent6 4 4 2" xfId="26199"/>
    <cellStyle name="Accent6 4 4 3" xfId="26200"/>
    <cellStyle name="Accent6 4 5" xfId="26201"/>
    <cellStyle name="Accent6 4 5 2" xfId="26202"/>
    <cellStyle name="Accent6 4 5 3" xfId="26203"/>
    <cellStyle name="Accent6 4 6" xfId="26204"/>
    <cellStyle name="Accent6 4 6 2" xfId="26205"/>
    <cellStyle name="Accent6 4 6 3" xfId="26206"/>
    <cellStyle name="Accent6 4 7" xfId="26207"/>
    <cellStyle name="Accent6 40" xfId="26208"/>
    <cellStyle name="Accent6 40 2" xfId="26209"/>
    <cellStyle name="Accent6 40 3" xfId="26210"/>
    <cellStyle name="Accent6 400" xfId="26211"/>
    <cellStyle name="Accent6 401" xfId="26212"/>
    <cellStyle name="Accent6 402" xfId="26213"/>
    <cellStyle name="Accent6 403" xfId="26214"/>
    <cellStyle name="Accent6 404" xfId="26215"/>
    <cellStyle name="Accent6 405" xfId="26216"/>
    <cellStyle name="Accent6 406" xfId="26217"/>
    <cellStyle name="Accent6 407" xfId="26218"/>
    <cellStyle name="Accent6 408" xfId="26219"/>
    <cellStyle name="Accent6 409" xfId="26220"/>
    <cellStyle name="Accent6 41" xfId="26221"/>
    <cellStyle name="Accent6 41 2" xfId="26222"/>
    <cellStyle name="Accent6 41 3" xfId="26223"/>
    <cellStyle name="Accent6 410" xfId="26224"/>
    <cellStyle name="Accent6 411" xfId="26225"/>
    <cellStyle name="Accent6 412" xfId="26226"/>
    <cellStyle name="Accent6 413" xfId="26227"/>
    <cellStyle name="Accent6 414" xfId="26228"/>
    <cellStyle name="Accent6 415" xfId="26229"/>
    <cellStyle name="Accent6 416" xfId="26230"/>
    <cellStyle name="Accent6 417" xfId="26231"/>
    <cellStyle name="Accent6 418" xfId="26232"/>
    <cellStyle name="Accent6 419" xfId="26233"/>
    <cellStyle name="Accent6 42" xfId="26234"/>
    <cellStyle name="Accent6 42 2" xfId="26235"/>
    <cellStyle name="Accent6 42 3" xfId="26236"/>
    <cellStyle name="Accent6 420" xfId="26237"/>
    <cellStyle name="Accent6 421" xfId="26238"/>
    <cellStyle name="Accent6 422" xfId="26239"/>
    <cellStyle name="Accent6 423" xfId="26240"/>
    <cellStyle name="Accent6 424" xfId="26241"/>
    <cellStyle name="Accent6 425" xfId="26242"/>
    <cellStyle name="Accent6 426" xfId="26243"/>
    <cellStyle name="Accent6 427" xfId="26244"/>
    <cellStyle name="Accent6 428" xfId="26245"/>
    <cellStyle name="Accent6 429" xfId="26246"/>
    <cellStyle name="Accent6 43" xfId="26247"/>
    <cellStyle name="Accent6 430" xfId="26248"/>
    <cellStyle name="Accent6 431" xfId="26249"/>
    <cellStyle name="Accent6 432" xfId="26250"/>
    <cellStyle name="Accent6 433" xfId="26251"/>
    <cellStyle name="Accent6 434" xfId="26252"/>
    <cellStyle name="Accent6 435" xfId="26253"/>
    <cellStyle name="Accent6 436" xfId="26254"/>
    <cellStyle name="Accent6 437" xfId="26255"/>
    <cellStyle name="Accent6 438" xfId="26256"/>
    <cellStyle name="Accent6 439" xfId="26257"/>
    <cellStyle name="Accent6 44" xfId="26258"/>
    <cellStyle name="Accent6 44 2" xfId="26259"/>
    <cellStyle name="Accent6 44 3" xfId="26260"/>
    <cellStyle name="Accent6 440" xfId="26261"/>
    <cellStyle name="Accent6 441" xfId="26262"/>
    <cellStyle name="Accent6 442" xfId="26263"/>
    <cellStyle name="Accent6 45" xfId="26264"/>
    <cellStyle name="Accent6 45 2" xfId="26265"/>
    <cellStyle name="Accent6 45 3" xfId="26266"/>
    <cellStyle name="Accent6 46" xfId="26267"/>
    <cellStyle name="Accent6 47" xfId="26268"/>
    <cellStyle name="Accent6 47 2" xfId="26269"/>
    <cellStyle name="Accent6 47 3" xfId="26270"/>
    <cellStyle name="Accent6 48" xfId="26271"/>
    <cellStyle name="Accent6 49" xfId="26272"/>
    <cellStyle name="Accent6 49 2" xfId="26273"/>
    <cellStyle name="Accent6 49 3" xfId="26274"/>
    <cellStyle name="Accent6 5" xfId="26275"/>
    <cellStyle name="Accent6 5 2" xfId="26276"/>
    <cellStyle name="Accent6 5 2 2" xfId="26277"/>
    <cellStyle name="Accent6 5 2 3" xfId="26278"/>
    <cellStyle name="Accent6 5 3" xfId="26279"/>
    <cellStyle name="Accent6 5 3 2" xfId="26280"/>
    <cellStyle name="Accent6 5 3 3" xfId="26281"/>
    <cellStyle name="Accent6 5 4" xfId="26282"/>
    <cellStyle name="Accent6 5 4 2" xfId="26283"/>
    <cellStyle name="Accent6 5 4 3" xfId="26284"/>
    <cellStyle name="Accent6 5 5" xfId="26285"/>
    <cellStyle name="Accent6 5 5 2" xfId="26286"/>
    <cellStyle name="Accent6 5 5 3" xfId="26287"/>
    <cellStyle name="Accent6 5 6" xfId="26288"/>
    <cellStyle name="Accent6 5 7" xfId="26289"/>
    <cellStyle name="Accent6 5 8" xfId="26290"/>
    <cellStyle name="Accent6 50" xfId="26291"/>
    <cellStyle name="Accent6 51" xfId="26292"/>
    <cellStyle name="Accent6 51 2" xfId="26293"/>
    <cellStyle name="Accent6 51 3" xfId="26294"/>
    <cellStyle name="Accent6 52" xfId="26295"/>
    <cellStyle name="Accent6 53" xfId="26296"/>
    <cellStyle name="Accent6 53 2" xfId="26297"/>
    <cellStyle name="Accent6 53 3" xfId="26298"/>
    <cellStyle name="Accent6 54" xfId="26299"/>
    <cellStyle name="Accent6 54 2" xfId="26300"/>
    <cellStyle name="Accent6 54 3" xfId="26301"/>
    <cellStyle name="Accent6 55" xfId="26302"/>
    <cellStyle name="Accent6 56" xfId="26303"/>
    <cellStyle name="Accent6 56 2" xfId="26304"/>
    <cellStyle name="Accent6 56 3" xfId="26305"/>
    <cellStyle name="Accent6 57" xfId="26306"/>
    <cellStyle name="Accent6 58" xfId="26307"/>
    <cellStyle name="Accent6 59" xfId="26308"/>
    <cellStyle name="Accent6 59 2" xfId="26309"/>
    <cellStyle name="Accent6 59 3" xfId="26310"/>
    <cellStyle name="Accent6 6" xfId="26311"/>
    <cellStyle name="Accent6 6 2" xfId="26312"/>
    <cellStyle name="Accent6 6 2 2" xfId="26313"/>
    <cellStyle name="Accent6 6 2 3" xfId="26314"/>
    <cellStyle name="Accent6 6 3" xfId="26315"/>
    <cellStyle name="Accent6 6 3 2" xfId="26316"/>
    <cellStyle name="Accent6 6 3 3" xfId="26317"/>
    <cellStyle name="Accent6 6 4" xfId="26318"/>
    <cellStyle name="Accent6 6 4 2" xfId="26319"/>
    <cellStyle name="Accent6 6 4 3" xfId="26320"/>
    <cellStyle name="Accent6 6 5" xfId="26321"/>
    <cellStyle name="Accent6 6 6" xfId="26322"/>
    <cellStyle name="Accent6 60" xfId="26323"/>
    <cellStyle name="Accent6 60 2" xfId="26324"/>
    <cellStyle name="Accent6 60 3" xfId="26325"/>
    <cellStyle name="Accent6 61" xfId="26326"/>
    <cellStyle name="Accent6 61 2" xfId="26327"/>
    <cellStyle name="Accent6 61 3" xfId="26328"/>
    <cellStyle name="Accent6 62" xfId="26329"/>
    <cellStyle name="Accent6 63" xfId="26330"/>
    <cellStyle name="Accent6 64" xfId="26331"/>
    <cellStyle name="Accent6 65" xfId="26332"/>
    <cellStyle name="Accent6 66" xfId="26333"/>
    <cellStyle name="Accent6 67" xfId="26334"/>
    <cellStyle name="Accent6 68" xfId="26335"/>
    <cellStyle name="Accent6 69" xfId="26336"/>
    <cellStyle name="Accent6 7" xfId="26337"/>
    <cellStyle name="Accent6 7 2" xfId="26338"/>
    <cellStyle name="Accent6 7 2 2" xfId="26339"/>
    <cellStyle name="Accent6 7 2 3" xfId="26340"/>
    <cellStyle name="Accent6 7 3" xfId="26341"/>
    <cellStyle name="Accent6 7 3 2" xfId="26342"/>
    <cellStyle name="Accent6 7 3 3" xfId="26343"/>
    <cellStyle name="Accent6 7 4" xfId="26344"/>
    <cellStyle name="Accent6 7 4 2" xfId="26345"/>
    <cellStyle name="Accent6 7 4 3" xfId="26346"/>
    <cellStyle name="Accent6 7 5" xfId="26347"/>
    <cellStyle name="Accent6 7 5 2" xfId="26348"/>
    <cellStyle name="Accent6 7 5 3" xfId="26349"/>
    <cellStyle name="Accent6 7 6" xfId="26350"/>
    <cellStyle name="Accent6 7 7" xfId="26351"/>
    <cellStyle name="Accent6 7 8" xfId="26352"/>
    <cellStyle name="Accent6 70" xfId="26353"/>
    <cellStyle name="Accent6 71" xfId="26354"/>
    <cellStyle name="Accent6 72" xfId="26355"/>
    <cellStyle name="Accent6 73" xfId="26356"/>
    <cellStyle name="Accent6 74" xfId="26357"/>
    <cellStyle name="Accent6 75" xfId="26358"/>
    <cellStyle name="Accent6 76" xfId="26359"/>
    <cellStyle name="Accent6 77" xfId="26360"/>
    <cellStyle name="Accent6 78" xfId="26361"/>
    <cellStyle name="Accent6 79" xfId="26362"/>
    <cellStyle name="Accent6 8" xfId="26363"/>
    <cellStyle name="Accent6 8 2" xfId="26364"/>
    <cellStyle name="Accent6 8 2 2" xfId="26365"/>
    <cellStyle name="Accent6 8 2 3" xfId="26366"/>
    <cellStyle name="Accent6 8 3" xfId="26367"/>
    <cellStyle name="Accent6 8 3 2" xfId="26368"/>
    <cellStyle name="Accent6 8 3 3" xfId="26369"/>
    <cellStyle name="Accent6 8 4" xfId="26370"/>
    <cellStyle name="Accent6 8 4 2" xfId="26371"/>
    <cellStyle name="Accent6 8 4 3" xfId="26372"/>
    <cellStyle name="Accent6 8 5" xfId="26373"/>
    <cellStyle name="Accent6 8 6" xfId="26374"/>
    <cellStyle name="Accent6 8 7" xfId="26375"/>
    <cellStyle name="Accent6 8 8" xfId="26376"/>
    <cellStyle name="Accent6 80" xfId="26377"/>
    <cellStyle name="Accent6 81" xfId="26378"/>
    <cellStyle name="Accent6 82" xfId="26379"/>
    <cellStyle name="Accent6 83" xfId="26380"/>
    <cellStyle name="Accent6 84" xfId="26381"/>
    <cellStyle name="Accent6 84 2" xfId="26382"/>
    <cellStyle name="Accent6 85" xfId="26383"/>
    <cellStyle name="Accent6 86" xfId="26384"/>
    <cellStyle name="Accent6 87" xfId="26385"/>
    <cellStyle name="Accent6 88" xfId="26386"/>
    <cellStyle name="Accent6 89" xfId="26387"/>
    <cellStyle name="Accent6 9" xfId="26388"/>
    <cellStyle name="Accent6 9 2" xfId="26389"/>
    <cellStyle name="Accent6 9 2 2" xfId="26390"/>
    <cellStyle name="Accent6 9 2 3" xfId="26391"/>
    <cellStyle name="Accent6 9 3" xfId="26392"/>
    <cellStyle name="Accent6 9 3 2" xfId="26393"/>
    <cellStyle name="Accent6 9 3 3" xfId="26394"/>
    <cellStyle name="Accent6 9 4" xfId="26395"/>
    <cellStyle name="Accent6 9 4 2" xfId="26396"/>
    <cellStyle name="Accent6 9 4 3" xfId="26397"/>
    <cellStyle name="Accent6 9 5" xfId="26398"/>
    <cellStyle name="Accent6 9 6" xfId="26399"/>
    <cellStyle name="Accent6 9 7" xfId="26400"/>
    <cellStyle name="Accent6 9 8" xfId="26401"/>
    <cellStyle name="Accent6 90" xfId="26402"/>
    <cellStyle name="Accent6 91" xfId="26403"/>
    <cellStyle name="Accent6 92" xfId="26404"/>
    <cellStyle name="Accent6 93" xfId="26405"/>
    <cellStyle name="Accent6 94" xfId="26406"/>
    <cellStyle name="Accent6 95" xfId="26407"/>
    <cellStyle name="Accent6 96" xfId="26408"/>
    <cellStyle name="Accent6 97" xfId="26409"/>
    <cellStyle name="Accent6 98" xfId="26410"/>
    <cellStyle name="Accent6 99" xfId="26411"/>
    <cellStyle name="Adjustable" xfId="26412"/>
    <cellStyle name="Bad 10" xfId="26413"/>
    <cellStyle name="Bad 10 10" xfId="26414"/>
    <cellStyle name="Bad 10 11" xfId="26415"/>
    <cellStyle name="Bad 10 2" xfId="26416"/>
    <cellStyle name="Bad 10 2 2" xfId="26417"/>
    <cellStyle name="Bad 10 2 3" xfId="26418"/>
    <cellStyle name="Bad 10 2 4" xfId="26419"/>
    <cellStyle name="Bad 10 3" xfId="26420"/>
    <cellStyle name="Bad 10 3 2" xfId="26421"/>
    <cellStyle name="Bad 10 3 3" xfId="26422"/>
    <cellStyle name="Bad 10 3 4" xfId="26423"/>
    <cellStyle name="Bad 10 4" xfId="26424"/>
    <cellStyle name="Bad 10 4 2" xfId="26425"/>
    <cellStyle name="Bad 10 4 3" xfId="26426"/>
    <cellStyle name="Bad 10 5" xfId="26427"/>
    <cellStyle name="Bad 10 5 2" xfId="26428"/>
    <cellStyle name="Bad 10 5 3" xfId="26429"/>
    <cellStyle name="Bad 10 6" xfId="26430"/>
    <cellStyle name="Bad 10 7" xfId="26431"/>
    <cellStyle name="Bad 10 8" xfId="26432"/>
    <cellStyle name="Bad 10 9" xfId="26433"/>
    <cellStyle name="Bad 11" xfId="26434"/>
    <cellStyle name="Bad 11 10" xfId="26435"/>
    <cellStyle name="Bad 11 11" xfId="26436"/>
    <cellStyle name="Bad 11 2" xfId="26437"/>
    <cellStyle name="Bad 11 2 2" xfId="26438"/>
    <cellStyle name="Bad 11 2 3" xfId="26439"/>
    <cellStyle name="Bad 11 2 4" xfId="26440"/>
    <cellStyle name="Bad 11 3" xfId="26441"/>
    <cellStyle name="Bad 11 3 2" xfId="26442"/>
    <cellStyle name="Bad 11 3 3" xfId="26443"/>
    <cellStyle name="Bad 11 3 4" xfId="26444"/>
    <cellStyle name="Bad 11 4" xfId="26445"/>
    <cellStyle name="Bad 11 4 2" xfId="26446"/>
    <cellStyle name="Bad 11 4 3" xfId="26447"/>
    <cellStyle name="Bad 11 5" xfId="26448"/>
    <cellStyle name="Bad 11 5 2" xfId="26449"/>
    <cellStyle name="Bad 11 5 3" xfId="26450"/>
    <cellStyle name="Bad 11 6" xfId="26451"/>
    <cellStyle name="Bad 11 6 2" xfId="26452"/>
    <cellStyle name="Bad 11 6 3" xfId="26453"/>
    <cellStyle name="Bad 11 7" xfId="26454"/>
    <cellStyle name="Bad 11 7 2" xfId="26455"/>
    <cellStyle name="Bad 11 7 3" xfId="26456"/>
    <cellStyle name="Bad 11 8" xfId="26457"/>
    <cellStyle name="Bad 11 9" xfId="26458"/>
    <cellStyle name="Bad 12" xfId="26459"/>
    <cellStyle name="Bad 12 2" xfId="26460"/>
    <cellStyle name="Bad 12 2 2" xfId="26461"/>
    <cellStyle name="Bad 12 2 3" xfId="26462"/>
    <cellStyle name="Bad 12 3" xfId="26463"/>
    <cellStyle name="Bad 12 4" xfId="26464"/>
    <cellStyle name="Bad 12 5" xfId="26465"/>
    <cellStyle name="Bad 12 6" xfId="26466"/>
    <cellStyle name="Bad 12 7" xfId="26467"/>
    <cellStyle name="Bad 12 8" xfId="26468"/>
    <cellStyle name="Bad 13" xfId="26469"/>
    <cellStyle name="Bad 13 2" xfId="26470"/>
    <cellStyle name="Bad 13 2 2" xfId="26471"/>
    <cellStyle name="Bad 13 2 3" xfId="26472"/>
    <cellStyle name="Bad 13 3" xfId="26473"/>
    <cellStyle name="Bad 13 4" xfId="26474"/>
    <cellStyle name="Bad 13 5" xfId="26475"/>
    <cellStyle name="Bad 13 6" xfId="26476"/>
    <cellStyle name="Bad 13 7" xfId="26477"/>
    <cellStyle name="Bad 13 8" xfId="26478"/>
    <cellStyle name="Bad 14" xfId="26479"/>
    <cellStyle name="Bad 14 2" xfId="26480"/>
    <cellStyle name="Bad 14 2 2" xfId="26481"/>
    <cellStyle name="Bad 14 2 3" xfId="26482"/>
    <cellStyle name="Bad 14 3" xfId="26483"/>
    <cellStyle name="Bad 14 4" xfId="26484"/>
    <cellStyle name="Bad 14 5" xfId="26485"/>
    <cellStyle name="Bad 14 6" xfId="26486"/>
    <cellStyle name="Bad 14 7" xfId="26487"/>
    <cellStyle name="Bad 14 8" xfId="26488"/>
    <cellStyle name="Bad 15" xfId="26489"/>
    <cellStyle name="Bad 15 2" xfId="26490"/>
    <cellStyle name="Bad 15 2 2" xfId="26491"/>
    <cellStyle name="Bad 15 2 3" xfId="26492"/>
    <cellStyle name="Bad 15 3" xfId="26493"/>
    <cellStyle name="Bad 15 4" xfId="26494"/>
    <cellStyle name="Bad 15 5" xfId="26495"/>
    <cellStyle name="Bad 15 6" xfId="26496"/>
    <cellStyle name="Bad 15 7" xfId="26497"/>
    <cellStyle name="Bad 15 8" xfId="26498"/>
    <cellStyle name="Bad 16" xfId="26499"/>
    <cellStyle name="Bad 16 2" xfId="26500"/>
    <cellStyle name="Bad 16 3" xfId="26501"/>
    <cellStyle name="Bad 16 4" xfId="26502"/>
    <cellStyle name="Bad 16 5" xfId="26503"/>
    <cellStyle name="Bad 16 6" xfId="26504"/>
    <cellStyle name="Bad 16 7" xfId="26505"/>
    <cellStyle name="Bad 17" xfId="26506"/>
    <cellStyle name="Bad 17 2" xfId="26507"/>
    <cellStyle name="Bad 17 3" xfId="26508"/>
    <cellStyle name="Bad 17 4" xfId="26509"/>
    <cellStyle name="Bad 17 5" xfId="26510"/>
    <cellStyle name="Bad 17 6" xfId="26511"/>
    <cellStyle name="Bad 17 7" xfId="26512"/>
    <cellStyle name="Bad 18" xfId="26513"/>
    <cellStyle name="Bad 18 2" xfId="26514"/>
    <cellStyle name="Bad 18 3" xfId="26515"/>
    <cellStyle name="Bad 18 4" xfId="26516"/>
    <cellStyle name="Bad 18 5" xfId="26517"/>
    <cellStyle name="Bad 18 6" xfId="26518"/>
    <cellStyle name="Bad 18 7" xfId="26519"/>
    <cellStyle name="Bad 19" xfId="26520"/>
    <cellStyle name="Bad 19 2" xfId="26521"/>
    <cellStyle name="Bad 19 3" xfId="26522"/>
    <cellStyle name="Bad 19 4" xfId="26523"/>
    <cellStyle name="Bad 19 5" xfId="26524"/>
    <cellStyle name="Bad 2" xfId="41"/>
    <cellStyle name="Bad 2 2" xfId="26525"/>
    <cellStyle name="Bad 2 2 2" xfId="26526"/>
    <cellStyle name="Bad 2 2 2 2" xfId="26527"/>
    <cellStyle name="Bad 2 2 2 3" xfId="26528"/>
    <cellStyle name="Bad 2 2 3" xfId="26529"/>
    <cellStyle name="Bad 2 2 4" xfId="26530"/>
    <cellStyle name="Bad 2 3" xfId="26531"/>
    <cellStyle name="Bad 2 3 2" xfId="26532"/>
    <cellStyle name="Bad 2 3 3" xfId="26533"/>
    <cellStyle name="Bad 2 4" xfId="26534"/>
    <cellStyle name="Bad 2 4 2" xfId="26535"/>
    <cellStyle name="Bad 2 4 3" xfId="26536"/>
    <cellStyle name="Bad 2 5" xfId="26537"/>
    <cellStyle name="Bad 2 5 2" xfId="26538"/>
    <cellStyle name="Bad 2 5 3" xfId="26539"/>
    <cellStyle name="Bad 2 6" xfId="26540"/>
    <cellStyle name="Bad 2 6 2" xfId="26541"/>
    <cellStyle name="Bad 2 6 3" xfId="26542"/>
    <cellStyle name="Bad 2 7" xfId="26543"/>
    <cellStyle name="Bad 20" xfId="26544"/>
    <cellStyle name="Bad 20 2" xfId="26545"/>
    <cellStyle name="Bad 20 3" xfId="26546"/>
    <cellStyle name="Bad 20 4" xfId="26547"/>
    <cellStyle name="Bad 20 5" xfId="26548"/>
    <cellStyle name="Bad 21" xfId="26549"/>
    <cellStyle name="Bad 21 2" xfId="26550"/>
    <cellStyle name="Bad 21 3" xfId="26551"/>
    <cellStyle name="Bad 21 4" xfId="26552"/>
    <cellStyle name="Bad 21 5" xfId="26553"/>
    <cellStyle name="Bad 21 6" xfId="26554"/>
    <cellStyle name="Bad 21 7" xfId="26555"/>
    <cellStyle name="Bad 22" xfId="26556"/>
    <cellStyle name="Bad 22 2" xfId="26557"/>
    <cellStyle name="Bad 22 3" xfId="26558"/>
    <cellStyle name="Bad 22 4" xfId="26559"/>
    <cellStyle name="Bad 22 5" xfId="26560"/>
    <cellStyle name="Bad 23" xfId="26561"/>
    <cellStyle name="Bad 23 2" xfId="26562"/>
    <cellStyle name="Bad 23 3" xfId="26563"/>
    <cellStyle name="Bad 24" xfId="26564"/>
    <cellStyle name="Bad 24 2" xfId="26565"/>
    <cellStyle name="Bad 24 3" xfId="26566"/>
    <cellStyle name="Bad 24 4" xfId="26567"/>
    <cellStyle name="Bad 24 5" xfId="26568"/>
    <cellStyle name="Bad 25" xfId="26569"/>
    <cellStyle name="Bad 25 2" xfId="26570"/>
    <cellStyle name="Bad 25 3" xfId="26571"/>
    <cellStyle name="Bad 25 4" xfId="26572"/>
    <cellStyle name="Bad 26" xfId="26573"/>
    <cellStyle name="Bad 26 2" xfId="26574"/>
    <cellStyle name="Bad 26 3" xfId="26575"/>
    <cellStyle name="Bad 27" xfId="26576"/>
    <cellStyle name="Bad 28" xfId="26577"/>
    <cellStyle name="Bad 29" xfId="26578"/>
    <cellStyle name="Bad 3" xfId="42"/>
    <cellStyle name="Bad 3 2" xfId="26579"/>
    <cellStyle name="Bad 3 2 2" xfId="26580"/>
    <cellStyle name="Bad 3 2 3" xfId="26581"/>
    <cellStyle name="Bad 3 3" xfId="26582"/>
    <cellStyle name="Bad 3 3 2" xfId="26583"/>
    <cellStyle name="Bad 3 3 3" xfId="26584"/>
    <cellStyle name="Bad 3 4" xfId="26585"/>
    <cellStyle name="Bad 3 4 2" xfId="26586"/>
    <cellStyle name="Bad 3 4 3" xfId="26587"/>
    <cellStyle name="Bad 3 5" xfId="26588"/>
    <cellStyle name="Bad 3 5 2" xfId="26589"/>
    <cellStyle name="Bad 3 5 3" xfId="26590"/>
    <cellStyle name="Bad 3 6" xfId="26591"/>
    <cellStyle name="Bad 3 6 2" xfId="26592"/>
    <cellStyle name="Bad 3 6 3" xfId="26593"/>
    <cellStyle name="Bad 3 7" xfId="26594"/>
    <cellStyle name="Bad 30" xfId="26595"/>
    <cellStyle name="Bad 31" xfId="26596"/>
    <cellStyle name="Bad 32" xfId="26597"/>
    <cellStyle name="Bad 33" xfId="26598"/>
    <cellStyle name="Bad 34" xfId="26599"/>
    <cellStyle name="Bad 35" xfId="26600"/>
    <cellStyle name="Bad 36" xfId="26601"/>
    <cellStyle name="Bad 37" xfId="26602"/>
    <cellStyle name="Bad 38" xfId="26603"/>
    <cellStyle name="Bad 39" xfId="26604"/>
    <cellStyle name="Bad 4" xfId="43"/>
    <cellStyle name="Bad 4 2" xfId="26605"/>
    <cellStyle name="Bad 4 2 2" xfId="26606"/>
    <cellStyle name="Bad 4 2 3" xfId="26607"/>
    <cellStyle name="Bad 4 2 4" xfId="26608"/>
    <cellStyle name="Bad 4 2 5" xfId="26609"/>
    <cellStyle name="Bad 4 3" xfId="26610"/>
    <cellStyle name="Bad 4 3 2" xfId="26611"/>
    <cellStyle name="Bad 4 3 3" xfId="26612"/>
    <cellStyle name="Bad 4 4" xfId="26613"/>
    <cellStyle name="Bad 4 4 2" xfId="26614"/>
    <cellStyle name="Bad 4 4 3" xfId="26615"/>
    <cellStyle name="Bad 4 5" xfId="26616"/>
    <cellStyle name="Bad 4 5 2" xfId="26617"/>
    <cellStyle name="Bad 4 5 3" xfId="26618"/>
    <cellStyle name="Bad 4 6" xfId="26619"/>
    <cellStyle name="Bad 4 6 2" xfId="26620"/>
    <cellStyle name="Bad 4 6 3" xfId="26621"/>
    <cellStyle name="Bad 4 7" xfId="26622"/>
    <cellStyle name="Bad 4 8" xfId="26623"/>
    <cellStyle name="Bad 40" xfId="26624"/>
    <cellStyle name="Bad 41" xfId="26625"/>
    <cellStyle name="Bad 42" xfId="26626"/>
    <cellStyle name="Bad 43" xfId="26627"/>
    <cellStyle name="Bad 44" xfId="26628"/>
    <cellStyle name="Bad 45" xfId="26629"/>
    <cellStyle name="Bad 46" xfId="26630"/>
    <cellStyle name="Bad 47" xfId="26631"/>
    <cellStyle name="Bad 48" xfId="26632"/>
    <cellStyle name="Bad 49" xfId="26633"/>
    <cellStyle name="Bad 5" xfId="26634"/>
    <cellStyle name="Bad 5 2" xfId="26635"/>
    <cellStyle name="Bad 5 2 2" xfId="26636"/>
    <cellStyle name="Bad 5 2 3" xfId="26637"/>
    <cellStyle name="Bad 5 3" xfId="26638"/>
    <cellStyle name="Bad 5 3 2" xfId="26639"/>
    <cellStyle name="Bad 5 3 3" xfId="26640"/>
    <cellStyle name="Bad 5 4" xfId="26641"/>
    <cellStyle name="Bad 5 4 2" xfId="26642"/>
    <cellStyle name="Bad 5 4 3" xfId="26643"/>
    <cellStyle name="Bad 5 5" xfId="26644"/>
    <cellStyle name="Bad 5 5 2" xfId="26645"/>
    <cellStyle name="Bad 5 5 3" xfId="26646"/>
    <cellStyle name="Bad 5 6" xfId="26647"/>
    <cellStyle name="Bad 5 7" xfId="26648"/>
    <cellStyle name="Bad 5 8" xfId="26649"/>
    <cellStyle name="Bad 50" xfId="26650"/>
    <cellStyle name="Bad 51" xfId="26651"/>
    <cellStyle name="Bad 52" xfId="26652"/>
    <cellStyle name="Bad 53" xfId="26653"/>
    <cellStyle name="Bad 54" xfId="26654"/>
    <cellStyle name="Bad 55" xfId="26655"/>
    <cellStyle name="Bad 56" xfId="26656"/>
    <cellStyle name="Bad 57" xfId="26657"/>
    <cellStyle name="Bad 58" xfId="26658"/>
    <cellStyle name="Bad 59" xfId="26659"/>
    <cellStyle name="Bad 6" xfId="26660"/>
    <cellStyle name="Bad 6 2" xfId="26661"/>
    <cellStyle name="Bad 6 2 2" xfId="26662"/>
    <cellStyle name="Bad 6 2 3" xfId="26663"/>
    <cellStyle name="Bad 6 3" xfId="26664"/>
    <cellStyle name="Bad 6 3 2" xfId="26665"/>
    <cellStyle name="Bad 6 3 3" xfId="26666"/>
    <cellStyle name="Bad 6 4" xfId="26667"/>
    <cellStyle name="Bad 6 4 2" xfId="26668"/>
    <cellStyle name="Bad 6 4 3" xfId="26669"/>
    <cellStyle name="Bad 6 5" xfId="26670"/>
    <cellStyle name="Bad 6 6" xfId="26671"/>
    <cellStyle name="Bad 60" xfId="26672"/>
    <cellStyle name="Bad 61" xfId="26673"/>
    <cellStyle name="Bad 62" xfId="26674"/>
    <cellStyle name="Bad 63" xfId="26675"/>
    <cellStyle name="Bad 64" xfId="26676"/>
    <cellStyle name="Bad 65" xfId="26677"/>
    <cellStyle name="Bad 66" xfId="26678"/>
    <cellStyle name="Bad 67" xfId="26679"/>
    <cellStyle name="Bad 68" xfId="26680"/>
    <cellStyle name="Bad 69" xfId="26681"/>
    <cellStyle name="Bad 7" xfId="26682"/>
    <cellStyle name="Bad 7 2" xfId="26683"/>
    <cellStyle name="Bad 7 2 2" xfId="26684"/>
    <cellStyle name="Bad 7 2 3" xfId="26685"/>
    <cellStyle name="Bad 7 3" xfId="26686"/>
    <cellStyle name="Bad 7 3 2" xfId="26687"/>
    <cellStyle name="Bad 7 3 3" xfId="26688"/>
    <cellStyle name="Bad 7 4" xfId="26689"/>
    <cellStyle name="Bad 7 4 2" xfId="26690"/>
    <cellStyle name="Bad 7 4 3" xfId="26691"/>
    <cellStyle name="Bad 7 5" xfId="26692"/>
    <cellStyle name="Bad 7 5 2" xfId="26693"/>
    <cellStyle name="Bad 7 5 3" xfId="26694"/>
    <cellStyle name="Bad 7 6" xfId="26695"/>
    <cellStyle name="Bad 7 7" xfId="26696"/>
    <cellStyle name="Bad 7 8" xfId="26697"/>
    <cellStyle name="Bad 70" xfId="26698"/>
    <cellStyle name="Bad 71" xfId="26699"/>
    <cellStyle name="Bad 72" xfId="26700"/>
    <cellStyle name="Bad 73" xfId="26701"/>
    <cellStyle name="Bad 74" xfId="26702"/>
    <cellStyle name="Bad 75" xfId="26703"/>
    <cellStyle name="Bad 76" xfId="26704"/>
    <cellStyle name="Bad 77" xfId="26705"/>
    <cellStyle name="Bad 78" xfId="26706"/>
    <cellStyle name="Bad 79" xfId="26707"/>
    <cellStyle name="Bad 8" xfId="26708"/>
    <cellStyle name="Bad 8 2" xfId="26709"/>
    <cellStyle name="Bad 8 2 2" xfId="26710"/>
    <cellStyle name="Bad 8 2 3" xfId="26711"/>
    <cellStyle name="Bad 8 3" xfId="26712"/>
    <cellStyle name="Bad 8 3 2" xfId="26713"/>
    <cellStyle name="Bad 8 3 3" xfId="26714"/>
    <cellStyle name="Bad 8 4" xfId="26715"/>
    <cellStyle name="Bad 8 4 2" xfId="26716"/>
    <cellStyle name="Bad 8 4 3" xfId="26717"/>
    <cellStyle name="Bad 8 5" xfId="26718"/>
    <cellStyle name="Bad 8 6" xfId="26719"/>
    <cellStyle name="Bad 8 7" xfId="26720"/>
    <cellStyle name="Bad 8 8" xfId="26721"/>
    <cellStyle name="Bad 80" xfId="26722"/>
    <cellStyle name="Bad 81" xfId="26723"/>
    <cellStyle name="Bad 82" xfId="26724"/>
    <cellStyle name="Bad 83" xfId="26725"/>
    <cellStyle name="Bad 9" xfId="26726"/>
    <cellStyle name="Bad 9 10" xfId="26727"/>
    <cellStyle name="Bad 9 11" xfId="26728"/>
    <cellStyle name="Bad 9 2" xfId="26729"/>
    <cellStyle name="Bad 9 2 2" xfId="26730"/>
    <cellStyle name="Bad 9 2 3" xfId="26731"/>
    <cellStyle name="Bad 9 2 4" xfId="26732"/>
    <cellStyle name="Bad 9 3" xfId="26733"/>
    <cellStyle name="Bad 9 3 2" xfId="26734"/>
    <cellStyle name="Bad 9 3 3" xfId="26735"/>
    <cellStyle name="Bad 9 3 4" xfId="26736"/>
    <cellStyle name="Bad 9 4" xfId="26737"/>
    <cellStyle name="Bad 9 4 2" xfId="26738"/>
    <cellStyle name="Bad 9 4 3" xfId="26739"/>
    <cellStyle name="Bad 9 5" xfId="26740"/>
    <cellStyle name="Bad 9 5 2" xfId="26741"/>
    <cellStyle name="Bad 9 5 3" xfId="26742"/>
    <cellStyle name="Bad 9 6" xfId="26743"/>
    <cellStyle name="Bad 9 6 2" xfId="26744"/>
    <cellStyle name="Bad 9 6 3" xfId="26745"/>
    <cellStyle name="Bad 9 7" xfId="26746"/>
    <cellStyle name="Bad 9 7 2" xfId="26747"/>
    <cellStyle name="Bad 9 7 3" xfId="26748"/>
    <cellStyle name="Bad 9 8" xfId="26749"/>
    <cellStyle name="Bad 9 9" xfId="26750"/>
    <cellStyle name="Calculation 10" xfId="26751"/>
    <cellStyle name="Calculation 10 10" xfId="26752"/>
    <cellStyle name="Calculation 10 11" xfId="26753"/>
    <cellStyle name="Calculation 10 2" xfId="26754"/>
    <cellStyle name="Calculation 10 2 2" xfId="26755"/>
    <cellStyle name="Calculation 10 2 3" xfId="26756"/>
    <cellStyle name="Calculation 10 2 4" xfId="26757"/>
    <cellStyle name="Calculation 10 3" xfId="26758"/>
    <cellStyle name="Calculation 10 3 2" xfId="26759"/>
    <cellStyle name="Calculation 10 3 3" xfId="26760"/>
    <cellStyle name="Calculation 10 3 4" xfId="26761"/>
    <cellStyle name="Calculation 10 4" xfId="26762"/>
    <cellStyle name="Calculation 10 4 2" xfId="26763"/>
    <cellStyle name="Calculation 10 4 3" xfId="26764"/>
    <cellStyle name="Calculation 10 5" xfId="26765"/>
    <cellStyle name="Calculation 10 5 2" xfId="26766"/>
    <cellStyle name="Calculation 10 5 3" xfId="26767"/>
    <cellStyle name="Calculation 10 6" xfId="26768"/>
    <cellStyle name="Calculation 10 7" xfId="26769"/>
    <cellStyle name="Calculation 10 8" xfId="26770"/>
    <cellStyle name="Calculation 10 9" xfId="26771"/>
    <cellStyle name="Calculation 11" xfId="26772"/>
    <cellStyle name="Calculation 11 10" xfId="26773"/>
    <cellStyle name="Calculation 11 11" xfId="26774"/>
    <cellStyle name="Calculation 11 2" xfId="26775"/>
    <cellStyle name="Calculation 11 2 2" xfId="26776"/>
    <cellStyle name="Calculation 11 2 3" xfId="26777"/>
    <cellStyle name="Calculation 11 2 4" xfId="26778"/>
    <cellStyle name="Calculation 11 3" xfId="26779"/>
    <cellStyle name="Calculation 11 3 2" xfId="26780"/>
    <cellStyle name="Calculation 11 3 3" xfId="26781"/>
    <cellStyle name="Calculation 11 3 4" xfId="26782"/>
    <cellStyle name="Calculation 11 4" xfId="26783"/>
    <cellStyle name="Calculation 11 4 2" xfId="26784"/>
    <cellStyle name="Calculation 11 4 3" xfId="26785"/>
    <cellStyle name="Calculation 11 5" xfId="26786"/>
    <cellStyle name="Calculation 11 5 2" xfId="26787"/>
    <cellStyle name="Calculation 11 5 3" xfId="26788"/>
    <cellStyle name="Calculation 11 6" xfId="26789"/>
    <cellStyle name="Calculation 11 6 2" xfId="26790"/>
    <cellStyle name="Calculation 11 6 3" xfId="26791"/>
    <cellStyle name="Calculation 11 7" xfId="26792"/>
    <cellStyle name="Calculation 11 7 2" xfId="26793"/>
    <cellStyle name="Calculation 11 7 3" xfId="26794"/>
    <cellStyle name="Calculation 11 8" xfId="26795"/>
    <cellStyle name="Calculation 11 9" xfId="26796"/>
    <cellStyle name="Calculation 12" xfId="26797"/>
    <cellStyle name="Calculation 12 2" xfId="26798"/>
    <cellStyle name="Calculation 12 2 2" xfId="26799"/>
    <cellStyle name="Calculation 12 2 3" xfId="26800"/>
    <cellStyle name="Calculation 12 3" xfId="26801"/>
    <cellStyle name="Calculation 12 4" xfId="26802"/>
    <cellStyle name="Calculation 12 5" xfId="26803"/>
    <cellStyle name="Calculation 12 6" xfId="26804"/>
    <cellStyle name="Calculation 12 7" xfId="26805"/>
    <cellStyle name="Calculation 12 8" xfId="26806"/>
    <cellStyle name="Calculation 13" xfId="26807"/>
    <cellStyle name="Calculation 13 2" xfId="26808"/>
    <cellStyle name="Calculation 13 2 2" xfId="26809"/>
    <cellStyle name="Calculation 13 2 3" xfId="26810"/>
    <cellStyle name="Calculation 13 3" xfId="26811"/>
    <cellStyle name="Calculation 13 4" xfId="26812"/>
    <cellStyle name="Calculation 13 5" xfId="26813"/>
    <cellStyle name="Calculation 13 6" xfId="26814"/>
    <cellStyle name="Calculation 13 7" xfId="26815"/>
    <cellStyle name="Calculation 13 8" xfId="26816"/>
    <cellStyle name="Calculation 14" xfId="26817"/>
    <cellStyle name="Calculation 14 2" xfId="26818"/>
    <cellStyle name="Calculation 14 2 2" xfId="26819"/>
    <cellStyle name="Calculation 14 2 3" xfId="26820"/>
    <cellStyle name="Calculation 14 3" xfId="26821"/>
    <cellStyle name="Calculation 14 4" xfId="26822"/>
    <cellStyle name="Calculation 14 5" xfId="26823"/>
    <cellStyle name="Calculation 14 6" xfId="26824"/>
    <cellStyle name="Calculation 14 7" xfId="26825"/>
    <cellStyle name="Calculation 14 8" xfId="26826"/>
    <cellStyle name="Calculation 15" xfId="26827"/>
    <cellStyle name="Calculation 15 2" xfId="26828"/>
    <cellStyle name="Calculation 15 2 2" xfId="26829"/>
    <cellStyle name="Calculation 15 2 3" xfId="26830"/>
    <cellStyle name="Calculation 15 3" xfId="26831"/>
    <cellStyle name="Calculation 15 4" xfId="26832"/>
    <cellStyle name="Calculation 15 5" xfId="26833"/>
    <cellStyle name="Calculation 15 6" xfId="26834"/>
    <cellStyle name="Calculation 15 7" xfId="26835"/>
    <cellStyle name="Calculation 15 8" xfId="26836"/>
    <cellStyle name="Calculation 16" xfId="26837"/>
    <cellStyle name="Calculation 16 2" xfId="26838"/>
    <cellStyle name="Calculation 16 3" xfId="26839"/>
    <cellStyle name="Calculation 16 4" xfId="26840"/>
    <cellStyle name="Calculation 16 5" xfId="26841"/>
    <cellStyle name="Calculation 16 6" xfId="26842"/>
    <cellStyle name="Calculation 16 7" xfId="26843"/>
    <cellStyle name="Calculation 17" xfId="26844"/>
    <cellStyle name="Calculation 17 2" xfId="26845"/>
    <cellStyle name="Calculation 17 3" xfId="26846"/>
    <cellStyle name="Calculation 17 4" xfId="26847"/>
    <cellStyle name="Calculation 17 5" xfId="26848"/>
    <cellStyle name="Calculation 17 6" xfId="26849"/>
    <cellStyle name="Calculation 17 7" xfId="26850"/>
    <cellStyle name="Calculation 18" xfId="26851"/>
    <cellStyle name="Calculation 18 2" xfId="26852"/>
    <cellStyle name="Calculation 18 3" xfId="26853"/>
    <cellStyle name="Calculation 18 4" xfId="26854"/>
    <cellStyle name="Calculation 18 5" xfId="26855"/>
    <cellStyle name="Calculation 18 6" xfId="26856"/>
    <cellStyle name="Calculation 18 7" xfId="26857"/>
    <cellStyle name="Calculation 19" xfId="26858"/>
    <cellStyle name="Calculation 19 2" xfId="26859"/>
    <cellStyle name="Calculation 19 3" xfId="26860"/>
    <cellStyle name="Calculation 19 4" xfId="26861"/>
    <cellStyle name="Calculation 19 5" xfId="26862"/>
    <cellStyle name="Calculation 2" xfId="44"/>
    <cellStyle name="Calculation 2 10" xfId="26863"/>
    <cellStyle name="Calculation 2 11" xfId="26864"/>
    <cellStyle name="Calculation 2 12" xfId="26865"/>
    <cellStyle name="Calculation 2 2" xfId="26866"/>
    <cellStyle name="Calculation 2 2 2" xfId="26867"/>
    <cellStyle name="Calculation 2 2 2 10" xfId="26868"/>
    <cellStyle name="Calculation 2 2 2 2" xfId="26869"/>
    <cellStyle name="Calculation 2 2 2 3" xfId="26870"/>
    <cellStyle name="Calculation 2 2 2 4" xfId="26871"/>
    <cellStyle name="Calculation 2 2 2 5" xfId="26872"/>
    <cellStyle name="Calculation 2 2 2 6" xfId="26873"/>
    <cellStyle name="Calculation 2 2 2 7" xfId="26874"/>
    <cellStyle name="Calculation 2 2 2 8" xfId="26875"/>
    <cellStyle name="Calculation 2 2 2 9" xfId="26876"/>
    <cellStyle name="Calculation 2 2 3" xfId="26877"/>
    <cellStyle name="Calculation 2 2 4" xfId="26878"/>
    <cellStyle name="Calculation 2 3" xfId="26879"/>
    <cellStyle name="Calculation 2 3 2" xfId="26880"/>
    <cellStyle name="Calculation 2 3 3" xfId="26881"/>
    <cellStyle name="Calculation 2 4" xfId="26882"/>
    <cellStyle name="Calculation 2 4 2" xfId="26883"/>
    <cellStyle name="Calculation 2 4 3" xfId="26884"/>
    <cellStyle name="Calculation 2 5" xfId="26885"/>
    <cellStyle name="Calculation 2 5 2" xfId="26886"/>
    <cellStyle name="Calculation 2 5 3" xfId="26887"/>
    <cellStyle name="Calculation 2 6" xfId="26888"/>
    <cellStyle name="Calculation 2 6 2" xfId="26889"/>
    <cellStyle name="Calculation 2 6 3" xfId="26890"/>
    <cellStyle name="Calculation 2 7" xfId="26891"/>
    <cellStyle name="Calculation 2 8" xfId="26892"/>
    <cellStyle name="Calculation 2 9" xfId="26893"/>
    <cellStyle name="Calculation 20" xfId="26894"/>
    <cellStyle name="Calculation 20 2" xfId="26895"/>
    <cellStyle name="Calculation 20 3" xfId="26896"/>
    <cellStyle name="Calculation 20 4" xfId="26897"/>
    <cellStyle name="Calculation 20 5" xfId="26898"/>
    <cellStyle name="Calculation 21" xfId="26899"/>
    <cellStyle name="Calculation 21 2" xfId="26900"/>
    <cellStyle name="Calculation 21 3" xfId="26901"/>
    <cellStyle name="Calculation 21 4" xfId="26902"/>
    <cellStyle name="Calculation 21 5" xfId="26903"/>
    <cellStyle name="Calculation 21 6" xfId="26904"/>
    <cellStyle name="Calculation 21 7" xfId="26905"/>
    <cellStyle name="Calculation 22" xfId="26906"/>
    <cellStyle name="Calculation 22 2" xfId="26907"/>
    <cellStyle name="Calculation 22 3" xfId="26908"/>
    <cellStyle name="Calculation 22 4" xfId="26909"/>
    <cellStyle name="Calculation 22 5" xfId="26910"/>
    <cellStyle name="Calculation 23" xfId="26911"/>
    <cellStyle name="Calculation 23 2" xfId="26912"/>
    <cellStyle name="Calculation 23 3" xfId="26913"/>
    <cellStyle name="Calculation 24" xfId="26914"/>
    <cellStyle name="Calculation 24 2" xfId="26915"/>
    <cellStyle name="Calculation 24 3" xfId="26916"/>
    <cellStyle name="Calculation 24 4" xfId="26917"/>
    <cellStyle name="Calculation 24 5" xfId="26918"/>
    <cellStyle name="Calculation 25" xfId="26919"/>
    <cellStyle name="Calculation 25 2" xfId="26920"/>
    <cellStyle name="Calculation 25 3" xfId="26921"/>
    <cellStyle name="Calculation 25 4" xfId="26922"/>
    <cellStyle name="Calculation 26" xfId="26923"/>
    <cellStyle name="Calculation 26 2" xfId="26924"/>
    <cellStyle name="Calculation 26 3" xfId="26925"/>
    <cellStyle name="Calculation 27" xfId="26926"/>
    <cellStyle name="Calculation 28" xfId="26927"/>
    <cellStyle name="Calculation 29" xfId="26928"/>
    <cellStyle name="Calculation 3" xfId="45"/>
    <cellStyle name="Calculation 3 10" xfId="26929"/>
    <cellStyle name="Calculation 3 11" xfId="26930"/>
    <cellStyle name="Calculation 3 12" xfId="26931"/>
    <cellStyle name="Calculation 3 2" xfId="26932"/>
    <cellStyle name="Calculation 3 2 10" xfId="26933"/>
    <cellStyle name="Calculation 3 2 2" xfId="26934"/>
    <cellStyle name="Calculation 3 2 3" xfId="26935"/>
    <cellStyle name="Calculation 3 2 4" xfId="26936"/>
    <cellStyle name="Calculation 3 2 5" xfId="26937"/>
    <cellStyle name="Calculation 3 2 6" xfId="26938"/>
    <cellStyle name="Calculation 3 2 7" xfId="26939"/>
    <cellStyle name="Calculation 3 2 8" xfId="26940"/>
    <cellStyle name="Calculation 3 2 9" xfId="26941"/>
    <cellStyle name="Calculation 3 3" xfId="26942"/>
    <cellStyle name="Calculation 3 3 2" xfId="26943"/>
    <cellStyle name="Calculation 3 3 3" xfId="26944"/>
    <cellStyle name="Calculation 3 4" xfId="26945"/>
    <cellStyle name="Calculation 3 4 2" xfId="26946"/>
    <cellStyle name="Calculation 3 4 3" xfId="26947"/>
    <cellStyle name="Calculation 3 5" xfId="26948"/>
    <cellStyle name="Calculation 3 5 2" xfId="26949"/>
    <cellStyle name="Calculation 3 5 3" xfId="26950"/>
    <cellStyle name="Calculation 3 6" xfId="26951"/>
    <cellStyle name="Calculation 3 6 2" xfId="26952"/>
    <cellStyle name="Calculation 3 6 3" xfId="26953"/>
    <cellStyle name="Calculation 3 7" xfId="26954"/>
    <cellStyle name="Calculation 3 8" xfId="26955"/>
    <cellStyle name="Calculation 3 9" xfId="26956"/>
    <cellStyle name="Calculation 30" xfId="26957"/>
    <cellStyle name="Calculation 31" xfId="26958"/>
    <cellStyle name="Calculation 32" xfId="26959"/>
    <cellStyle name="Calculation 33" xfId="26960"/>
    <cellStyle name="Calculation 34" xfId="26961"/>
    <cellStyle name="Calculation 35" xfId="26962"/>
    <cellStyle name="Calculation 36" xfId="26963"/>
    <cellStyle name="Calculation 37" xfId="26964"/>
    <cellStyle name="Calculation 38" xfId="26965"/>
    <cellStyle name="Calculation 39" xfId="26966"/>
    <cellStyle name="Calculation 4" xfId="46"/>
    <cellStyle name="Calculation 4 10" xfId="26967"/>
    <cellStyle name="Calculation 4 11" xfId="26968"/>
    <cellStyle name="Calculation 4 12" xfId="26969"/>
    <cellStyle name="Calculation 4 2" xfId="26970"/>
    <cellStyle name="Calculation 4 2 10" xfId="26971"/>
    <cellStyle name="Calculation 4 2 2" xfId="26972"/>
    <cellStyle name="Calculation 4 2 2 2" xfId="26973"/>
    <cellStyle name="Calculation 4 2 2 3" xfId="26974"/>
    <cellStyle name="Calculation 4 2 3" xfId="26975"/>
    <cellStyle name="Calculation 4 2 3 2" xfId="26976"/>
    <cellStyle name="Calculation 4 2 3 3" xfId="26977"/>
    <cellStyle name="Calculation 4 2 4" xfId="26978"/>
    <cellStyle name="Calculation 4 2 5" xfId="26979"/>
    <cellStyle name="Calculation 4 2 6" xfId="26980"/>
    <cellStyle name="Calculation 4 2 7" xfId="26981"/>
    <cellStyle name="Calculation 4 2 8" xfId="26982"/>
    <cellStyle name="Calculation 4 2 9" xfId="26983"/>
    <cellStyle name="Calculation 4 3" xfId="26984"/>
    <cellStyle name="Calculation 4 3 2" xfId="26985"/>
    <cellStyle name="Calculation 4 3 3" xfId="26986"/>
    <cellStyle name="Calculation 4 4" xfId="26987"/>
    <cellStyle name="Calculation 4 4 2" xfId="26988"/>
    <cellStyle name="Calculation 4 4 3" xfId="26989"/>
    <cellStyle name="Calculation 4 5" xfId="26990"/>
    <cellStyle name="Calculation 4 5 2" xfId="26991"/>
    <cellStyle name="Calculation 4 5 3" xfId="26992"/>
    <cellStyle name="Calculation 4 6" xfId="26993"/>
    <cellStyle name="Calculation 4 6 2" xfId="26994"/>
    <cellStyle name="Calculation 4 6 3" xfId="26995"/>
    <cellStyle name="Calculation 4 7" xfId="26996"/>
    <cellStyle name="Calculation 4 7 2" xfId="26997"/>
    <cellStyle name="Calculation 4 7 3" xfId="26998"/>
    <cellStyle name="Calculation 4 8" xfId="26999"/>
    <cellStyle name="Calculation 4 9" xfId="27000"/>
    <cellStyle name="Calculation 40" xfId="27001"/>
    <cellStyle name="Calculation 41" xfId="27002"/>
    <cellStyle name="Calculation 42" xfId="27003"/>
    <cellStyle name="Calculation 43" xfId="27004"/>
    <cellStyle name="Calculation 44" xfId="27005"/>
    <cellStyle name="Calculation 45" xfId="27006"/>
    <cellStyle name="Calculation 46" xfId="27007"/>
    <cellStyle name="Calculation 47" xfId="27008"/>
    <cellStyle name="Calculation 48" xfId="27009"/>
    <cellStyle name="Calculation 49" xfId="27010"/>
    <cellStyle name="Calculation 5" xfId="27011"/>
    <cellStyle name="Calculation 5 10" xfId="27012"/>
    <cellStyle name="Calculation 5 11" xfId="27013"/>
    <cellStyle name="Calculation 5 12" xfId="27014"/>
    <cellStyle name="Calculation 5 2" xfId="27015"/>
    <cellStyle name="Calculation 5 2 10" xfId="27016"/>
    <cellStyle name="Calculation 5 2 2" xfId="27017"/>
    <cellStyle name="Calculation 5 2 3" xfId="27018"/>
    <cellStyle name="Calculation 5 2 4" xfId="27019"/>
    <cellStyle name="Calculation 5 2 5" xfId="27020"/>
    <cellStyle name="Calculation 5 2 6" xfId="27021"/>
    <cellStyle name="Calculation 5 2 7" xfId="27022"/>
    <cellStyle name="Calculation 5 2 8" xfId="27023"/>
    <cellStyle name="Calculation 5 2 9" xfId="27024"/>
    <cellStyle name="Calculation 5 3" xfId="27025"/>
    <cellStyle name="Calculation 5 3 2" xfId="27026"/>
    <cellStyle name="Calculation 5 3 3" xfId="27027"/>
    <cellStyle name="Calculation 5 4" xfId="27028"/>
    <cellStyle name="Calculation 5 4 2" xfId="27029"/>
    <cellStyle name="Calculation 5 4 3" xfId="27030"/>
    <cellStyle name="Calculation 5 5" xfId="27031"/>
    <cellStyle name="Calculation 5 5 2" xfId="27032"/>
    <cellStyle name="Calculation 5 5 3" xfId="27033"/>
    <cellStyle name="Calculation 5 6" xfId="27034"/>
    <cellStyle name="Calculation 5 6 2" xfId="27035"/>
    <cellStyle name="Calculation 5 6 3" xfId="27036"/>
    <cellStyle name="Calculation 5 7" xfId="27037"/>
    <cellStyle name="Calculation 5 7 2" xfId="27038"/>
    <cellStyle name="Calculation 5 7 3" xfId="27039"/>
    <cellStyle name="Calculation 5 8" xfId="27040"/>
    <cellStyle name="Calculation 5 9" xfId="27041"/>
    <cellStyle name="Calculation 50" xfId="27042"/>
    <cellStyle name="Calculation 51" xfId="27043"/>
    <cellStyle name="Calculation 52" xfId="27044"/>
    <cellStyle name="Calculation 53" xfId="27045"/>
    <cellStyle name="Calculation 54" xfId="27046"/>
    <cellStyle name="Calculation 55" xfId="27047"/>
    <cellStyle name="Calculation 56" xfId="27048"/>
    <cellStyle name="Calculation 57" xfId="27049"/>
    <cellStyle name="Calculation 58" xfId="27050"/>
    <cellStyle name="Calculation 59" xfId="27051"/>
    <cellStyle name="Calculation 6" xfId="27052"/>
    <cellStyle name="Calculation 6 10" xfId="27053"/>
    <cellStyle name="Calculation 6 11" xfId="27054"/>
    <cellStyle name="Calculation 6 2" xfId="27055"/>
    <cellStyle name="Calculation 6 2 10" xfId="27056"/>
    <cellStyle name="Calculation 6 2 2" xfId="27057"/>
    <cellStyle name="Calculation 6 2 3" xfId="27058"/>
    <cellStyle name="Calculation 6 2 4" xfId="27059"/>
    <cellStyle name="Calculation 6 2 5" xfId="27060"/>
    <cellStyle name="Calculation 6 2 6" xfId="27061"/>
    <cellStyle name="Calculation 6 2 7" xfId="27062"/>
    <cellStyle name="Calculation 6 2 8" xfId="27063"/>
    <cellStyle name="Calculation 6 2 9" xfId="27064"/>
    <cellStyle name="Calculation 6 3" xfId="27065"/>
    <cellStyle name="Calculation 6 3 2" xfId="27066"/>
    <cellStyle name="Calculation 6 3 3" xfId="27067"/>
    <cellStyle name="Calculation 6 4" xfId="27068"/>
    <cellStyle name="Calculation 6 4 2" xfId="27069"/>
    <cellStyle name="Calculation 6 4 3" xfId="27070"/>
    <cellStyle name="Calculation 6 5" xfId="27071"/>
    <cellStyle name="Calculation 6 5 2" xfId="27072"/>
    <cellStyle name="Calculation 6 5 3" xfId="27073"/>
    <cellStyle name="Calculation 6 6" xfId="27074"/>
    <cellStyle name="Calculation 6 7" xfId="27075"/>
    <cellStyle name="Calculation 6 8" xfId="27076"/>
    <cellStyle name="Calculation 6 9" xfId="27077"/>
    <cellStyle name="Calculation 60" xfId="27078"/>
    <cellStyle name="Calculation 61" xfId="27079"/>
    <cellStyle name="Calculation 62" xfId="27080"/>
    <cellStyle name="Calculation 63" xfId="27081"/>
    <cellStyle name="Calculation 64" xfId="27082"/>
    <cellStyle name="Calculation 65" xfId="27083"/>
    <cellStyle name="Calculation 66" xfId="27084"/>
    <cellStyle name="Calculation 67" xfId="27085"/>
    <cellStyle name="Calculation 68" xfId="27086"/>
    <cellStyle name="Calculation 69" xfId="27087"/>
    <cellStyle name="Calculation 7" xfId="27088"/>
    <cellStyle name="Calculation 7 10" xfId="27089"/>
    <cellStyle name="Calculation 7 11" xfId="27090"/>
    <cellStyle name="Calculation 7 2" xfId="27091"/>
    <cellStyle name="Calculation 7 2 10" xfId="27092"/>
    <cellStyle name="Calculation 7 2 2" xfId="27093"/>
    <cellStyle name="Calculation 7 2 3" xfId="27094"/>
    <cellStyle name="Calculation 7 2 4" xfId="27095"/>
    <cellStyle name="Calculation 7 2 5" xfId="27096"/>
    <cellStyle name="Calculation 7 2 6" xfId="27097"/>
    <cellStyle name="Calculation 7 2 7" xfId="27098"/>
    <cellStyle name="Calculation 7 2 8" xfId="27099"/>
    <cellStyle name="Calculation 7 2 9" xfId="27100"/>
    <cellStyle name="Calculation 7 3" xfId="27101"/>
    <cellStyle name="Calculation 7 3 2" xfId="27102"/>
    <cellStyle name="Calculation 7 3 3" xfId="27103"/>
    <cellStyle name="Calculation 7 4" xfId="27104"/>
    <cellStyle name="Calculation 7 4 2" xfId="27105"/>
    <cellStyle name="Calculation 7 4 3" xfId="27106"/>
    <cellStyle name="Calculation 7 5" xfId="27107"/>
    <cellStyle name="Calculation 7 5 2" xfId="27108"/>
    <cellStyle name="Calculation 7 5 3" xfId="27109"/>
    <cellStyle name="Calculation 7 6" xfId="27110"/>
    <cellStyle name="Calculation 7 6 2" xfId="27111"/>
    <cellStyle name="Calculation 7 6 3" xfId="27112"/>
    <cellStyle name="Calculation 7 7" xfId="27113"/>
    <cellStyle name="Calculation 7 7 2" xfId="27114"/>
    <cellStyle name="Calculation 7 7 3" xfId="27115"/>
    <cellStyle name="Calculation 7 8" xfId="27116"/>
    <cellStyle name="Calculation 7 9" xfId="27117"/>
    <cellStyle name="Calculation 70" xfId="27118"/>
    <cellStyle name="Calculation 71" xfId="27119"/>
    <cellStyle name="Calculation 72" xfId="27120"/>
    <cellStyle name="Calculation 73" xfId="27121"/>
    <cellStyle name="Calculation 74" xfId="27122"/>
    <cellStyle name="Calculation 75" xfId="27123"/>
    <cellStyle name="Calculation 76" xfId="27124"/>
    <cellStyle name="Calculation 77" xfId="27125"/>
    <cellStyle name="Calculation 78" xfId="27126"/>
    <cellStyle name="Calculation 79" xfId="27127"/>
    <cellStyle name="Calculation 8" xfId="27128"/>
    <cellStyle name="Calculation 8 2" xfId="27129"/>
    <cellStyle name="Calculation 8 2 2" xfId="27130"/>
    <cellStyle name="Calculation 8 2 3" xfId="27131"/>
    <cellStyle name="Calculation 8 3" xfId="27132"/>
    <cellStyle name="Calculation 8 3 2" xfId="27133"/>
    <cellStyle name="Calculation 8 3 3" xfId="27134"/>
    <cellStyle name="Calculation 8 4" xfId="27135"/>
    <cellStyle name="Calculation 8 4 2" xfId="27136"/>
    <cellStyle name="Calculation 8 4 3" xfId="27137"/>
    <cellStyle name="Calculation 8 5" xfId="27138"/>
    <cellStyle name="Calculation 8 6" xfId="27139"/>
    <cellStyle name="Calculation 8 7" xfId="27140"/>
    <cellStyle name="Calculation 8 8" xfId="27141"/>
    <cellStyle name="Calculation 80" xfId="27142"/>
    <cellStyle name="Calculation 81" xfId="27143"/>
    <cellStyle name="Calculation 82" xfId="27144"/>
    <cellStyle name="Calculation 83" xfId="27145"/>
    <cellStyle name="Calculation 9" xfId="27146"/>
    <cellStyle name="Calculation 9 10" xfId="27147"/>
    <cellStyle name="Calculation 9 11" xfId="27148"/>
    <cellStyle name="Calculation 9 2" xfId="27149"/>
    <cellStyle name="Calculation 9 2 2" xfId="27150"/>
    <cellStyle name="Calculation 9 2 3" xfId="27151"/>
    <cellStyle name="Calculation 9 2 4" xfId="27152"/>
    <cellStyle name="Calculation 9 3" xfId="27153"/>
    <cellStyle name="Calculation 9 3 2" xfId="27154"/>
    <cellStyle name="Calculation 9 3 3" xfId="27155"/>
    <cellStyle name="Calculation 9 3 4" xfId="27156"/>
    <cellStyle name="Calculation 9 4" xfId="27157"/>
    <cellStyle name="Calculation 9 4 2" xfId="27158"/>
    <cellStyle name="Calculation 9 4 3" xfId="27159"/>
    <cellStyle name="Calculation 9 5" xfId="27160"/>
    <cellStyle name="Calculation 9 5 2" xfId="27161"/>
    <cellStyle name="Calculation 9 5 3" xfId="27162"/>
    <cellStyle name="Calculation 9 6" xfId="27163"/>
    <cellStyle name="Calculation 9 6 2" xfId="27164"/>
    <cellStyle name="Calculation 9 6 3" xfId="27165"/>
    <cellStyle name="Calculation 9 7" xfId="27166"/>
    <cellStyle name="Calculation 9 7 2" xfId="27167"/>
    <cellStyle name="Calculation 9 7 3" xfId="27168"/>
    <cellStyle name="Calculation 9 8" xfId="27169"/>
    <cellStyle name="Calculation 9 9" xfId="27170"/>
    <cellStyle name="Check Cell 10" xfId="27171"/>
    <cellStyle name="Check Cell 10 10" xfId="27172"/>
    <cellStyle name="Check Cell 10 2" xfId="27173"/>
    <cellStyle name="Check Cell 10 2 2" xfId="27174"/>
    <cellStyle name="Check Cell 10 2 3" xfId="27175"/>
    <cellStyle name="Check Cell 10 3" xfId="27176"/>
    <cellStyle name="Check Cell 10 3 2" xfId="27177"/>
    <cellStyle name="Check Cell 10 3 3" xfId="27178"/>
    <cellStyle name="Check Cell 10 4" xfId="27179"/>
    <cellStyle name="Check Cell 10 4 2" xfId="27180"/>
    <cellStyle name="Check Cell 10 4 3" xfId="27181"/>
    <cellStyle name="Check Cell 10 5" xfId="27182"/>
    <cellStyle name="Check Cell 10 5 2" xfId="27183"/>
    <cellStyle name="Check Cell 10 5 3" xfId="27184"/>
    <cellStyle name="Check Cell 10 6" xfId="27185"/>
    <cellStyle name="Check Cell 10 7" xfId="27186"/>
    <cellStyle name="Check Cell 10 8" xfId="27187"/>
    <cellStyle name="Check Cell 10 9" xfId="27188"/>
    <cellStyle name="Check Cell 11" xfId="27189"/>
    <cellStyle name="Check Cell 11 10" xfId="27190"/>
    <cellStyle name="Check Cell 11 2" xfId="27191"/>
    <cellStyle name="Check Cell 11 2 2" xfId="27192"/>
    <cellStyle name="Check Cell 11 2 3" xfId="27193"/>
    <cellStyle name="Check Cell 11 3" xfId="27194"/>
    <cellStyle name="Check Cell 11 3 2" xfId="27195"/>
    <cellStyle name="Check Cell 11 3 3" xfId="27196"/>
    <cellStyle name="Check Cell 11 4" xfId="27197"/>
    <cellStyle name="Check Cell 11 5" xfId="27198"/>
    <cellStyle name="Check Cell 11 6" xfId="27199"/>
    <cellStyle name="Check Cell 11 6 2" xfId="27200"/>
    <cellStyle name="Check Cell 11 6 3" xfId="27201"/>
    <cellStyle name="Check Cell 11 7" xfId="27202"/>
    <cellStyle name="Check Cell 11 8" xfId="27203"/>
    <cellStyle name="Check Cell 11 9" xfId="27204"/>
    <cellStyle name="Check Cell 12" xfId="27205"/>
    <cellStyle name="Check Cell 12 2" xfId="27206"/>
    <cellStyle name="Check Cell 12 2 2" xfId="27207"/>
    <cellStyle name="Check Cell 12 2 3" xfId="27208"/>
    <cellStyle name="Check Cell 12 3" xfId="27209"/>
    <cellStyle name="Check Cell 12 4" xfId="27210"/>
    <cellStyle name="Check Cell 12 5" xfId="27211"/>
    <cellStyle name="Check Cell 12 6" xfId="27212"/>
    <cellStyle name="Check Cell 12 7" xfId="27213"/>
    <cellStyle name="Check Cell 13" xfId="27214"/>
    <cellStyle name="Check Cell 13 2" xfId="27215"/>
    <cellStyle name="Check Cell 13 2 2" xfId="27216"/>
    <cellStyle name="Check Cell 13 2 3" xfId="27217"/>
    <cellStyle name="Check Cell 13 3" xfId="27218"/>
    <cellStyle name="Check Cell 13 4" xfId="27219"/>
    <cellStyle name="Check Cell 13 5" xfId="27220"/>
    <cellStyle name="Check Cell 13 6" xfId="27221"/>
    <cellStyle name="Check Cell 13 7" xfId="27222"/>
    <cellStyle name="Check Cell 14" xfId="27223"/>
    <cellStyle name="Check Cell 14 2" xfId="27224"/>
    <cellStyle name="Check Cell 14 2 2" xfId="27225"/>
    <cellStyle name="Check Cell 14 2 3" xfId="27226"/>
    <cellStyle name="Check Cell 14 3" xfId="27227"/>
    <cellStyle name="Check Cell 14 4" xfId="27228"/>
    <cellStyle name="Check Cell 14 5" xfId="27229"/>
    <cellStyle name="Check Cell 14 6" xfId="27230"/>
    <cellStyle name="Check Cell 14 7" xfId="27231"/>
    <cellStyle name="Check Cell 15" xfId="27232"/>
    <cellStyle name="Check Cell 15 2" xfId="27233"/>
    <cellStyle name="Check Cell 15 2 2" xfId="27234"/>
    <cellStyle name="Check Cell 15 2 3" xfId="27235"/>
    <cellStyle name="Check Cell 15 3" xfId="27236"/>
    <cellStyle name="Check Cell 15 4" xfId="27237"/>
    <cellStyle name="Check Cell 15 5" xfId="27238"/>
    <cellStyle name="Check Cell 15 6" xfId="27239"/>
    <cellStyle name="Check Cell 15 7" xfId="27240"/>
    <cellStyle name="Check Cell 16" xfId="27241"/>
    <cellStyle name="Check Cell 16 2" xfId="27242"/>
    <cellStyle name="Check Cell 16 3" xfId="27243"/>
    <cellStyle name="Check Cell 16 4" xfId="27244"/>
    <cellStyle name="Check Cell 16 5" xfId="27245"/>
    <cellStyle name="Check Cell 16 6" xfId="27246"/>
    <cellStyle name="Check Cell 16 7" xfId="27247"/>
    <cellStyle name="Check Cell 17" xfId="27248"/>
    <cellStyle name="Check Cell 17 2" xfId="27249"/>
    <cellStyle name="Check Cell 17 3" xfId="27250"/>
    <cellStyle name="Check Cell 17 4" xfId="27251"/>
    <cellStyle name="Check Cell 17 5" xfId="27252"/>
    <cellStyle name="Check Cell 17 6" xfId="27253"/>
    <cellStyle name="Check Cell 17 7" xfId="27254"/>
    <cellStyle name="Check Cell 18" xfId="27255"/>
    <cellStyle name="Check Cell 18 2" xfId="27256"/>
    <cellStyle name="Check Cell 18 3" xfId="27257"/>
    <cellStyle name="Check Cell 18 4" xfId="27258"/>
    <cellStyle name="Check Cell 18 5" xfId="27259"/>
    <cellStyle name="Check Cell 18 6" xfId="27260"/>
    <cellStyle name="Check Cell 18 7" xfId="27261"/>
    <cellStyle name="Check Cell 19" xfId="27262"/>
    <cellStyle name="Check Cell 19 2" xfId="27263"/>
    <cellStyle name="Check Cell 19 3" xfId="27264"/>
    <cellStyle name="Check Cell 19 4" xfId="27265"/>
    <cellStyle name="Check Cell 19 5" xfId="27266"/>
    <cellStyle name="Check Cell 2" xfId="47"/>
    <cellStyle name="Check Cell 2 2" xfId="27267"/>
    <cellStyle name="Check Cell 2 2 2" xfId="27268"/>
    <cellStyle name="Check Cell 2 2 2 2" xfId="27269"/>
    <cellStyle name="Check Cell 2 2 2 3" xfId="27270"/>
    <cellStyle name="Check Cell 2 2 3" xfId="27271"/>
    <cellStyle name="Check Cell 2 2 4" xfId="27272"/>
    <cellStyle name="Check Cell 2 3" xfId="27273"/>
    <cellStyle name="Check Cell 2 3 2" xfId="27274"/>
    <cellStyle name="Check Cell 2 3 3" xfId="27275"/>
    <cellStyle name="Check Cell 2 4" xfId="27276"/>
    <cellStyle name="Check Cell 2 4 2" xfId="27277"/>
    <cellStyle name="Check Cell 2 4 3" xfId="27278"/>
    <cellStyle name="Check Cell 2 5" xfId="27279"/>
    <cellStyle name="Check Cell 2 5 2" xfId="27280"/>
    <cellStyle name="Check Cell 2 5 3" xfId="27281"/>
    <cellStyle name="Check Cell 2 6" xfId="27282"/>
    <cellStyle name="Check Cell 2 6 2" xfId="27283"/>
    <cellStyle name="Check Cell 2 6 3" xfId="27284"/>
    <cellStyle name="Check Cell 2 7" xfId="27285"/>
    <cellStyle name="Check Cell 20" xfId="27286"/>
    <cellStyle name="Check Cell 20 2" xfId="27287"/>
    <cellStyle name="Check Cell 20 3" xfId="27288"/>
    <cellStyle name="Check Cell 20 4" xfId="27289"/>
    <cellStyle name="Check Cell 20 5" xfId="27290"/>
    <cellStyle name="Check Cell 21" xfId="27291"/>
    <cellStyle name="Check Cell 21 2" xfId="27292"/>
    <cellStyle name="Check Cell 21 3" xfId="27293"/>
    <cellStyle name="Check Cell 21 4" xfId="27294"/>
    <cellStyle name="Check Cell 21 5" xfId="27295"/>
    <cellStyle name="Check Cell 21 6" xfId="27296"/>
    <cellStyle name="Check Cell 21 7" xfId="27297"/>
    <cellStyle name="Check Cell 22" xfId="27298"/>
    <cellStyle name="Check Cell 22 2" xfId="27299"/>
    <cellStyle name="Check Cell 22 3" xfId="27300"/>
    <cellStyle name="Check Cell 22 4" xfId="27301"/>
    <cellStyle name="Check Cell 22 5" xfId="27302"/>
    <cellStyle name="Check Cell 23" xfId="27303"/>
    <cellStyle name="Check Cell 23 2" xfId="27304"/>
    <cellStyle name="Check Cell 23 3" xfId="27305"/>
    <cellStyle name="Check Cell 24" xfId="27306"/>
    <cellStyle name="Check Cell 24 2" xfId="27307"/>
    <cellStyle name="Check Cell 24 3" xfId="27308"/>
    <cellStyle name="Check Cell 25" xfId="27309"/>
    <cellStyle name="Check Cell 25 2" xfId="27310"/>
    <cellStyle name="Check Cell 25 3" xfId="27311"/>
    <cellStyle name="Check Cell 25 4" xfId="27312"/>
    <cellStyle name="Check Cell 26" xfId="27313"/>
    <cellStyle name="Check Cell 26 2" xfId="27314"/>
    <cellStyle name="Check Cell 26 3" xfId="27315"/>
    <cellStyle name="Check Cell 27" xfId="27316"/>
    <cellStyle name="Check Cell 28" xfId="27317"/>
    <cellStyle name="Check Cell 29" xfId="27318"/>
    <cellStyle name="Check Cell 3" xfId="48"/>
    <cellStyle name="Check Cell 3 2" xfId="27319"/>
    <cellStyle name="Check Cell 3 2 2" xfId="27320"/>
    <cellStyle name="Check Cell 3 2 3" xfId="27321"/>
    <cellStyle name="Check Cell 3 3" xfId="27322"/>
    <cellStyle name="Check Cell 3 3 2" xfId="27323"/>
    <cellStyle name="Check Cell 3 3 3" xfId="27324"/>
    <cellStyle name="Check Cell 3 4" xfId="27325"/>
    <cellStyle name="Check Cell 3 4 2" xfId="27326"/>
    <cellStyle name="Check Cell 3 4 3" xfId="27327"/>
    <cellStyle name="Check Cell 3 5" xfId="27328"/>
    <cellStyle name="Check Cell 3 5 2" xfId="27329"/>
    <cellStyle name="Check Cell 3 5 3" xfId="27330"/>
    <cellStyle name="Check Cell 3 6" xfId="27331"/>
    <cellStyle name="Check Cell 3 6 2" xfId="27332"/>
    <cellStyle name="Check Cell 3 6 3" xfId="27333"/>
    <cellStyle name="Check Cell 3 7" xfId="27334"/>
    <cellStyle name="Check Cell 30" xfId="27335"/>
    <cellStyle name="Check Cell 31" xfId="27336"/>
    <cellStyle name="Check Cell 32" xfId="27337"/>
    <cellStyle name="Check Cell 33" xfId="27338"/>
    <cellStyle name="Check Cell 34" xfId="27339"/>
    <cellStyle name="Check Cell 35" xfId="27340"/>
    <cellStyle name="Check Cell 36" xfId="27341"/>
    <cellStyle name="Check Cell 37" xfId="27342"/>
    <cellStyle name="Check Cell 38" xfId="27343"/>
    <cellStyle name="Check Cell 39" xfId="27344"/>
    <cellStyle name="Check Cell 4" xfId="49"/>
    <cellStyle name="Check Cell 4 2" xfId="27345"/>
    <cellStyle name="Check Cell 4 2 2" xfId="27346"/>
    <cellStyle name="Check Cell 4 2 3" xfId="27347"/>
    <cellStyle name="Check Cell 4 2 4" xfId="27348"/>
    <cellStyle name="Check Cell 4 2 5" xfId="27349"/>
    <cellStyle name="Check Cell 4 3" xfId="27350"/>
    <cellStyle name="Check Cell 4 3 2" xfId="27351"/>
    <cellStyle name="Check Cell 4 3 3" xfId="27352"/>
    <cellStyle name="Check Cell 4 4" xfId="27353"/>
    <cellStyle name="Check Cell 4 4 2" xfId="27354"/>
    <cellStyle name="Check Cell 4 4 3" xfId="27355"/>
    <cellStyle name="Check Cell 4 5" xfId="27356"/>
    <cellStyle name="Check Cell 4 6" xfId="27357"/>
    <cellStyle name="Check Cell 4 7" xfId="27358"/>
    <cellStyle name="Check Cell 40" xfId="27359"/>
    <cellStyle name="Check Cell 41" xfId="27360"/>
    <cellStyle name="Check Cell 42" xfId="27361"/>
    <cellStyle name="Check Cell 43" xfId="27362"/>
    <cellStyle name="Check Cell 44" xfId="27363"/>
    <cellStyle name="Check Cell 45" xfId="27364"/>
    <cellStyle name="Check Cell 46" xfId="27365"/>
    <cellStyle name="Check Cell 47" xfId="27366"/>
    <cellStyle name="Check Cell 48" xfId="27367"/>
    <cellStyle name="Check Cell 49" xfId="27368"/>
    <cellStyle name="Check Cell 5" xfId="27369"/>
    <cellStyle name="Check Cell 5 2" xfId="27370"/>
    <cellStyle name="Check Cell 5 2 2" xfId="27371"/>
    <cellStyle name="Check Cell 5 2 3" xfId="27372"/>
    <cellStyle name="Check Cell 5 3" xfId="27373"/>
    <cellStyle name="Check Cell 5 3 2" xfId="27374"/>
    <cellStyle name="Check Cell 5 3 3" xfId="27375"/>
    <cellStyle name="Check Cell 5 4" xfId="27376"/>
    <cellStyle name="Check Cell 5 4 2" xfId="27377"/>
    <cellStyle name="Check Cell 5 4 3" xfId="27378"/>
    <cellStyle name="Check Cell 5 5" xfId="27379"/>
    <cellStyle name="Check Cell 5 6" xfId="27380"/>
    <cellStyle name="Check Cell 5 7" xfId="27381"/>
    <cellStyle name="Check Cell 5 8" xfId="27382"/>
    <cellStyle name="Check Cell 50" xfId="27383"/>
    <cellStyle name="Check Cell 51" xfId="27384"/>
    <cellStyle name="Check Cell 52" xfId="27385"/>
    <cellStyle name="Check Cell 53" xfId="27386"/>
    <cellStyle name="Check Cell 54" xfId="27387"/>
    <cellStyle name="Check Cell 55" xfId="27388"/>
    <cellStyle name="Check Cell 56" xfId="27389"/>
    <cellStyle name="Check Cell 57" xfId="27390"/>
    <cellStyle name="Check Cell 58" xfId="27391"/>
    <cellStyle name="Check Cell 59" xfId="27392"/>
    <cellStyle name="Check Cell 6" xfId="27393"/>
    <cellStyle name="Check Cell 6 2" xfId="27394"/>
    <cellStyle name="Check Cell 6 2 2" xfId="27395"/>
    <cellStyle name="Check Cell 6 2 3" xfId="27396"/>
    <cellStyle name="Check Cell 6 3" xfId="27397"/>
    <cellStyle name="Check Cell 6 3 2" xfId="27398"/>
    <cellStyle name="Check Cell 6 3 3" xfId="27399"/>
    <cellStyle name="Check Cell 6 4" xfId="27400"/>
    <cellStyle name="Check Cell 6 4 2" xfId="27401"/>
    <cellStyle name="Check Cell 6 4 3" xfId="27402"/>
    <cellStyle name="Check Cell 6 5" xfId="27403"/>
    <cellStyle name="Check Cell 6 6" xfId="27404"/>
    <cellStyle name="Check Cell 60" xfId="27405"/>
    <cellStyle name="Check Cell 61" xfId="27406"/>
    <cellStyle name="Check Cell 62" xfId="27407"/>
    <cellStyle name="Check Cell 63" xfId="27408"/>
    <cellStyle name="Check Cell 64" xfId="27409"/>
    <cellStyle name="Check Cell 65" xfId="27410"/>
    <cellStyle name="Check Cell 66" xfId="27411"/>
    <cellStyle name="Check Cell 67" xfId="27412"/>
    <cellStyle name="Check Cell 68" xfId="27413"/>
    <cellStyle name="Check Cell 69" xfId="27414"/>
    <cellStyle name="Check Cell 7" xfId="27415"/>
    <cellStyle name="Check Cell 7 2" xfId="27416"/>
    <cellStyle name="Check Cell 7 2 2" xfId="27417"/>
    <cellStyle name="Check Cell 7 2 3" xfId="27418"/>
    <cellStyle name="Check Cell 7 3" xfId="27419"/>
    <cellStyle name="Check Cell 7 3 2" xfId="27420"/>
    <cellStyle name="Check Cell 7 3 3" xfId="27421"/>
    <cellStyle name="Check Cell 7 4" xfId="27422"/>
    <cellStyle name="Check Cell 7 4 2" xfId="27423"/>
    <cellStyle name="Check Cell 7 4 3" xfId="27424"/>
    <cellStyle name="Check Cell 7 5" xfId="27425"/>
    <cellStyle name="Check Cell 7 5 2" xfId="27426"/>
    <cellStyle name="Check Cell 7 5 3" xfId="27427"/>
    <cellStyle name="Check Cell 7 6" xfId="27428"/>
    <cellStyle name="Check Cell 7 7" xfId="27429"/>
    <cellStyle name="Check Cell 7 8" xfId="27430"/>
    <cellStyle name="Check Cell 70" xfId="27431"/>
    <cellStyle name="Check Cell 71" xfId="27432"/>
    <cellStyle name="Check Cell 72" xfId="27433"/>
    <cellStyle name="Check Cell 73" xfId="27434"/>
    <cellStyle name="Check Cell 74" xfId="27435"/>
    <cellStyle name="Check Cell 75" xfId="27436"/>
    <cellStyle name="Check Cell 76" xfId="27437"/>
    <cellStyle name="Check Cell 77" xfId="27438"/>
    <cellStyle name="Check Cell 78" xfId="27439"/>
    <cellStyle name="Check Cell 79" xfId="27440"/>
    <cellStyle name="Check Cell 8" xfId="27441"/>
    <cellStyle name="Check Cell 8 2" xfId="27442"/>
    <cellStyle name="Check Cell 8 2 2" xfId="27443"/>
    <cellStyle name="Check Cell 8 2 3" xfId="27444"/>
    <cellStyle name="Check Cell 8 3" xfId="27445"/>
    <cellStyle name="Check Cell 8 3 2" xfId="27446"/>
    <cellStyle name="Check Cell 8 3 3" xfId="27447"/>
    <cellStyle name="Check Cell 8 4" xfId="27448"/>
    <cellStyle name="Check Cell 8 4 2" xfId="27449"/>
    <cellStyle name="Check Cell 8 4 3" xfId="27450"/>
    <cellStyle name="Check Cell 8 5" xfId="27451"/>
    <cellStyle name="Check Cell 8 6" xfId="27452"/>
    <cellStyle name="Check Cell 8 7" xfId="27453"/>
    <cellStyle name="Check Cell 8 8" xfId="27454"/>
    <cellStyle name="Check Cell 80" xfId="27455"/>
    <cellStyle name="Check Cell 81" xfId="27456"/>
    <cellStyle name="Check Cell 82" xfId="27457"/>
    <cellStyle name="Check Cell 83" xfId="27458"/>
    <cellStyle name="Check Cell 9" xfId="27459"/>
    <cellStyle name="Check Cell 9 10" xfId="27460"/>
    <cellStyle name="Check Cell 9 2" xfId="27461"/>
    <cellStyle name="Check Cell 9 2 2" xfId="27462"/>
    <cellStyle name="Check Cell 9 2 3" xfId="27463"/>
    <cellStyle name="Check Cell 9 3" xfId="27464"/>
    <cellStyle name="Check Cell 9 3 2" xfId="27465"/>
    <cellStyle name="Check Cell 9 3 3" xfId="27466"/>
    <cellStyle name="Check Cell 9 4" xfId="27467"/>
    <cellStyle name="Check Cell 9 5" xfId="27468"/>
    <cellStyle name="Check Cell 9 6" xfId="27469"/>
    <cellStyle name="Check Cell 9 6 2" xfId="27470"/>
    <cellStyle name="Check Cell 9 6 3" xfId="27471"/>
    <cellStyle name="Check Cell 9 7" xfId="27472"/>
    <cellStyle name="Check Cell 9 8" xfId="27473"/>
    <cellStyle name="Check Cell 9 9" xfId="27474"/>
    <cellStyle name="coma 5" xfId="50"/>
    <cellStyle name="Comma" xfId="1" builtinId="3"/>
    <cellStyle name="Comma 2" xfId="51"/>
    <cellStyle name="Comma 2 2" xfId="161"/>
    <cellStyle name="Comma 2 2 2" xfId="27475"/>
    <cellStyle name="Comma 2 2 3" xfId="27476"/>
    <cellStyle name="Comma 2 2 4" xfId="27477"/>
    <cellStyle name="Comma 2 3" xfId="27478"/>
    <cellStyle name="Comma 2 3 2" xfId="27479"/>
    <cellStyle name="Comma 2 4" xfId="27480"/>
    <cellStyle name="Comma 2 4 2" xfId="27481"/>
    <cellStyle name="Comma 2 5" xfId="27482"/>
    <cellStyle name="Comma 2 6" xfId="27483"/>
    <cellStyle name="Comma 2 7" xfId="27484"/>
    <cellStyle name="Comma 2 8" xfId="27485"/>
    <cellStyle name="Comma 3" xfId="157"/>
    <cellStyle name="Comma 3 2" xfId="27486"/>
    <cellStyle name="Comma 3 3" xfId="27487"/>
    <cellStyle name="Comma 4" xfId="52"/>
    <cellStyle name="Comma 4 2" xfId="27488"/>
    <cellStyle name="Comma 4 2 2" xfId="27489"/>
    <cellStyle name="Comma 4 3" xfId="27490"/>
    <cellStyle name="Comma 4 4" xfId="27491"/>
    <cellStyle name="Comma 4 5" xfId="27492"/>
    <cellStyle name="Comma 5" xfId="27493"/>
    <cellStyle name="Comma 6" xfId="27494"/>
    <cellStyle name="Comma 6 2" xfId="27495"/>
    <cellStyle name="Comma 6 2 2" xfId="27496"/>
    <cellStyle name="Comma 6 2 3" xfId="27497"/>
    <cellStyle name="Comma 6 3" xfId="27498"/>
    <cellStyle name="Comma 6 4" xfId="27499"/>
    <cellStyle name="Comma 7" xfId="27500"/>
    <cellStyle name="Comma 7 2" xfId="27501"/>
    <cellStyle name="Comma 8" xfId="27502"/>
    <cellStyle name="Comma 9" xfId="27503"/>
    <cellStyle name="Comma0" xfId="3"/>
    <cellStyle name="Comma0 2" xfId="53"/>
    <cellStyle name="Comma0 3" xfId="27504"/>
    <cellStyle name="Comma0 4" xfId="27505"/>
    <cellStyle name="Comma4" xfId="54"/>
    <cellStyle name="Currency [3 space]" xfId="27506"/>
    <cellStyle name="Currency [3]" xfId="27507"/>
    <cellStyle name="Currency [4]" xfId="27508"/>
    <cellStyle name="currency 0" xfId="55"/>
    <cellStyle name="currency 0 2" xfId="27509"/>
    <cellStyle name="currency 0 3" xfId="27510"/>
    <cellStyle name="Currency 10" xfId="27511"/>
    <cellStyle name="Currency 11" xfId="27512"/>
    <cellStyle name="Currency 12" xfId="27513"/>
    <cellStyle name="Currency 13" xfId="27514"/>
    <cellStyle name="Currency 14" xfId="27515"/>
    <cellStyle name="Currency 15" xfId="27516"/>
    <cellStyle name="Currency 16" xfId="27517"/>
    <cellStyle name="Currency 17" xfId="45140"/>
    <cellStyle name="Currency 2" xfId="56"/>
    <cellStyle name="Currency 2 2" xfId="27518"/>
    <cellStyle name="Currency 2 3" xfId="27519"/>
    <cellStyle name="Currency 3" xfId="57"/>
    <cellStyle name="Currency 4" xfId="156"/>
    <cellStyle name="Currency 5" xfId="27520"/>
    <cellStyle name="Currency 6" xfId="27521"/>
    <cellStyle name="Currency 7" xfId="27522"/>
    <cellStyle name="Currency 8" xfId="27523"/>
    <cellStyle name="Currency 9" xfId="27524"/>
    <cellStyle name="Currency0" xfId="58"/>
    <cellStyle name="Currency0 2" xfId="27525"/>
    <cellStyle name="Currency0 3" xfId="27526"/>
    <cellStyle name="Currency0 4" xfId="27527"/>
    <cellStyle name="Currency0 5" xfId="27528"/>
    <cellStyle name="Currency4" xfId="59"/>
    <cellStyle name="Date" xfId="60"/>
    <cellStyle name="Date 2" xfId="27529"/>
    <cellStyle name="Date 3" xfId="27530"/>
    <cellStyle name="Date 4" xfId="27531"/>
    <cellStyle name="Date 5" xfId="27532"/>
    <cellStyle name="dth/day" xfId="27533"/>
    <cellStyle name="Emphasis 1" xfId="61"/>
    <cellStyle name="Emphasis 1 10" xfId="27534"/>
    <cellStyle name="Emphasis 1 11" xfId="27535"/>
    <cellStyle name="Emphasis 1 12" xfId="27536"/>
    <cellStyle name="Emphasis 1 13" xfId="27537"/>
    <cellStyle name="Emphasis 1 14" xfId="27538"/>
    <cellStyle name="Emphasis 1 15" xfId="27539"/>
    <cellStyle name="Emphasis 1 16" xfId="27540"/>
    <cellStyle name="Emphasis 1 17" xfId="27541"/>
    <cellStyle name="Emphasis 1 18" xfId="27542"/>
    <cellStyle name="Emphasis 1 19" xfId="27543"/>
    <cellStyle name="Emphasis 1 2" xfId="27544"/>
    <cellStyle name="Emphasis 1 20" xfId="27545"/>
    <cellStyle name="Emphasis 1 21" xfId="27546"/>
    <cellStyle name="Emphasis 1 22" xfId="27547"/>
    <cellStyle name="Emphasis 1 23" xfId="27548"/>
    <cellStyle name="Emphasis 1 24" xfId="27549"/>
    <cellStyle name="Emphasis 1 25" xfId="27550"/>
    <cellStyle name="Emphasis 1 26" xfId="27551"/>
    <cellStyle name="Emphasis 1 27" xfId="27552"/>
    <cellStyle name="Emphasis 1 28" xfId="27553"/>
    <cellStyle name="Emphasis 1 29" xfId="27554"/>
    <cellStyle name="Emphasis 1 3" xfId="27555"/>
    <cellStyle name="Emphasis 1 30" xfId="27556"/>
    <cellStyle name="Emphasis 1 31" xfId="27557"/>
    <cellStyle name="Emphasis 1 32" xfId="27558"/>
    <cellStyle name="Emphasis 1 33" xfId="27559"/>
    <cellStyle name="Emphasis 1 34" xfId="27560"/>
    <cellStyle name="Emphasis 1 35" xfId="27561"/>
    <cellStyle name="Emphasis 1 36" xfId="27562"/>
    <cellStyle name="Emphasis 1 37" xfId="27563"/>
    <cellStyle name="Emphasis 1 38" xfId="27564"/>
    <cellStyle name="Emphasis 1 39" xfId="27565"/>
    <cellStyle name="Emphasis 1 4" xfId="27566"/>
    <cellStyle name="Emphasis 1 5" xfId="27567"/>
    <cellStyle name="Emphasis 1 6" xfId="27568"/>
    <cellStyle name="Emphasis 1 7" xfId="27569"/>
    <cellStyle name="Emphasis 1 8" xfId="27570"/>
    <cellStyle name="Emphasis 1 9" xfId="27571"/>
    <cellStyle name="Emphasis 2" xfId="62"/>
    <cellStyle name="Emphasis 2 10" xfId="27572"/>
    <cellStyle name="Emphasis 2 11" xfId="27573"/>
    <cellStyle name="Emphasis 2 12" xfId="27574"/>
    <cellStyle name="Emphasis 2 13" xfId="27575"/>
    <cellStyle name="Emphasis 2 14" xfId="27576"/>
    <cellStyle name="Emphasis 2 15" xfId="27577"/>
    <cellStyle name="Emphasis 2 16" xfId="27578"/>
    <cellStyle name="Emphasis 2 17" xfId="27579"/>
    <cellStyle name="Emphasis 2 18" xfId="27580"/>
    <cellStyle name="Emphasis 2 19" xfId="27581"/>
    <cellStyle name="Emphasis 2 2" xfId="27582"/>
    <cellStyle name="Emphasis 2 20" xfId="27583"/>
    <cellStyle name="Emphasis 2 21" xfId="27584"/>
    <cellStyle name="Emphasis 2 22" xfId="27585"/>
    <cellStyle name="Emphasis 2 23" xfId="27586"/>
    <cellStyle name="Emphasis 2 24" xfId="27587"/>
    <cellStyle name="Emphasis 2 25" xfId="27588"/>
    <cellStyle name="Emphasis 2 26" xfId="27589"/>
    <cellStyle name="Emphasis 2 27" xfId="27590"/>
    <cellStyle name="Emphasis 2 28" xfId="27591"/>
    <cellStyle name="Emphasis 2 29" xfId="27592"/>
    <cellStyle name="Emphasis 2 3" xfId="27593"/>
    <cellStyle name="Emphasis 2 30" xfId="27594"/>
    <cellStyle name="Emphasis 2 31" xfId="27595"/>
    <cellStyle name="Emphasis 2 32" xfId="27596"/>
    <cellStyle name="Emphasis 2 33" xfId="27597"/>
    <cellStyle name="Emphasis 2 34" xfId="27598"/>
    <cellStyle name="Emphasis 2 35" xfId="27599"/>
    <cellStyle name="Emphasis 2 36" xfId="27600"/>
    <cellStyle name="Emphasis 2 37" xfId="27601"/>
    <cellStyle name="Emphasis 2 38" xfId="27602"/>
    <cellStyle name="Emphasis 2 39" xfId="27603"/>
    <cellStyle name="Emphasis 2 4" xfId="27604"/>
    <cellStyle name="Emphasis 2 5" xfId="27605"/>
    <cellStyle name="Emphasis 2 6" xfId="27606"/>
    <cellStyle name="Emphasis 2 7" xfId="27607"/>
    <cellStyle name="Emphasis 2 8" xfId="27608"/>
    <cellStyle name="Emphasis 2 9" xfId="27609"/>
    <cellStyle name="Emphasis 3" xfId="63"/>
    <cellStyle name="Emphasis 3 10" xfId="27610"/>
    <cellStyle name="Emphasis 3 11" xfId="27611"/>
    <cellStyle name="Emphasis 3 12" xfId="27612"/>
    <cellStyle name="Emphasis 3 13" xfId="27613"/>
    <cellStyle name="Emphasis 3 14" xfId="27614"/>
    <cellStyle name="Emphasis 3 15" xfId="27615"/>
    <cellStyle name="Emphasis 3 16" xfId="27616"/>
    <cellStyle name="Emphasis 3 17" xfId="27617"/>
    <cellStyle name="Emphasis 3 18" xfId="27618"/>
    <cellStyle name="Emphasis 3 19" xfId="27619"/>
    <cellStyle name="Emphasis 3 2" xfId="27620"/>
    <cellStyle name="Emphasis 3 20" xfId="27621"/>
    <cellStyle name="Emphasis 3 21" xfId="27622"/>
    <cellStyle name="Emphasis 3 22" xfId="27623"/>
    <cellStyle name="Emphasis 3 23" xfId="27624"/>
    <cellStyle name="Emphasis 3 3" xfId="27625"/>
    <cellStyle name="Emphasis 3 4" xfId="27626"/>
    <cellStyle name="Emphasis 3 5" xfId="27627"/>
    <cellStyle name="Emphasis 3 6" xfId="27628"/>
    <cellStyle name="Emphasis 3 7" xfId="27629"/>
    <cellStyle name="Emphasis 3 8" xfId="27630"/>
    <cellStyle name="Emphasis 3 9" xfId="27631"/>
    <cellStyle name="Explanatory Text 10" xfId="27632"/>
    <cellStyle name="Explanatory Text 11" xfId="27633"/>
    <cellStyle name="Explanatory Text 12" xfId="27634"/>
    <cellStyle name="Explanatory Text 13" xfId="27635"/>
    <cellStyle name="Explanatory Text 14" xfId="27636"/>
    <cellStyle name="Explanatory Text 15" xfId="27637"/>
    <cellStyle name="Explanatory Text 16" xfId="27638"/>
    <cellStyle name="Explanatory Text 17" xfId="27639"/>
    <cellStyle name="Explanatory Text 18" xfId="27640"/>
    <cellStyle name="Explanatory Text 19" xfId="27641"/>
    <cellStyle name="Explanatory Text 2" xfId="27642"/>
    <cellStyle name="Explanatory Text 2 2" xfId="27643"/>
    <cellStyle name="Explanatory Text 2 2 2" xfId="27644"/>
    <cellStyle name="Explanatory Text 2 2 3" xfId="27645"/>
    <cellStyle name="Explanatory Text 2 2 4" xfId="27646"/>
    <cellStyle name="Explanatory Text 2 2 5" xfId="27647"/>
    <cellStyle name="Explanatory Text 2 2 6" xfId="27648"/>
    <cellStyle name="Explanatory Text 2 2 7" xfId="27649"/>
    <cellStyle name="Explanatory Text 2 2 8" xfId="27650"/>
    <cellStyle name="Explanatory Text 2 3" xfId="27651"/>
    <cellStyle name="Explanatory Text 2 4" xfId="27652"/>
    <cellStyle name="Explanatory Text 2 5" xfId="27653"/>
    <cellStyle name="Explanatory Text 3" xfId="27654"/>
    <cellStyle name="Explanatory Text 3 2" xfId="27655"/>
    <cellStyle name="Explanatory Text 3 2 2" xfId="27656"/>
    <cellStyle name="Explanatory Text 3 3" xfId="27657"/>
    <cellStyle name="Explanatory Text 3 3 2" xfId="27658"/>
    <cellStyle name="Explanatory Text 3 4" xfId="27659"/>
    <cellStyle name="Explanatory Text 3 5" xfId="27660"/>
    <cellStyle name="Explanatory Text 3 6" xfId="27661"/>
    <cellStyle name="Explanatory Text 3 7" xfId="27662"/>
    <cellStyle name="Explanatory Text 3 8" xfId="27663"/>
    <cellStyle name="Explanatory Text 3 9" xfId="27664"/>
    <cellStyle name="Explanatory Text 4" xfId="27665"/>
    <cellStyle name="Explanatory Text 4 2" xfId="27666"/>
    <cellStyle name="Explanatory Text 4 2 2" xfId="27667"/>
    <cellStyle name="Explanatory Text 4 3" xfId="27668"/>
    <cellStyle name="Explanatory Text 4 3 2" xfId="27669"/>
    <cellStyle name="Explanatory Text 4 4" xfId="27670"/>
    <cellStyle name="Explanatory Text 4 5" xfId="27671"/>
    <cellStyle name="Explanatory Text 4 6" xfId="27672"/>
    <cellStyle name="Explanatory Text 4 7" xfId="27673"/>
    <cellStyle name="Explanatory Text 4 8" xfId="27674"/>
    <cellStyle name="Explanatory Text 4 9" xfId="27675"/>
    <cellStyle name="Explanatory Text 5" xfId="27676"/>
    <cellStyle name="Explanatory Text 5 2" xfId="27677"/>
    <cellStyle name="Explanatory Text 5 2 2" xfId="27678"/>
    <cellStyle name="Explanatory Text 5 3" xfId="27679"/>
    <cellStyle name="Explanatory Text 5 3 2" xfId="27680"/>
    <cellStyle name="Explanatory Text 5 4" xfId="27681"/>
    <cellStyle name="Explanatory Text 5 5" xfId="27682"/>
    <cellStyle name="Explanatory Text 5 6" xfId="27683"/>
    <cellStyle name="Explanatory Text 5 7" xfId="27684"/>
    <cellStyle name="Explanatory Text 5 8" xfId="27685"/>
    <cellStyle name="Explanatory Text 5 9" xfId="27686"/>
    <cellStyle name="Explanatory Text 6" xfId="27687"/>
    <cellStyle name="Explanatory Text 7" xfId="27688"/>
    <cellStyle name="Explanatory Text 8" xfId="27689"/>
    <cellStyle name="Explanatory Text 9" xfId="27690"/>
    <cellStyle name="Fixed" xfId="64"/>
    <cellStyle name="Fixed 2" xfId="27691"/>
    <cellStyle name="Good 10" xfId="27692"/>
    <cellStyle name="Good 10 10" xfId="27693"/>
    <cellStyle name="Good 10 11" xfId="27694"/>
    <cellStyle name="Good 10 2" xfId="27695"/>
    <cellStyle name="Good 10 2 2" xfId="27696"/>
    <cellStyle name="Good 10 2 2 2" xfId="27697"/>
    <cellStyle name="Good 10 2 2 3" xfId="27698"/>
    <cellStyle name="Good 10 2 3" xfId="27699"/>
    <cellStyle name="Good 10 2 4" xfId="27700"/>
    <cellStyle name="Good 10 3" xfId="27701"/>
    <cellStyle name="Good 10 3 2" xfId="27702"/>
    <cellStyle name="Good 10 3 3" xfId="27703"/>
    <cellStyle name="Good 10 3 4" xfId="27704"/>
    <cellStyle name="Good 10 4" xfId="27705"/>
    <cellStyle name="Good 10 4 2" xfId="27706"/>
    <cellStyle name="Good 10 4 3" xfId="27707"/>
    <cellStyle name="Good 10 5" xfId="27708"/>
    <cellStyle name="Good 10 5 2" xfId="27709"/>
    <cellStyle name="Good 10 5 3" xfId="27710"/>
    <cellStyle name="Good 10 6" xfId="27711"/>
    <cellStyle name="Good 10 7" xfId="27712"/>
    <cellStyle name="Good 10 8" xfId="27713"/>
    <cellStyle name="Good 10 9" xfId="27714"/>
    <cellStyle name="Good 11" xfId="27715"/>
    <cellStyle name="Good 11 10" xfId="27716"/>
    <cellStyle name="Good 11 11" xfId="27717"/>
    <cellStyle name="Good 11 2" xfId="27718"/>
    <cellStyle name="Good 11 2 2" xfId="27719"/>
    <cellStyle name="Good 11 2 2 2" xfId="27720"/>
    <cellStyle name="Good 11 2 2 3" xfId="27721"/>
    <cellStyle name="Good 11 2 3" xfId="27722"/>
    <cellStyle name="Good 11 2 4" xfId="27723"/>
    <cellStyle name="Good 11 2 5" xfId="27724"/>
    <cellStyle name="Good 11 2 6" xfId="27725"/>
    <cellStyle name="Good 11 3" xfId="27726"/>
    <cellStyle name="Good 11 3 2" xfId="27727"/>
    <cellStyle name="Good 11 3 2 2" xfId="27728"/>
    <cellStyle name="Good 11 3 2 3" xfId="27729"/>
    <cellStyle name="Good 11 3 3" xfId="27730"/>
    <cellStyle name="Good 11 3 4" xfId="27731"/>
    <cellStyle name="Good 11 3 5" xfId="27732"/>
    <cellStyle name="Good 11 4" xfId="27733"/>
    <cellStyle name="Good 11 4 2" xfId="27734"/>
    <cellStyle name="Good 11 4 3" xfId="27735"/>
    <cellStyle name="Good 11 5" xfId="27736"/>
    <cellStyle name="Good 11 5 2" xfId="27737"/>
    <cellStyle name="Good 11 5 3" xfId="27738"/>
    <cellStyle name="Good 11 6" xfId="27739"/>
    <cellStyle name="Good 11 6 2" xfId="27740"/>
    <cellStyle name="Good 11 6 3" xfId="27741"/>
    <cellStyle name="Good 11 7" xfId="27742"/>
    <cellStyle name="Good 11 7 2" xfId="27743"/>
    <cellStyle name="Good 11 7 3" xfId="27744"/>
    <cellStyle name="Good 11 8" xfId="27745"/>
    <cellStyle name="Good 11 9" xfId="27746"/>
    <cellStyle name="Good 12" xfId="27747"/>
    <cellStyle name="Good 12 2" xfId="27748"/>
    <cellStyle name="Good 12 2 2" xfId="27749"/>
    <cellStyle name="Good 12 2 3" xfId="27750"/>
    <cellStyle name="Good 12 2 4" xfId="27751"/>
    <cellStyle name="Good 12 3" xfId="27752"/>
    <cellStyle name="Good 12 3 2" xfId="27753"/>
    <cellStyle name="Good 12 3 3" xfId="27754"/>
    <cellStyle name="Good 12 4" xfId="27755"/>
    <cellStyle name="Good 12 5" xfId="27756"/>
    <cellStyle name="Good 12 6" xfId="27757"/>
    <cellStyle name="Good 12 7" xfId="27758"/>
    <cellStyle name="Good 12 8" xfId="27759"/>
    <cellStyle name="Good 13" xfId="27760"/>
    <cellStyle name="Good 13 2" xfId="27761"/>
    <cellStyle name="Good 13 2 2" xfId="27762"/>
    <cellStyle name="Good 13 2 3" xfId="27763"/>
    <cellStyle name="Good 13 2 4" xfId="27764"/>
    <cellStyle name="Good 13 3" xfId="27765"/>
    <cellStyle name="Good 13 3 2" xfId="27766"/>
    <cellStyle name="Good 13 3 3" xfId="27767"/>
    <cellStyle name="Good 13 4" xfId="27768"/>
    <cellStyle name="Good 13 5" xfId="27769"/>
    <cellStyle name="Good 13 6" xfId="27770"/>
    <cellStyle name="Good 13 7" xfId="27771"/>
    <cellStyle name="Good 13 8" xfId="27772"/>
    <cellStyle name="Good 14" xfId="27773"/>
    <cellStyle name="Good 14 2" xfId="27774"/>
    <cellStyle name="Good 14 2 2" xfId="27775"/>
    <cellStyle name="Good 14 2 3" xfId="27776"/>
    <cellStyle name="Good 14 2 4" xfId="27777"/>
    <cellStyle name="Good 14 3" xfId="27778"/>
    <cellStyle name="Good 14 3 2" xfId="27779"/>
    <cellStyle name="Good 14 3 3" xfId="27780"/>
    <cellStyle name="Good 14 4" xfId="27781"/>
    <cellStyle name="Good 14 5" xfId="27782"/>
    <cellStyle name="Good 14 6" xfId="27783"/>
    <cellStyle name="Good 14 7" xfId="27784"/>
    <cellStyle name="Good 14 8" xfId="27785"/>
    <cellStyle name="Good 15" xfId="27786"/>
    <cellStyle name="Good 15 2" xfId="27787"/>
    <cellStyle name="Good 15 2 2" xfId="27788"/>
    <cellStyle name="Good 15 2 3" xfId="27789"/>
    <cellStyle name="Good 15 2 4" xfId="27790"/>
    <cellStyle name="Good 15 3" xfId="27791"/>
    <cellStyle name="Good 15 3 2" xfId="27792"/>
    <cellStyle name="Good 15 3 3" xfId="27793"/>
    <cellStyle name="Good 15 4" xfId="27794"/>
    <cellStyle name="Good 15 5" xfId="27795"/>
    <cellStyle name="Good 15 6" xfId="27796"/>
    <cellStyle name="Good 15 7" xfId="27797"/>
    <cellStyle name="Good 15 8" xfId="27798"/>
    <cellStyle name="Good 16" xfId="27799"/>
    <cellStyle name="Good 16 2" xfId="27800"/>
    <cellStyle name="Good 16 2 2" xfId="27801"/>
    <cellStyle name="Good 16 2 3" xfId="27802"/>
    <cellStyle name="Good 16 2 4" xfId="27803"/>
    <cellStyle name="Good 16 3" xfId="27804"/>
    <cellStyle name="Good 16 3 2" xfId="27805"/>
    <cellStyle name="Good 16 3 3" xfId="27806"/>
    <cellStyle name="Good 16 4" xfId="27807"/>
    <cellStyle name="Good 16 5" xfId="27808"/>
    <cellStyle name="Good 16 6" xfId="27809"/>
    <cellStyle name="Good 16 7" xfId="27810"/>
    <cellStyle name="Good 17" xfId="27811"/>
    <cellStyle name="Good 17 2" xfId="27812"/>
    <cellStyle name="Good 17 2 2" xfId="27813"/>
    <cellStyle name="Good 17 2 3" xfId="27814"/>
    <cellStyle name="Good 17 2 4" xfId="27815"/>
    <cellStyle name="Good 17 3" xfId="27816"/>
    <cellStyle name="Good 17 3 2" xfId="27817"/>
    <cellStyle name="Good 17 3 3" xfId="27818"/>
    <cellStyle name="Good 17 4" xfId="27819"/>
    <cellStyle name="Good 17 5" xfId="27820"/>
    <cellStyle name="Good 17 6" xfId="27821"/>
    <cellStyle name="Good 17 7" xfId="27822"/>
    <cellStyle name="Good 18" xfId="27823"/>
    <cellStyle name="Good 18 2" xfId="27824"/>
    <cellStyle name="Good 18 2 2" xfId="27825"/>
    <cellStyle name="Good 18 2 3" xfId="27826"/>
    <cellStyle name="Good 18 2 4" xfId="27827"/>
    <cellStyle name="Good 18 3" xfId="27828"/>
    <cellStyle name="Good 18 3 2" xfId="27829"/>
    <cellStyle name="Good 18 3 3" xfId="27830"/>
    <cellStyle name="Good 18 4" xfId="27831"/>
    <cellStyle name="Good 18 5" xfId="27832"/>
    <cellStyle name="Good 18 6" xfId="27833"/>
    <cellStyle name="Good 18 7" xfId="27834"/>
    <cellStyle name="Good 19" xfId="27835"/>
    <cellStyle name="Good 19 2" xfId="27836"/>
    <cellStyle name="Good 19 2 2" xfId="27837"/>
    <cellStyle name="Good 19 3" xfId="27838"/>
    <cellStyle name="Good 19 4" xfId="27839"/>
    <cellStyle name="Good 19 5" xfId="27840"/>
    <cellStyle name="Good 2" xfId="65"/>
    <cellStyle name="Good 2 10" xfId="27841"/>
    <cellStyle name="Good 2 10 2" xfId="27842"/>
    <cellStyle name="Good 2 11" xfId="27843"/>
    <cellStyle name="Good 2 11 2" xfId="27844"/>
    <cellStyle name="Good 2 12" xfId="27845"/>
    <cellStyle name="Good 2 12 2" xfId="27846"/>
    <cellStyle name="Good 2 13" xfId="27847"/>
    <cellStyle name="Good 2 14" xfId="27848"/>
    <cellStyle name="Good 2 15" xfId="27849"/>
    <cellStyle name="Good 2 16" xfId="27850"/>
    <cellStyle name="Good 2 17" xfId="27851"/>
    <cellStyle name="Good 2 2" xfId="27852"/>
    <cellStyle name="Good 2 2 2" xfId="27853"/>
    <cellStyle name="Good 2 2 2 2" xfId="27854"/>
    <cellStyle name="Good 2 2 2 3" xfId="27855"/>
    <cellStyle name="Good 2 2 3" xfId="27856"/>
    <cellStyle name="Good 2 3" xfId="27857"/>
    <cellStyle name="Good 2 3 2" xfId="27858"/>
    <cellStyle name="Good 2 3 3" xfId="27859"/>
    <cellStyle name="Good 2 3 4" xfId="27860"/>
    <cellStyle name="Good 2 4" xfId="27861"/>
    <cellStyle name="Good 2 4 2" xfId="27862"/>
    <cellStyle name="Good 2 4 3" xfId="27863"/>
    <cellStyle name="Good 2 4 4" xfId="27864"/>
    <cellStyle name="Good 2 5" xfId="27865"/>
    <cellStyle name="Good 2 5 2" xfId="27866"/>
    <cellStyle name="Good 2 5 3" xfId="27867"/>
    <cellStyle name="Good 2 5 4" xfId="27868"/>
    <cellStyle name="Good 2 6" xfId="27869"/>
    <cellStyle name="Good 2 6 2" xfId="27870"/>
    <cellStyle name="Good 2 6 3" xfId="27871"/>
    <cellStyle name="Good 2 6 4" xfId="27872"/>
    <cellStyle name="Good 2 7" xfId="27873"/>
    <cellStyle name="Good 2 7 2" xfId="27874"/>
    <cellStyle name="Good 2 8" xfId="27875"/>
    <cellStyle name="Good 2 8 2" xfId="27876"/>
    <cellStyle name="Good 2 9" xfId="27877"/>
    <cellStyle name="Good 2 9 2" xfId="27878"/>
    <cellStyle name="Good 20" xfId="27879"/>
    <cellStyle name="Good 20 2" xfId="27880"/>
    <cellStyle name="Good 20 2 2" xfId="27881"/>
    <cellStyle name="Good 20 3" xfId="27882"/>
    <cellStyle name="Good 20 4" xfId="27883"/>
    <cellStyle name="Good 20 5" xfId="27884"/>
    <cellStyle name="Good 21" xfId="27885"/>
    <cellStyle name="Good 21 2" xfId="27886"/>
    <cellStyle name="Good 21 2 2" xfId="27887"/>
    <cellStyle name="Good 21 2 3" xfId="27888"/>
    <cellStyle name="Good 21 2 4" xfId="27889"/>
    <cellStyle name="Good 21 3" xfId="27890"/>
    <cellStyle name="Good 21 3 2" xfId="27891"/>
    <cellStyle name="Good 21 3 3" xfId="27892"/>
    <cellStyle name="Good 21 4" xfId="27893"/>
    <cellStyle name="Good 21 5" xfId="27894"/>
    <cellStyle name="Good 21 6" xfId="27895"/>
    <cellStyle name="Good 21 7" xfId="27896"/>
    <cellStyle name="Good 22" xfId="27897"/>
    <cellStyle name="Good 22 2" xfId="27898"/>
    <cellStyle name="Good 22 2 2" xfId="27899"/>
    <cellStyle name="Good 22 3" xfId="27900"/>
    <cellStyle name="Good 22 4" xfId="27901"/>
    <cellStyle name="Good 22 5" xfId="27902"/>
    <cellStyle name="Good 23" xfId="27903"/>
    <cellStyle name="Good 23 2" xfId="27904"/>
    <cellStyle name="Good 23 2 2" xfId="27905"/>
    <cellStyle name="Good 23 3" xfId="27906"/>
    <cellStyle name="Good 23 4" xfId="27907"/>
    <cellStyle name="Good 23 5" xfId="27908"/>
    <cellStyle name="Good 24" xfId="27909"/>
    <cellStyle name="Good 24 2" xfId="27910"/>
    <cellStyle name="Good 24 3" xfId="27911"/>
    <cellStyle name="Good 24 4" xfId="27912"/>
    <cellStyle name="Good 24 5" xfId="27913"/>
    <cellStyle name="Good 25" xfId="27914"/>
    <cellStyle name="Good 25 2" xfId="27915"/>
    <cellStyle name="Good 25 3" xfId="27916"/>
    <cellStyle name="Good 25 4" xfId="27917"/>
    <cellStyle name="Good 26" xfId="27918"/>
    <cellStyle name="Good 26 2" xfId="27919"/>
    <cellStyle name="Good 26 3" xfId="27920"/>
    <cellStyle name="Good 27" xfId="27921"/>
    <cellStyle name="Good 28" xfId="27922"/>
    <cellStyle name="Good 29" xfId="27923"/>
    <cellStyle name="Good 3" xfId="66"/>
    <cellStyle name="Good 3 2" xfId="27924"/>
    <cellStyle name="Good 3 2 2" xfId="27925"/>
    <cellStyle name="Good 3 2 3" xfId="27926"/>
    <cellStyle name="Good 3 2 4" xfId="27927"/>
    <cellStyle name="Good 3 3" xfId="27928"/>
    <cellStyle name="Good 3 3 2" xfId="27929"/>
    <cellStyle name="Good 3 3 3" xfId="27930"/>
    <cellStyle name="Good 3 4" xfId="27931"/>
    <cellStyle name="Good 3 4 2" xfId="27932"/>
    <cellStyle name="Good 3 4 3" xfId="27933"/>
    <cellStyle name="Good 3 5" xfId="27934"/>
    <cellStyle name="Good 3 5 2" xfId="27935"/>
    <cellStyle name="Good 3 5 3" xfId="27936"/>
    <cellStyle name="Good 3 6" xfId="27937"/>
    <cellStyle name="Good 3 6 2" xfId="27938"/>
    <cellStyle name="Good 3 6 3" xfId="27939"/>
    <cellStyle name="Good 3 7" xfId="27940"/>
    <cellStyle name="Good 30" xfId="27941"/>
    <cellStyle name="Good 31" xfId="27942"/>
    <cellStyle name="Good 32" xfId="27943"/>
    <cellStyle name="Good 33" xfId="27944"/>
    <cellStyle name="Good 34" xfId="27945"/>
    <cellStyle name="Good 35" xfId="27946"/>
    <cellStyle name="Good 36" xfId="27947"/>
    <cellStyle name="Good 37" xfId="27948"/>
    <cellStyle name="Good 38" xfId="27949"/>
    <cellStyle name="Good 39" xfId="27950"/>
    <cellStyle name="Good 4" xfId="67"/>
    <cellStyle name="Good 4 2" xfId="27951"/>
    <cellStyle name="Good 4 2 2" xfId="27952"/>
    <cellStyle name="Good 4 2 3" xfId="27953"/>
    <cellStyle name="Good 4 2 4" xfId="27954"/>
    <cellStyle name="Good 4 2 5" xfId="27955"/>
    <cellStyle name="Good 4 2 6" xfId="27956"/>
    <cellStyle name="Good 4 3" xfId="27957"/>
    <cellStyle name="Good 4 3 2" xfId="27958"/>
    <cellStyle name="Good 4 3 3" xfId="27959"/>
    <cellStyle name="Good 4 3 4" xfId="27960"/>
    <cellStyle name="Good 4 3 5" xfId="27961"/>
    <cellStyle name="Good 4 4" xfId="27962"/>
    <cellStyle name="Good 4 4 2" xfId="27963"/>
    <cellStyle name="Good 4 4 3" xfId="27964"/>
    <cellStyle name="Good 4 4 4" xfId="27965"/>
    <cellStyle name="Good 4 4 5" xfId="27966"/>
    <cellStyle name="Good 4 5" xfId="27967"/>
    <cellStyle name="Good 4 5 2" xfId="27968"/>
    <cellStyle name="Good 4 5 3" xfId="27969"/>
    <cellStyle name="Good 4 6" xfId="27970"/>
    <cellStyle name="Good 4 6 2" xfId="27971"/>
    <cellStyle name="Good 4 6 3" xfId="27972"/>
    <cellStyle name="Good 4 7" xfId="27973"/>
    <cellStyle name="Good 4 8" xfId="27974"/>
    <cellStyle name="Good 40" xfId="27975"/>
    <cellStyle name="Good 41" xfId="27976"/>
    <cellStyle name="Good 42" xfId="27977"/>
    <cellStyle name="Good 43" xfId="27978"/>
    <cellStyle name="Good 44" xfId="27979"/>
    <cellStyle name="Good 45" xfId="27980"/>
    <cellStyle name="Good 46" xfId="27981"/>
    <cellStyle name="Good 47" xfId="27982"/>
    <cellStyle name="Good 48" xfId="27983"/>
    <cellStyle name="Good 49" xfId="27984"/>
    <cellStyle name="Good 5" xfId="27985"/>
    <cellStyle name="Good 5 2" xfId="27986"/>
    <cellStyle name="Good 5 2 2" xfId="27987"/>
    <cellStyle name="Good 5 2 3" xfId="27988"/>
    <cellStyle name="Good 5 2 4" xfId="27989"/>
    <cellStyle name="Good 5 2 5" xfId="27990"/>
    <cellStyle name="Good 5 2 6" xfId="27991"/>
    <cellStyle name="Good 5 3" xfId="27992"/>
    <cellStyle name="Good 5 3 2" xfId="27993"/>
    <cellStyle name="Good 5 3 3" xfId="27994"/>
    <cellStyle name="Good 5 3 4" xfId="27995"/>
    <cellStyle name="Good 5 3 5" xfId="27996"/>
    <cellStyle name="Good 5 4" xfId="27997"/>
    <cellStyle name="Good 5 4 2" xfId="27998"/>
    <cellStyle name="Good 5 4 3" xfId="27999"/>
    <cellStyle name="Good 5 5" xfId="28000"/>
    <cellStyle name="Good 5 5 2" xfId="28001"/>
    <cellStyle name="Good 5 5 3" xfId="28002"/>
    <cellStyle name="Good 5 6" xfId="28003"/>
    <cellStyle name="Good 5 7" xfId="28004"/>
    <cellStyle name="Good 5 8" xfId="28005"/>
    <cellStyle name="Good 50" xfId="28006"/>
    <cellStyle name="Good 51" xfId="28007"/>
    <cellStyle name="Good 52" xfId="28008"/>
    <cellStyle name="Good 53" xfId="28009"/>
    <cellStyle name="Good 54" xfId="28010"/>
    <cellStyle name="Good 55" xfId="28011"/>
    <cellStyle name="Good 56" xfId="28012"/>
    <cellStyle name="Good 57" xfId="28013"/>
    <cellStyle name="Good 58" xfId="28014"/>
    <cellStyle name="Good 59" xfId="28015"/>
    <cellStyle name="Good 6" xfId="28016"/>
    <cellStyle name="Good 6 2" xfId="28017"/>
    <cellStyle name="Good 6 2 2" xfId="28018"/>
    <cellStyle name="Good 6 2 3" xfId="28019"/>
    <cellStyle name="Good 6 2 4" xfId="28020"/>
    <cellStyle name="Good 6 3" xfId="28021"/>
    <cellStyle name="Good 6 3 2" xfId="28022"/>
    <cellStyle name="Good 6 3 3" xfId="28023"/>
    <cellStyle name="Good 6 4" xfId="28024"/>
    <cellStyle name="Good 6 4 2" xfId="28025"/>
    <cellStyle name="Good 6 4 3" xfId="28026"/>
    <cellStyle name="Good 6 5" xfId="28027"/>
    <cellStyle name="Good 6 6" xfId="28028"/>
    <cellStyle name="Good 60" xfId="28029"/>
    <cellStyle name="Good 61" xfId="28030"/>
    <cellStyle name="Good 62" xfId="28031"/>
    <cellStyle name="Good 63" xfId="28032"/>
    <cellStyle name="Good 64" xfId="28033"/>
    <cellStyle name="Good 65" xfId="28034"/>
    <cellStyle name="Good 66" xfId="28035"/>
    <cellStyle name="Good 67" xfId="28036"/>
    <cellStyle name="Good 68" xfId="28037"/>
    <cellStyle name="Good 69" xfId="28038"/>
    <cellStyle name="Good 7" xfId="28039"/>
    <cellStyle name="Good 7 2" xfId="28040"/>
    <cellStyle name="Good 7 2 2" xfId="28041"/>
    <cellStyle name="Good 7 2 3" xfId="28042"/>
    <cellStyle name="Good 7 2 4" xfId="28043"/>
    <cellStyle name="Good 7 2 5" xfId="28044"/>
    <cellStyle name="Good 7 2 6" xfId="28045"/>
    <cellStyle name="Good 7 3" xfId="28046"/>
    <cellStyle name="Good 7 3 2" xfId="28047"/>
    <cellStyle name="Good 7 3 3" xfId="28048"/>
    <cellStyle name="Good 7 3 4" xfId="28049"/>
    <cellStyle name="Good 7 3 5" xfId="28050"/>
    <cellStyle name="Good 7 4" xfId="28051"/>
    <cellStyle name="Good 7 4 2" xfId="28052"/>
    <cellStyle name="Good 7 4 3" xfId="28053"/>
    <cellStyle name="Good 7 5" xfId="28054"/>
    <cellStyle name="Good 7 5 2" xfId="28055"/>
    <cellStyle name="Good 7 5 3" xfId="28056"/>
    <cellStyle name="Good 7 6" xfId="28057"/>
    <cellStyle name="Good 7 7" xfId="28058"/>
    <cellStyle name="Good 7 8" xfId="28059"/>
    <cellStyle name="Good 70" xfId="28060"/>
    <cellStyle name="Good 71" xfId="28061"/>
    <cellStyle name="Good 72" xfId="28062"/>
    <cellStyle name="Good 73" xfId="28063"/>
    <cellStyle name="Good 74" xfId="28064"/>
    <cellStyle name="Good 75" xfId="28065"/>
    <cellStyle name="Good 76" xfId="28066"/>
    <cellStyle name="Good 77" xfId="28067"/>
    <cellStyle name="Good 78" xfId="28068"/>
    <cellStyle name="Good 79" xfId="28069"/>
    <cellStyle name="Good 8" xfId="28070"/>
    <cellStyle name="Good 8 2" xfId="28071"/>
    <cellStyle name="Good 8 2 2" xfId="28072"/>
    <cellStyle name="Good 8 2 3" xfId="28073"/>
    <cellStyle name="Good 8 2 4" xfId="28074"/>
    <cellStyle name="Good 8 2 5" xfId="28075"/>
    <cellStyle name="Good 8 2 6" xfId="28076"/>
    <cellStyle name="Good 8 3" xfId="28077"/>
    <cellStyle name="Good 8 3 2" xfId="28078"/>
    <cellStyle name="Good 8 3 3" xfId="28079"/>
    <cellStyle name="Good 8 3 4" xfId="28080"/>
    <cellStyle name="Good 8 3 5" xfId="28081"/>
    <cellStyle name="Good 8 4" xfId="28082"/>
    <cellStyle name="Good 8 4 2" xfId="28083"/>
    <cellStyle name="Good 8 4 3" xfId="28084"/>
    <cellStyle name="Good 8 5" xfId="28085"/>
    <cellStyle name="Good 8 6" xfId="28086"/>
    <cellStyle name="Good 8 7" xfId="28087"/>
    <cellStyle name="Good 8 8" xfId="28088"/>
    <cellStyle name="Good 80" xfId="28089"/>
    <cellStyle name="Good 81" xfId="28090"/>
    <cellStyle name="Good 82" xfId="28091"/>
    <cellStyle name="Good 83" xfId="28092"/>
    <cellStyle name="Good 9" xfId="28093"/>
    <cellStyle name="Good 9 10" xfId="28094"/>
    <cellStyle name="Good 9 11" xfId="28095"/>
    <cellStyle name="Good 9 2" xfId="28096"/>
    <cellStyle name="Good 9 2 2" xfId="28097"/>
    <cellStyle name="Good 9 2 2 2" xfId="28098"/>
    <cellStyle name="Good 9 2 2 3" xfId="28099"/>
    <cellStyle name="Good 9 2 3" xfId="28100"/>
    <cellStyle name="Good 9 2 4" xfId="28101"/>
    <cellStyle name="Good 9 2 5" xfId="28102"/>
    <cellStyle name="Good 9 2 6" xfId="28103"/>
    <cellStyle name="Good 9 3" xfId="28104"/>
    <cellStyle name="Good 9 3 2" xfId="28105"/>
    <cellStyle name="Good 9 3 2 2" xfId="28106"/>
    <cellStyle name="Good 9 3 2 3" xfId="28107"/>
    <cellStyle name="Good 9 3 3" xfId="28108"/>
    <cellStyle name="Good 9 3 4" xfId="28109"/>
    <cellStyle name="Good 9 3 5" xfId="28110"/>
    <cellStyle name="Good 9 4" xfId="28111"/>
    <cellStyle name="Good 9 4 2" xfId="28112"/>
    <cellStyle name="Good 9 4 3" xfId="28113"/>
    <cellStyle name="Good 9 5" xfId="28114"/>
    <cellStyle name="Good 9 5 2" xfId="28115"/>
    <cellStyle name="Good 9 5 3" xfId="28116"/>
    <cellStyle name="Good 9 6" xfId="28117"/>
    <cellStyle name="Good 9 6 2" xfId="28118"/>
    <cellStyle name="Good 9 6 3" xfId="28119"/>
    <cellStyle name="Good 9 7" xfId="28120"/>
    <cellStyle name="Good 9 7 2" xfId="28121"/>
    <cellStyle name="Good 9 7 3" xfId="28122"/>
    <cellStyle name="Good 9 8" xfId="28123"/>
    <cellStyle name="Good 9 9" xfId="28124"/>
    <cellStyle name="Heading 1 10" xfId="28125"/>
    <cellStyle name="Heading 1 10 10" xfId="28126"/>
    <cellStyle name="Heading 1 10 11" xfId="28127"/>
    <cellStyle name="Heading 1 10 2" xfId="28128"/>
    <cellStyle name="Heading 1 10 2 2" xfId="28129"/>
    <cellStyle name="Heading 1 10 2 3" xfId="28130"/>
    <cellStyle name="Heading 1 10 2 4" xfId="28131"/>
    <cellStyle name="Heading 1 10 3" xfId="28132"/>
    <cellStyle name="Heading 1 10 3 2" xfId="28133"/>
    <cellStyle name="Heading 1 10 3 3" xfId="28134"/>
    <cellStyle name="Heading 1 10 3 4" xfId="28135"/>
    <cellStyle name="Heading 1 10 4" xfId="28136"/>
    <cellStyle name="Heading 1 10 4 2" xfId="28137"/>
    <cellStyle name="Heading 1 10 4 3" xfId="28138"/>
    <cellStyle name="Heading 1 10 4 4" xfId="28139"/>
    <cellStyle name="Heading 1 10 5" xfId="28140"/>
    <cellStyle name="Heading 1 10 5 2" xfId="28141"/>
    <cellStyle name="Heading 1 10 5 3" xfId="28142"/>
    <cellStyle name="Heading 1 10 5 4" xfId="28143"/>
    <cellStyle name="Heading 1 10 6" xfId="28144"/>
    <cellStyle name="Heading 1 10 6 2" xfId="28145"/>
    <cellStyle name="Heading 1 10 6 3" xfId="28146"/>
    <cellStyle name="Heading 1 10 7" xfId="28147"/>
    <cellStyle name="Heading 1 10 8" xfId="28148"/>
    <cellStyle name="Heading 1 10 9" xfId="28149"/>
    <cellStyle name="Heading 1 11" xfId="28150"/>
    <cellStyle name="Heading 1 11 2" xfId="28151"/>
    <cellStyle name="Heading 1 11 2 2" xfId="28152"/>
    <cellStyle name="Heading 1 11 2 3" xfId="28153"/>
    <cellStyle name="Heading 1 11 2 4" xfId="28154"/>
    <cellStyle name="Heading 1 11 3" xfId="28155"/>
    <cellStyle name="Heading 1 11 3 2" xfId="28156"/>
    <cellStyle name="Heading 1 11 4" xfId="28157"/>
    <cellStyle name="Heading 1 11 4 2" xfId="28158"/>
    <cellStyle name="Heading 1 11 5" xfId="28159"/>
    <cellStyle name="Heading 1 11 5 2" xfId="28160"/>
    <cellStyle name="Heading 1 11 6" xfId="28161"/>
    <cellStyle name="Heading 1 11 7" xfId="28162"/>
    <cellStyle name="Heading 1 11 8" xfId="28163"/>
    <cellStyle name="Heading 1 12" xfId="28164"/>
    <cellStyle name="Heading 1 12 2" xfId="28165"/>
    <cellStyle name="Heading 1 12 2 2" xfId="28166"/>
    <cellStyle name="Heading 1 12 2 3" xfId="28167"/>
    <cellStyle name="Heading 1 12 2 4" xfId="28168"/>
    <cellStyle name="Heading 1 12 3" xfId="28169"/>
    <cellStyle name="Heading 1 12 3 2" xfId="28170"/>
    <cellStyle name="Heading 1 12 4" xfId="28171"/>
    <cellStyle name="Heading 1 12 4 2" xfId="28172"/>
    <cellStyle name="Heading 1 12 5" xfId="28173"/>
    <cellStyle name="Heading 1 12 5 2" xfId="28174"/>
    <cellStyle name="Heading 1 12 6" xfId="28175"/>
    <cellStyle name="Heading 1 12 7" xfId="28176"/>
    <cellStyle name="Heading 1 12 8" xfId="28177"/>
    <cellStyle name="Heading 1 13" xfId="28178"/>
    <cellStyle name="Heading 1 13 2" xfId="28179"/>
    <cellStyle name="Heading 1 13 2 2" xfId="28180"/>
    <cellStyle name="Heading 1 13 2 3" xfId="28181"/>
    <cellStyle name="Heading 1 13 2 4" xfId="28182"/>
    <cellStyle name="Heading 1 13 3" xfId="28183"/>
    <cellStyle name="Heading 1 13 3 2" xfId="28184"/>
    <cellStyle name="Heading 1 13 4" xfId="28185"/>
    <cellStyle name="Heading 1 13 4 2" xfId="28186"/>
    <cellStyle name="Heading 1 13 5" xfId="28187"/>
    <cellStyle name="Heading 1 13 5 2" xfId="28188"/>
    <cellStyle name="Heading 1 13 6" xfId="28189"/>
    <cellStyle name="Heading 1 13 7" xfId="28190"/>
    <cellStyle name="Heading 1 13 8" xfId="28191"/>
    <cellStyle name="Heading 1 14" xfId="28192"/>
    <cellStyle name="Heading 1 14 2" xfId="28193"/>
    <cellStyle name="Heading 1 14 2 2" xfId="28194"/>
    <cellStyle name="Heading 1 14 2 3" xfId="28195"/>
    <cellStyle name="Heading 1 14 2 4" xfId="28196"/>
    <cellStyle name="Heading 1 14 3" xfId="28197"/>
    <cellStyle name="Heading 1 14 3 2" xfId="28198"/>
    <cellStyle name="Heading 1 14 4" xfId="28199"/>
    <cellStyle name="Heading 1 14 4 2" xfId="28200"/>
    <cellStyle name="Heading 1 14 5" xfId="28201"/>
    <cellStyle name="Heading 1 14 5 2" xfId="28202"/>
    <cellStyle name="Heading 1 14 6" xfId="28203"/>
    <cellStyle name="Heading 1 14 7" xfId="28204"/>
    <cellStyle name="Heading 1 14 8" xfId="28205"/>
    <cellStyle name="Heading 1 15" xfId="28206"/>
    <cellStyle name="Heading 1 15 2" xfId="28207"/>
    <cellStyle name="Heading 1 15 2 2" xfId="28208"/>
    <cellStyle name="Heading 1 15 3" xfId="28209"/>
    <cellStyle name="Heading 1 15 3 2" xfId="28210"/>
    <cellStyle name="Heading 1 15 4" xfId="28211"/>
    <cellStyle name="Heading 1 15 4 2" xfId="28212"/>
    <cellStyle name="Heading 1 15 5" xfId="28213"/>
    <cellStyle name="Heading 1 15 5 2" xfId="28214"/>
    <cellStyle name="Heading 1 15 6" xfId="28215"/>
    <cellStyle name="Heading 1 15 7" xfId="28216"/>
    <cellStyle name="Heading 1 15 8" xfId="28217"/>
    <cellStyle name="Heading 1 16" xfId="28218"/>
    <cellStyle name="Heading 1 16 2" xfId="28219"/>
    <cellStyle name="Heading 1 16 3" xfId="28220"/>
    <cellStyle name="Heading 1 16 4" xfId="28221"/>
    <cellStyle name="Heading 1 17" xfId="28222"/>
    <cellStyle name="Heading 1 17 2" xfId="28223"/>
    <cellStyle name="Heading 1 17 3" xfId="28224"/>
    <cellStyle name="Heading 1 17 4" xfId="28225"/>
    <cellStyle name="Heading 1 18" xfId="28226"/>
    <cellStyle name="Heading 1 18 2" xfId="28227"/>
    <cellStyle name="Heading 1 18 3" xfId="28228"/>
    <cellStyle name="Heading 1 18 4" xfId="28229"/>
    <cellStyle name="Heading 1 19" xfId="28230"/>
    <cellStyle name="Heading 1 19 2" xfId="28231"/>
    <cellStyle name="Heading 1 19 3" xfId="28232"/>
    <cellStyle name="Heading 1 19 4" xfId="28233"/>
    <cellStyle name="Heading 1 2" xfId="68"/>
    <cellStyle name="Heading 1 2 2" xfId="28234"/>
    <cellStyle name="Heading 1 2 2 2" xfId="28235"/>
    <cellStyle name="Heading 1 2 2 3" xfId="28236"/>
    <cellStyle name="Heading 1 2 2 4" xfId="28237"/>
    <cellStyle name="Heading 1 2 2 5" xfId="28238"/>
    <cellStyle name="Heading 1 2 2 6" xfId="28239"/>
    <cellStyle name="Heading 1 2 3" xfId="28240"/>
    <cellStyle name="Heading 1 2 3 2" xfId="28241"/>
    <cellStyle name="Heading 1 2 3 3" xfId="28242"/>
    <cellStyle name="Heading 1 2 3 4" xfId="28243"/>
    <cellStyle name="Heading 1 2 3 5" xfId="28244"/>
    <cellStyle name="Heading 1 2 3 6" xfId="28245"/>
    <cellStyle name="Heading 1 2 4" xfId="28246"/>
    <cellStyle name="Heading 1 2 4 2" xfId="28247"/>
    <cellStyle name="Heading 1 2 4 3" xfId="28248"/>
    <cellStyle name="Heading 1 2 4 4" xfId="28249"/>
    <cellStyle name="Heading 1 2 5" xfId="28250"/>
    <cellStyle name="Heading 1 2 5 2" xfId="28251"/>
    <cellStyle name="Heading 1 2 5 3" xfId="28252"/>
    <cellStyle name="Heading 1 2 5 4" xfId="28253"/>
    <cellStyle name="Heading 1 2 6" xfId="28254"/>
    <cellStyle name="Heading 1 2 6 2" xfId="28255"/>
    <cellStyle name="Heading 1 2 6 3" xfId="28256"/>
    <cellStyle name="Heading 1 2 7" xfId="28257"/>
    <cellStyle name="Heading 1 2 8" xfId="28258"/>
    <cellStyle name="Heading 1 2 9" xfId="28259"/>
    <cellStyle name="Heading 1 20" xfId="28260"/>
    <cellStyle name="Heading 1 20 2" xfId="28261"/>
    <cellStyle name="Heading 1 20 3" xfId="28262"/>
    <cellStyle name="Heading 1 20 4" xfId="28263"/>
    <cellStyle name="Heading 1 21" xfId="28264"/>
    <cellStyle name="Heading 1 21 2" xfId="28265"/>
    <cellStyle name="Heading 1 21 3" xfId="28266"/>
    <cellStyle name="Heading 1 21 4" xfId="28267"/>
    <cellStyle name="Heading 1 22" xfId="28268"/>
    <cellStyle name="Heading 1 22 2" xfId="28269"/>
    <cellStyle name="Heading 1 22 3" xfId="28270"/>
    <cellStyle name="Heading 1 22 4" xfId="28271"/>
    <cellStyle name="Heading 1 23" xfId="28272"/>
    <cellStyle name="Heading 1 23 2" xfId="28273"/>
    <cellStyle name="Heading 1 23 3" xfId="28274"/>
    <cellStyle name="Heading 1 23 4" xfId="28275"/>
    <cellStyle name="Heading 1 24" xfId="28276"/>
    <cellStyle name="Heading 1 24 2" xfId="28277"/>
    <cellStyle name="Heading 1 24 3" xfId="28278"/>
    <cellStyle name="Heading 1 24 4" xfId="28279"/>
    <cellStyle name="Heading 1 25" xfId="28280"/>
    <cellStyle name="Heading 1 25 2" xfId="28281"/>
    <cellStyle name="Heading 1 25 3" xfId="28282"/>
    <cellStyle name="Heading 1 25 4" xfId="28283"/>
    <cellStyle name="Heading 1 26" xfId="28284"/>
    <cellStyle name="Heading 1 26 2" xfId="28285"/>
    <cellStyle name="Heading 1 27" xfId="28286"/>
    <cellStyle name="Heading 1 28" xfId="28287"/>
    <cellStyle name="Heading 1 29" xfId="28288"/>
    <cellStyle name="Heading 1 3" xfId="69"/>
    <cellStyle name="Heading 1 3 2" xfId="28289"/>
    <cellStyle name="Heading 1 3 2 2" xfId="28290"/>
    <cellStyle name="Heading 1 3 2 3" xfId="28291"/>
    <cellStyle name="Heading 1 3 2 4" xfId="28292"/>
    <cellStyle name="Heading 1 3 3" xfId="28293"/>
    <cellStyle name="Heading 1 3 3 2" xfId="28294"/>
    <cellStyle name="Heading 1 3 3 3" xfId="28295"/>
    <cellStyle name="Heading 1 3 3 4" xfId="28296"/>
    <cellStyle name="Heading 1 3 4" xfId="28297"/>
    <cellStyle name="Heading 1 3 4 2" xfId="28298"/>
    <cellStyle name="Heading 1 3 4 3" xfId="28299"/>
    <cellStyle name="Heading 1 3 4 4" xfId="28300"/>
    <cellStyle name="Heading 1 3 5" xfId="28301"/>
    <cellStyle name="Heading 1 3 5 2" xfId="28302"/>
    <cellStyle name="Heading 1 3 5 3" xfId="28303"/>
    <cellStyle name="Heading 1 3 5 4" xfId="28304"/>
    <cellStyle name="Heading 1 3 6" xfId="28305"/>
    <cellStyle name="Heading 1 3 6 2" xfId="28306"/>
    <cellStyle name="Heading 1 3 6 3" xfId="28307"/>
    <cellStyle name="Heading 1 3 7" xfId="28308"/>
    <cellStyle name="Heading 1 3 8" xfId="28309"/>
    <cellStyle name="Heading 1 3 9" xfId="28310"/>
    <cellStyle name="Heading 1 30" xfId="28311"/>
    <cellStyle name="Heading 1 31" xfId="28312"/>
    <cellStyle name="Heading 1 32" xfId="28313"/>
    <cellStyle name="Heading 1 33" xfId="28314"/>
    <cellStyle name="Heading 1 34" xfId="28315"/>
    <cellStyle name="Heading 1 35" xfId="28316"/>
    <cellStyle name="Heading 1 36" xfId="28317"/>
    <cellStyle name="Heading 1 37" xfId="28318"/>
    <cellStyle name="Heading 1 38" xfId="28319"/>
    <cellStyle name="Heading 1 39" xfId="28320"/>
    <cellStyle name="Heading 1 4" xfId="70"/>
    <cellStyle name="Heading 1 4 2" xfId="28321"/>
    <cellStyle name="Heading 1 4 2 2" xfId="28322"/>
    <cellStyle name="Heading 1 4 2 3" xfId="28323"/>
    <cellStyle name="Heading 1 4 2 4" xfId="28324"/>
    <cellStyle name="Heading 1 4 3" xfId="28325"/>
    <cellStyle name="Heading 1 4 3 2" xfId="28326"/>
    <cellStyle name="Heading 1 4 3 3" xfId="28327"/>
    <cellStyle name="Heading 1 4 3 4" xfId="28328"/>
    <cellStyle name="Heading 1 4 4" xfId="28329"/>
    <cellStyle name="Heading 1 4 4 2" xfId="28330"/>
    <cellStyle name="Heading 1 4 4 3" xfId="28331"/>
    <cellStyle name="Heading 1 4 4 4" xfId="28332"/>
    <cellStyle name="Heading 1 4 5" xfId="28333"/>
    <cellStyle name="Heading 1 4 5 2" xfId="28334"/>
    <cellStyle name="Heading 1 4 5 3" xfId="28335"/>
    <cellStyle name="Heading 1 4 5 4" xfId="28336"/>
    <cellStyle name="Heading 1 4 6" xfId="28337"/>
    <cellStyle name="Heading 1 4 6 2" xfId="28338"/>
    <cellStyle name="Heading 1 4 6 3" xfId="28339"/>
    <cellStyle name="Heading 1 4 7" xfId="28340"/>
    <cellStyle name="Heading 1 4 8" xfId="28341"/>
    <cellStyle name="Heading 1 4 9" xfId="28342"/>
    <cellStyle name="Heading 1 40" xfId="28343"/>
    <cellStyle name="Heading 1 41" xfId="28344"/>
    <cellStyle name="Heading 1 42" xfId="28345"/>
    <cellStyle name="Heading 1 43" xfId="28346"/>
    <cellStyle name="Heading 1 44" xfId="28347"/>
    <cellStyle name="Heading 1 45" xfId="28348"/>
    <cellStyle name="Heading 1 5" xfId="28349"/>
    <cellStyle name="Heading 1 5 2" xfId="28350"/>
    <cellStyle name="Heading 1 5 2 2" xfId="28351"/>
    <cellStyle name="Heading 1 5 2 3" xfId="28352"/>
    <cellStyle name="Heading 1 5 2 4" xfId="28353"/>
    <cellStyle name="Heading 1 5 3" xfId="28354"/>
    <cellStyle name="Heading 1 5 3 2" xfId="28355"/>
    <cellStyle name="Heading 1 5 3 3" xfId="28356"/>
    <cellStyle name="Heading 1 5 3 4" xfId="28357"/>
    <cellStyle name="Heading 1 5 4" xfId="28358"/>
    <cellStyle name="Heading 1 5 4 2" xfId="28359"/>
    <cellStyle name="Heading 1 5 4 3" xfId="28360"/>
    <cellStyle name="Heading 1 5 4 4" xfId="28361"/>
    <cellStyle name="Heading 1 5 5" xfId="28362"/>
    <cellStyle name="Heading 1 5 5 2" xfId="28363"/>
    <cellStyle name="Heading 1 5 5 3" xfId="28364"/>
    <cellStyle name="Heading 1 5 5 4" xfId="28365"/>
    <cellStyle name="Heading 1 5 6" xfId="28366"/>
    <cellStyle name="Heading 1 5 6 2" xfId="28367"/>
    <cellStyle name="Heading 1 5 6 3" xfId="28368"/>
    <cellStyle name="Heading 1 5 7" xfId="28369"/>
    <cellStyle name="Heading 1 5 8" xfId="28370"/>
    <cellStyle name="Heading 1 5 9" xfId="28371"/>
    <cellStyle name="Heading 1 6" xfId="28372"/>
    <cellStyle name="Heading 1 6 2" xfId="28373"/>
    <cellStyle name="Heading 1 6 2 2" xfId="28374"/>
    <cellStyle name="Heading 1 6 2 3" xfId="28375"/>
    <cellStyle name="Heading 1 6 2 4" xfId="28376"/>
    <cellStyle name="Heading 1 6 3" xfId="28377"/>
    <cellStyle name="Heading 1 6 3 2" xfId="28378"/>
    <cellStyle name="Heading 1 6 3 3" xfId="28379"/>
    <cellStyle name="Heading 1 6 3 4" xfId="28380"/>
    <cellStyle name="Heading 1 6 4" xfId="28381"/>
    <cellStyle name="Heading 1 6 4 2" xfId="28382"/>
    <cellStyle name="Heading 1 6 4 3" xfId="28383"/>
    <cellStyle name="Heading 1 6 4 4" xfId="28384"/>
    <cellStyle name="Heading 1 6 5" xfId="28385"/>
    <cellStyle name="Heading 1 6 5 2" xfId="28386"/>
    <cellStyle name="Heading 1 6 5 3" xfId="28387"/>
    <cellStyle name="Heading 1 6 5 4" xfId="28388"/>
    <cellStyle name="Heading 1 6 6" xfId="28389"/>
    <cellStyle name="Heading 1 6 7" xfId="28390"/>
    <cellStyle name="Heading 1 6 8" xfId="28391"/>
    <cellStyle name="Heading 1 7" xfId="28392"/>
    <cellStyle name="Heading 1 7 2" xfId="28393"/>
    <cellStyle name="Heading 1 7 2 2" xfId="28394"/>
    <cellStyle name="Heading 1 7 2 3" xfId="28395"/>
    <cellStyle name="Heading 1 7 2 4" xfId="28396"/>
    <cellStyle name="Heading 1 7 3" xfId="28397"/>
    <cellStyle name="Heading 1 7 3 2" xfId="28398"/>
    <cellStyle name="Heading 1 7 3 3" xfId="28399"/>
    <cellStyle name="Heading 1 7 3 4" xfId="28400"/>
    <cellStyle name="Heading 1 7 4" xfId="28401"/>
    <cellStyle name="Heading 1 7 4 2" xfId="28402"/>
    <cellStyle name="Heading 1 7 4 3" xfId="28403"/>
    <cellStyle name="Heading 1 7 4 4" xfId="28404"/>
    <cellStyle name="Heading 1 7 5" xfId="28405"/>
    <cellStyle name="Heading 1 7 5 2" xfId="28406"/>
    <cellStyle name="Heading 1 7 5 3" xfId="28407"/>
    <cellStyle name="Heading 1 7 5 4" xfId="28408"/>
    <cellStyle name="Heading 1 7 6" xfId="28409"/>
    <cellStyle name="Heading 1 7 7" xfId="28410"/>
    <cellStyle name="Heading 1 7 8" xfId="28411"/>
    <cellStyle name="Heading 1 8" xfId="28412"/>
    <cellStyle name="Heading 1 8 10" xfId="28413"/>
    <cellStyle name="Heading 1 8 11" xfId="28414"/>
    <cellStyle name="Heading 1 8 2" xfId="28415"/>
    <cellStyle name="Heading 1 8 2 2" xfId="28416"/>
    <cellStyle name="Heading 1 8 2 3" xfId="28417"/>
    <cellStyle name="Heading 1 8 2 4" xfId="28418"/>
    <cellStyle name="Heading 1 8 3" xfId="28419"/>
    <cellStyle name="Heading 1 8 3 2" xfId="28420"/>
    <cellStyle name="Heading 1 8 3 3" xfId="28421"/>
    <cellStyle name="Heading 1 8 3 4" xfId="28422"/>
    <cellStyle name="Heading 1 8 4" xfId="28423"/>
    <cellStyle name="Heading 1 8 4 2" xfId="28424"/>
    <cellStyle name="Heading 1 8 4 3" xfId="28425"/>
    <cellStyle name="Heading 1 8 4 4" xfId="28426"/>
    <cellStyle name="Heading 1 8 5" xfId="28427"/>
    <cellStyle name="Heading 1 8 5 2" xfId="28428"/>
    <cellStyle name="Heading 1 8 5 3" xfId="28429"/>
    <cellStyle name="Heading 1 8 5 4" xfId="28430"/>
    <cellStyle name="Heading 1 8 6" xfId="28431"/>
    <cellStyle name="Heading 1 8 6 2" xfId="28432"/>
    <cellStyle name="Heading 1 8 6 3" xfId="28433"/>
    <cellStyle name="Heading 1 8 7" xfId="28434"/>
    <cellStyle name="Heading 1 8 8" xfId="28435"/>
    <cellStyle name="Heading 1 8 9" xfId="28436"/>
    <cellStyle name="Heading 1 9" xfId="28437"/>
    <cellStyle name="Heading 1 9 10" xfId="28438"/>
    <cellStyle name="Heading 1 9 11" xfId="28439"/>
    <cellStyle name="Heading 1 9 2" xfId="28440"/>
    <cellStyle name="Heading 1 9 2 2" xfId="28441"/>
    <cellStyle name="Heading 1 9 2 3" xfId="28442"/>
    <cellStyle name="Heading 1 9 2 4" xfId="28443"/>
    <cellStyle name="Heading 1 9 3" xfId="28444"/>
    <cellStyle name="Heading 1 9 3 2" xfId="28445"/>
    <cellStyle name="Heading 1 9 3 3" xfId="28446"/>
    <cellStyle name="Heading 1 9 3 4" xfId="28447"/>
    <cellStyle name="Heading 1 9 4" xfId="28448"/>
    <cellStyle name="Heading 1 9 4 2" xfId="28449"/>
    <cellStyle name="Heading 1 9 4 3" xfId="28450"/>
    <cellStyle name="Heading 1 9 4 4" xfId="28451"/>
    <cellStyle name="Heading 1 9 5" xfId="28452"/>
    <cellStyle name="Heading 1 9 5 2" xfId="28453"/>
    <cellStyle name="Heading 1 9 5 3" xfId="28454"/>
    <cellStyle name="Heading 1 9 5 4" xfId="28455"/>
    <cellStyle name="Heading 1 9 6" xfId="28456"/>
    <cellStyle name="Heading 1 9 6 2" xfId="28457"/>
    <cellStyle name="Heading 1 9 6 3" xfId="28458"/>
    <cellStyle name="Heading 1 9 7" xfId="28459"/>
    <cellStyle name="Heading 1 9 8" xfId="28460"/>
    <cellStyle name="Heading 1 9 9" xfId="28461"/>
    <cellStyle name="Heading 2 10" xfId="28462"/>
    <cellStyle name="Heading 2 10 10" xfId="28463"/>
    <cellStyle name="Heading 2 10 2" xfId="28464"/>
    <cellStyle name="Heading 2 10 2 2" xfId="28465"/>
    <cellStyle name="Heading 2 10 2 3" xfId="28466"/>
    <cellStyle name="Heading 2 10 3" xfId="28467"/>
    <cellStyle name="Heading 2 10 3 2" xfId="28468"/>
    <cellStyle name="Heading 2 10 3 3" xfId="28469"/>
    <cellStyle name="Heading 2 10 4" xfId="28470"/>
    <cellStyle name="Heading 2 10 4 2" xfId="28471"/>
    <cellStyle name="Heading 2 10 4 3" xfId="28472"/>
    <cellStyle name="Heading 2 10 5" xfId="28473"/>
    <cellStyle name="Heading 2 10 5 2" xfId="28474"/>
    <cellStyle name="Heading 2 10 5 3" xfId="28475"/>
    <cellStyle name="Heading 2 10 6" xfId="28476"/>
    <cellStyle name="Heading 2 10 7" xfId="28477"/>
    <cellStyle name="Heading 2 10 8" xfId="28478"/>
    <cellStyle name="Heading 2 10 9" xfId="28479"/>
    <cellStyle name="Heading 2 11" xfId="28480"/>
    <cellStyle name="Heading 2 11 2" xfId="28481"/>
    <cellStyle name="Heading 2 11 2 2" xfId="28482"/>
    <cellStyle name="Heading 2 11 2 3" xfId="28483"/>
    <cellStyle name="Heading 2 11 2 4" xfId="28484"/>
    <cellStyle name="Heading 2 11 3" xfId="28485"/>
    <cellStyle name="Heading 2 11 3 2" xfId="28486"/>
    <cellStyle name="Heading 2 11 4" xfId="28487"/>
    <cellStyle name="Heading 2 11 4 2" xfId="28488"/>
    <cellStyle name="Heading 2 11 5" xfId="28489"/>
    <cellStyle name="Heading 2 11 5 2" xfId="28490"/>
    <cellStyle name="Heading 2 11 6" xfId="28491"/>
    <cellStyle name="Heading 2 11 7" xfId="28492"/>
    <cellStyle name="Heading 2 11 8" xfId="28493"/>
    <cellStyle name="Heading 2 11 9" xfId="28494"/>
    <cellStyle name="Heading 2 12" xfId="28495"/>
    <cellStyle name="Heading 2 12 2" xfId="28496"/>
    <cellStyle name="Heading 2 12 2 2" xfId="28497"/>
    <cellStyle name="Heading 2 12 2 3" xfId="28498"/>
    <cellStyle name="Heading 2 12 2 4" xfId="28499"/>
    <cellStyle name="Heading 2 12 3" xfId="28500"/>
    <cellStyle name="Heading 2 12 3 2" xfId="28501"/>
    <cellStyle name="Heading 2 12 4" xfId="28502"/>
    <cellStyle name="Heading 2 12 4 2" xfId="28503"/>
    <cellStyle name="Heading 2 12 5" xfId="28504"/>
    <cellStyle name="Heading 2 12 5 2" xfId="28505"/>
    <cellStyle name="Heading 2 12 6" xfId="28506"/>
    <cellStyle name="Heading 2 12 7" xfId="28507"/>
    <cellStyle name="Heading 2 12 8" xfId="28508"/>
    <cellStyle name="Heading 2 12 9" xfId="28509"/>
    <cellStyle name="Heading 2 13" xfId="28510"/>
    <cellStyle name="Heading 2 13 2" xfId="28511"/>
    <cellStyle name="Heading 2 13 2 2" xfId="28512"/>
    <cellStyle name="Heading 2 13 2 3" xfId="28513"/>
    <cellStyle name="Heading 2 13 2 4" xfId="28514"/>
    <cellStyle name="Heading 2 13 3" xfId="28515"/>
    <cellStyle name="Heading 2 13 3 2" xfId="28516"/>
    <cellStyle name="Heading 2 13 4" xfId="28517"/>
    <cellStyle name="Heading 2 13 4 2" xfId="28518"/>
    <cellStyle name="Heading 2 13 5" xfId="28519"/>
    <cellStyle name="Heading 2 13 5 2" xfId="28520"/>
    <cellStyle name="Heading 2 13 6" xfId="28521"/>
    <cellStyle name="Heading 2 13 7" xfId="28522"/>
    <cellStyle name="Heading 2 13 8" xfId="28523"/>
    <cellStyle name="Heading 2 13 9" xfId="28524"/>
    <cellStyle name="Heading 2 14" xfId="28525"/>
    <cellStyle name="Heading 2 14 2" xfId="28526"/>
    <cellStyle name="Heading 2 14 2 2" xfId="28527"/>
    <cellStyle name="Heading 2 14 2 3" xfId="28528"/>
    <cellStyle name="Heading 2 14 2 4" xfId="28529"/>
    <cellStyle name="Heading 2 14 3" xfId="28530"/>
    <cellStyle name="Heading 2 14 3 2" xfId="28531"/>
    <cellStyle name="Heading 2 14 4" xfId="28532"/>
    <cellStyle name="Heading 2 14 4 2" xfId="28533"/>
    <cellStyle name="Heading 2 14 5" xfId="28534"/>
    <cellStyle name="Heading 2 14 5 2" xfId="28535"/>
    <cellStyle name="Heading 2 14 6" xfId="28536"/>
    <cellStyle name="Heading 2 14 7" xfId="28537"/>
    <cellStyle name="Heading 2 14 8" xfId="28538"/>
    <cellStyle name="Heading 2 14 9" xfId="28539"/>
    <cellStyle name="Heading 2 15" xfId="28540"/>
    <cellStyle name="Heading 2 15 2" xfId="28541"/>
    <cellStyle name="Heading 2 15 2 2" xfId="28542"/>
    <cellStyle name="Heading 2 15 3" xfId="28543"/>
    <cellStyle name="Heading 2 15 3 2" xfId="28544"/>
    <cellStyle name="Heading 2 15 4" xfId="28545"/>
    <cellStyle name="Heading 2 15 4 2" xfId="28546"/>
    <cellStyle name="Heading 2 15 5" xfId="28547"/>
    <cellStyle name="Heading 2 15 5 2" xfId="28548"/>
    <cellStyle name="Heading 2 15 6" xfId="28549"/>
    <cellStyle name="Heading 2 15 7" xfId="28550"/>
    <cellStyle name="Heading 2 15 8" xfId="28551"/>
    <cellStyle name="Heading 2 16" xfId="28552"/>
    <cellStyle name="Heading 2 16 2" xfId="28553"/>
    <cellStyle name="Heading 2 16 2 2" xfId="28554"/>
    <cellStyle name="Heading 2 16 3" xfId="28555"/>
    <cellStyle name="Heading 2 16 3 2" xfId="28556"/>
    <cellStyle name="Heading 2 16 4" xfId="28557"/>
    <cellStyle name="Heading 2 16 4 2" xfId="28558"/>
    <cellStyle name="Heading 2 16 5" xfId="28559"/>
    <cellStyle name="Heading 2 16 5 2" xfId="28560"/>
    <cellStyle name="Heading 2 16 6" xfId="28561"/>
    <cellStyle name="Heading 2 16 7" xfId="28562"/>
    <cellStyle name="Heading 2 16 8" xfId="28563"/>
    <cellStyle name="Heading 2 17" xfId="28564"/>
    <cellStyle name="Heading 2 17 2" xfId="28565"/>
    <cellStyle name="Heading 2 17 2 2" xfId="28566"/>
    <cellStyle name="Heading 2 17 3" xfId="28567"/>
    <cellStyle name="Heading 2 17 3 2" xfId="28568"/>
    <cellStyle name="Heading 2 17 4" xfId="28569"/>
    <cellStyle name="Heading 2 17 4 2" xfId="28570"/>
    <cellStyle name="Heading 2 17 5" xfId="28571"/>
    <cellStyle name="Heading 2 17 5 2" xfId="28572"/>
    <cellStyle name="Heading 2 17 6" xfId="28573"/>
    <cellStyle name="Heading 2 17 7" xfId="28574"/>
    <cellStyle name="Heading 2 17 8" xfId="28575"/>
    <cellStyle name="Heading 2 18" xfId="28576"/>
    <cellStyle name="Heading 2 18 2" xfId="28577"/>
    <cellStyle name="Heading 2 18 2 2" xfId="28578"/>
    <cellStyle name="Heading 2 18 3" xfId="28579"/>
    <cellStyle name="Heading 2 18 3 2" xfId="28580"/>
    <cellStyle name="Heading 2 18 4" xfId="28581"/>
    <cellStyle name="Heading 2 18 4 2" xfId="28582"/>
    <cellStyle name="Heading 2 18 5" xfId="28583"/>
    <cellStyle name="Heading 2 18 5 2" xfId="28584"/>
    <cellStyle name="Heading 2 18 6" xfId="28585"/>
    <cellStyle name="Heading 2 18 7" xfId="28586"/>
    <cellStyle name="Heading 2 18 8" xfId="28587"/>
    <cellStyle name="Heading 2 19" xfId="28588"/>
    <cellStyle name="Heading 2 19 2" xfId="28589"/>
    <cellStyle name="Heading 2 19 3" xfId="28590"/>
    <cellStyle name="Heading 2 19 4" xfId="28591"/>
    <cellStyle name="Heading 2 19 5" xfId="28592"/>
    <cellStyle name="Heading 2 2" xfId="71"/>
    <cellStyle name="Heading 2 2 2" xfId="28593"/>
    <cellStyle name="Heading 2 2 2 2" xfId="28594"/>
    <cellStyle name="Heading 2 2 2 3" xfId="28595"/>
    <cellStyle name="Heading 2 2 2 4" xfId="28596"/>
    <cellStyle name="Heading 2 2 2 5" xfId="28597"/>
    <cellStyle name="Heading 2 2 3" xfId="28598"/>
    <cellStyle name="Heading 2 2 3 2" xfId="28599"/>
    <cellStyle name="Heading 2 2 3 3" xfId="28600"/>
    <cellStyle name="Heading 2 2 4" xfId="28601"/>
    <cellStyle name="Heading 2 2 4 2" xfId="28602"/>
    <cellStyle name="Heading 2 2 4 3" xfId="28603"/>
    <cellStyle name="Heading 2 2 5" xfId="28604"/>
    <cellStyle name="Heading 2 2 5 2" xfId="28605"/>
    <cellStyle name="Heading 2 2 5 3" xfId="28606"/>
    <cellStyle name="Heading 2 2 6" xfId="28607"/>
    <cellStyle name="Heading 2 2 6 2" xfId="28608"/>
    <cellStyle name="Heading 2 2 6 3" xfId="28609"/>
    <cellStyle name="Heading 2 2 7" xfId="28610"/>
    <cellStyle name="Heading 2 20" xfId="28611"/>
    <cellStyle name="Heading 2 20 2" xfId="28612"/>
    <cellStyle name="Heading 2 20 3" xfId="28613"/>
    <cellStyle name="Heading 2 20 4" xfId="28614"/>
    <cellStyle name="Heading 2 20 5" xfId="28615"/>
    <cellStyle name="Heading 2 21" xfId="28616"/>
    <cellStyle name="Heading 2 21 2" xfId="28617"/>
    <cellStyle name="Heading 2 21 2 2" xfId="28618"/>
    <cellStyle name="Heading 2 21 3" xfId="28619"/>
    <cellStyle name="Heading 2 21 3 2" xfId="28620"/>
    <cellStyle name="Heading 2 21 4" xfId="28621"/>
    <cellStyle name="Heading 2 21 4 2" xfId="28622"/>
    <cellStyle name="Heading 2 21 5" xfId="28623"/>
    <cellStyle name="Heading 2 21 5 2" xfId="28624"/>
    <cellStyle name="Heading 2 21 6" xfId="28625"/>
    <cellStyle name="Heading 2 21 7" xfId="28626"/>
    <cellStyle name="Heading 2 21 8" xfId="28627"/>
    <cellStyle name="Heading 2 22" xfId="28628"/>
    <cellStyle name="Heading 2 22 2" xfId="28629"/>
    <cellStyle name="Heading 2 22 3" xfId="28630"/>
    <cellStyle name="Heading 2 22 4" xfId="28631"/>
    <cellStyle name="Heading 2 22 5" xfId="28632"/>
    <cellStyle name="Heading 2 23" xfId="28633"/>
    <cellStyle name="Heading 2 23 2" xfId="28634"/>
    <cellStyle name="Heading 2 23 3" xfId="28635"/>
    <cellStyle name="Heading 2 23 4" xfId="28636"/>
    <cellStyle name="Heading 2 24" xfId="28637"/>
    <cellStyle name="Heading 2 24 2" xfId="28638"/>
    <cellStyle name="Heading 2 24 3" xfId="28639"/>
    <cellStyle name="Heading 2 24 4" xfId="28640"/>
    <cellStyle name="Heading 2 24 5" xfId="28641"/>
    <cellStyle name="Heading 2 24 6" xfId="28642"/>
    <cellStyle name="Heading 2 25" xfId="28643"/>
    <cellStyle name="Heading 2 25 2" xfId="28644"/>
    <cellStyle name="Heading 2 25 3" xfId="28645"/>
    <cellStyle name="Heading 2 25 4" xfId="28646"/>
    <cellStyle name="Heading 2 26" xfId="28647"/>
    <cellStyle name="Heading 2 26 2" xfId="28648"/>
    <cellStyle name="Heading 2 26 3" xfId="28649"/>
    <cellStyle name="Heading 2 26 4" xfId="28650"/>
    <cellStyle name="Heading 2 27" xfId="28651"/>
    <cellStyle name="Heading 2 28" xfId="28652"/>
    <cellStyle name="Heading 2 28 2" xfId="28653"/>
    <cellStyle name="Heading 2 29" xfId="28654"/>
    <cellStyle name="Heading 2 29 2" xfId="28655"/>
    <cellStyle name="Heading 2 3" xfId="72"/>
    <cellStyle name="Heading 2 3 2" xfId="28656"/>
    <cellStyle name="Heading 2 3 2 2" xfId="28657"/>
    <cellStyle name="Heading 2 3 2 3" xfId="28658"/>
    <cellStyle name="Heading 2 3 3" xfId="28659"/>
    <cellStyle name="Heading 2 3 3 2" xfId="28660"/>
    <cellStyle name="Heading 2 3 3 3" xfId="28661"/>
    <cellStyle name="Heading 2 3 4" xfId="28662"/>
    <cellStyle name="Heading 2 3 4 2" xfId="28663"/>
    <cellStyle name="Heading 2 3 4 3" xfId="28664"/>
    <cellStyle name="Heading 2 3 5" xfId="28665"/>
    <cellStyle name="Heading 2 3 5 2" xfId="28666"/>
    <cellStyle name="Heading 2 3 5 3" xfId="28667"/>
    <cellStyle name="Heading 2 3 6" xfId="28668"/>
    <cellStyle name="Heading 2 3 6 2" xfId="28669"/>
    <cellStyle name="Heading 2 3 6 3" xfId="28670"/>
    <cellStyle name="Heading 2 3 7" xfId="28671"/>
    <cellStyle name="Heading 2 30" xfId="28672"/>
    <cellStyle name="Heading 2 30 2" xfId="28673"/>
    <cellStyle name="Heading 2 31" xfId="28674"/>
    <cellStyle name="Heading 2 31 2" xfId="28675"/>
    <cellStyle name="Heading 2 32" xfId="28676"/>
    <cellStyle name="Heading 2 33" xfId="28677"/>
    <cellStyle name="Heading 2 34" xfId="28678"/>
    <cellStyle name="Heading 2 34 2" xfId="28679"/>
    <cellStyle name="Heading 2 35" xfId="28680"/>
    <cellStyle name="Heading 2 35 2" xfId="28681"/>
    <cellStyle name="Heading 2 36" xfId="28682"/>
    <cellStyle name="Heading 2 37" xfId="28683"/>
    <cellStyle name="Heading 2 37 2" xfId="28684"/>
    <cellStyle name="Heading 2 38" xfId="28685"/>
    <cellStyle name="Heading 2 38 2" xfId="28686"/>
    <cellStyle name="Heading 2 39" xfId="28687"/>
    <cellStyle name="Heading 2 4" xfId="73"/>
    <cellStyle name="Heading 2 4 2" xfId="28688"/>
    <cellStyle name="Heading 2 4 2 2" xfId="28689"/>
    <cellStyle name="Heading 2 4 2 3" xfId="28690"/>
    <cellStyle name="Heading 2 4 2 4" xfId="28691"/>
    <cellStyle name="Heading 2 4 2 5" xfId="28692"/>
    <cellStyle name="Heading 2 4 2 6" xfId="28693"/>
    <cellStyle name="Heading 2 4 3" xfId="28694"/>
    <cellStyle name="Heading 2 4 3 2" xfId="28695"/>
    <cellStyle name="Heading 2 4 3 3" xfId="28696"/>
    <cellStyle name="Heading 2 4 3 4" xfId="28697"/>
    <cellStyle name="Heading 2 4 4" xfId="28698"/>
    <cellStyle name="Heading 2 4 4 2" xfId="28699"/>
    <cellStyle name="Heading 2 4 4 3" xfId="28700"/>
    <cellStyle name="Heading 2 4 4 4" xfId="28701"/>
    <cellStyle name="Heading 2 4 5" xfId="28702"/>
    <cellStyle name="Heading 2 4 5 2" xfId="28703"/>
    <cellStyle name="Heading 2 4 5 3" xfId="28704"/>
    <cellStyle name="Heading 2 4 5 4" xfId="28705"/>
    <cellStyle name="Heading 2 4 6" xfId="28706"/>
    <cellStyle name="Heading 2 4 6 2" xfId="28707"/>
    <cellStyle name="Heading 2 4 6 3" xfId="28708"/>
    <cellStyle name="Heading 2 4 7" xfId="28709"/>
    <cellStyle name="Heading 2 4 8" xfId="28710"/>
    <cellStyle name="Heading 2 4 9" xfId="28711"/>
    <cellStyle name="Heading 2 40" xfId="28712"/>
    <cellStyle name="Heading 2 41" xfId="28713"/>
    <cellStyle name="Heading 2 42" xfId="28714"/>
    <cellStyle name="Heading 2 43" xfId="28715"/>
    <cellStyle name="Heading 2 44" xfId="28716"/>
    <cellStyle name="Heading 2 45" xfId="28717"/>
    <cellStyle name="Heading 2 46" xfId="28718"/>
    <cellStyle name="Heading 2 47" xfId="28719"/>
    <cellStyle name="Heading 2 48" xfId="28720"/>
    <cellStyle name="Heading 2 49" xfId="28721"/>
    <cellStyle name="Heading 2 5" xfId="28722"/>
    <cellStyle name="Heading 2 5 2" xfId="28723"/>
    <cellStyle name="Heading 2 5 2 2" xfId="28724"/>
    <cellStyle name="Heading 2 5 2 3" xfId="28725"/>
    <cellStyle name="Heading 2 5 2 4" xfId="28726"/>
    <cellStyle name="Heading 2 5 3" xfId="28727"/>
    <cellStyle name="Heading 2 5 3 2" xfId="28728"/>
    <cellStyle name="Heading 2 5 3 3" xfId="28729"/>
    <cellStyle name="Heading 2 5 3 4" xfId="28730"/>
    <cellStyle name="Heading 2 5 4" xfId="28731"/>
    <cellStyle name="Heading 2 5 4 2" xfId="28732"/>
    <cellStyle name="Heading 2 5 4 3" xfId="28733"/>
    <cellStyle name="Heading 2 5 4 4" xfId="28734"/>
    <cellStyle name="Heading 2 5 5" xfId="28735"/>
    <cellStyle name="Heading 2 5 5 2" xfId="28736"/>
    <cellStyle name="Heading 2 5 5 3" xfId="28737"/>
    <cellStyle name="Heading 2 5 5 4" xfId="28738"/>
    <cellStyle name="Heading 2 5 6" xfId="28739"/>
    <cellStyle name="Heading 2 5 6 2" xfId="28740"/>
    <cellStyle name="Heading 2 5 6 3" xfId="28741"/>
    <cellStyle name="Heading 2 5 7" xfId="28742"/>
    <cellStyle name="Heading 2 5 8" xfId="28743"/>
    <cellStyle name="Heading 2 5 9" xfId="28744"/>
    <cellStyle name="Heading 2 50" xfId="28745"/>
    <cellStyle name="Heading 2 51" xfId="28746"/>
    <cellStyle name="Heading 2 52" xfId="28747"/>
    <cellStyle name="Heading 2 53" xfId="28748"/>
    <cellStyle name="Heading 2 54" xfId="28749"/>
    <cellStyle name="Heading 2 55" xfId="28750"/>
    <cellStyle name="Heading 2 56" xfId="28751"/>
    <cellStyle name="Heading 2 57" xfId="28752"/>
    <cellStyle name="Heading 2 58" xfId="28753"/>
    <cellStyle name="Heading 2 59" xfId="28754"/>
    <cellStyle name="Heading 2 6" xfId="28755"/>
    <cellStyle name="Heading 2 6 2" xfId="28756"/>
    <cellStyle name="Heading 2 6 2 2" xfId="28757"/>
    <cellStyle name="Heading 2 6 2 3" xfId="28758"/>
    <cellStyle name="Heading 2 6 3" xfId="28759"/>
    <cellStyle name="Heading 2 6 3 2" xfId="28760"/>
    <cellStyle name="Heading 2 6 3 3" xfId="28761"/>
    <cellStyle name="Heading 2 6 4" xfId="28762"/>
    <cellStyle name="Heading 2 6 4 2" xfId="28763"/>
    <cellStyle name="Heading 2 6 4 3" xfId="28764"/>
    <cellStyle name="Heading 2 6 5" xfId="28765"/>
    <cellStyle name="Heading 2 6 6" xfId="28766"/>
    <cellStyle name="Heading 2 60" xfId="28767"/>
    <cellStyle name="Heading 2 61" xfId="28768"/>
    <cellStyle name="Heading 2 62" xfId="28769"/>
    <cellStyle name="Heading 2 63" xfId="28770"/>
    <cellStyle name="Heading 2 64" xfId="28771"/>
    <cellStyle name="Heading 2 65" xfId="28772"/>
    <cellStyle name="Heading 2 66" xfId="28773"/>
    <cellStyle name="Heading 2 67" xfId="28774"/>
    <cellStyle name="Heading 2 68" xfId="28775"/>
    <cellStyle name="Heading 2 69" xfId="28776"/>
    <cellStyle name="Heading 2 7" xfId="28777"/>
    <cellStyle name="Heading 2 7 2" xfId="28778"/>
    <cellStyle name="Heading 2 7 2 2" xfId="28779"/>
    <cellStyle name="Heading 2 7 2 3" xfId="28780"/>
    <cellStyle name="Heading 2 7 2 4" xfId="28781"/>
    <cellStyle name="Heading 2 7 3" xfId="28782"/>
    <cellStyle name="Heading 2 7 3 2" xfId="28783"/>
    <cellStyle name="Heading 2 7 3 3" xfId="28784"/>
    <cellStyle name="Heading 2 7 3 4" xfId="28785"/>
    <cellStyle name="Heading 2 7 4" xfId="28786"/>
    <cellStyle name="Heading 2 7 4 2" xfId="28787"/>
    <cellStyle name="Heading 2 7 4 3" xfId="28788"/>
    <cellStyle name="Heading 2 7 4 4" xfId="28789"/>
    <cellStyle name="Heading 2 7 5" xfId="28790"/>
    <cellStyle name="Heading 2 7 5 2" xfId="28791"/>
    <cellStyle name="Heading 2 7 5 3" xfId="28792"/>
    <cellStyle name="Heading 2 7 5 4" xfId="28793"/>
    <cellStyle name="Heading 2 7 6" xfId="28794"/>
    <cellStyle name="Heading 2 7 7" xfId="28795"/>
    <cellStyle name="Heading 2 7 8" xfId="28796"/>
    <cellStyle name="Heading 2 7 9" xfId="28797"/>
    <cellStyle name="Heading 2 70" xfId="28798"/>
    <cellStyle name="Heading 2 71" xfId="28799"/>
    <cellStyle name="Heading 2 72" xfId="28800"/>
    <cellStyle name="Heading 2 73" xfId="28801"/>
    <cellStyle name="Heading 2 74" xfId="28802"/>
    <cellStyle name="Heading 2 75" xfId="28803"/>
    <cellStyle name="Heading 2 76" xfId="28804"/>
    <cellStyle name="Heading 2 77" xfId="28805"/>
    <cellStyle name="Heading 2 78" xfId="28806"/>
    <cellStyle name="Heading 2 79" xfId="28807"/>
    <cellStyle name="Heading 2 8" xfId="28808"/>
    <cellStyle name="Heading 2 8 10" xfId="28809"/>
    <cellStyle name="Heading 2 8 2" xfId="28810"/>
    <cellStyle name="Heading 2 8 2 2" xfId="28811"/>
    <cellStyle name="Heading 2 8 2 3" xfId="28812"/>
    <cellStyle name="Heading 2 8 2 4" xfId="28813"/>
    <cellStyle name="Heading 2 8 3" xfId="28814"/>
    <cellStyle name="Heading 2 8 3 2" xfId="28815"/>
    <cellStyle name="Heading 2 8 3 3" xfId="28816"/>
    <cellStyle name="Heading 2 8 3 4" xfId="28817"/>
    <cellStyle name="Heading 2 8 4" xfId="28818"/>
    <cellStyle name="Heading 2 8 4 2" xfId="28819"/>
    <cellStyle name="Heading 2 8 4 3" xfId="28820"/>
    <cellStyle name="Heading 2 8 4 4" xfId="28821"/>
    <cellStyle name="Heading 2 8 5" xfId="28822"/>
    <cellStyle name="Heading 2 8 5 2" xfId="28823"/>
    <cellStyle name="Heading 2 8 5 3" xfId="28824"/>
    <cellStyle name="Heading 2 8 5 4" xfId="28825"/>
    <cellStyle name="Heading 2 8 6" xfId="28826"/>
    <cellStyle name="Heading 2 8 6 2" xfId="28827"/>
    <cellStyle name="Heading 2 8 6 3" xfId="28828"/>
    <cellStyle name="Heading 2 8 7" xfId="28829"/>
    <cellStyle name="Heading 2 8 7 2" xfId="28830"/>
    <cellStyle name="Heading 2 8 7 3" xfId="28831"/>
    <cellStyle name="Heading 2 8 8" xfId="28832"/>
    <cellStyle name="Heading 2 8 8 2" xfId="28833"/>
    <cellStyle name="Heading 2 8 8 3" xfId="28834"/>
    <cellStyle name="Heading 2 8 9" xfId="28835"/>
    <cellStyle name="Heading 2 80" xfId="28836"/>
    <cellStyle name="Heading 2 81" xfId="28837"/>
    <cellStyle name="Heading 2 82" xfId="28838"/>
    <cellStyle name="Heading 2 83" xfId="28839"/>
    <cellStyle name="Heading 2 9" xfId="28840"/>
    <cellStyle name="Heading 2 9 10" xfId="28841"/>
    <cellStyle name="Heading 2 9 2" xfId="28842"/>
    <cellStyle name="Heading 2 9 2 2" xfId="28843"/>
    <cellStyle name="Heading 2 9 2 3" xfId="28844"/>
    <cellStyle name="Heading 2 9 2 4" xfId="28845"/>
    <cellStyle name="Heading 2 9 3" xfId="28846"/>
    <cellStyle name="Heading 2 9 3 2" xfId="28847"/>
    <cellStyle name="Heading 2 9 3 3" xfId="28848"/>
    <cellStyle name="Heading 2 9 3 4" xfId="28849"/>
    <cellStyle name="Heading 2 9 4" xfId="28850"/>
    <cellStyle name="Heading 2 9 4 2" xfId="28851"/>
    <cellStyle name="Heading 2 9 4 3" xfId="28852"/>
    <cellStyle name="Heading 2 9 4 4" xfId="28853"/>
    <cellStyle name="Heading 2 9 5" xfId="28854"/>
    <cellStyle name="Heading 2 9 5 2" xfId="28855"/>
    <cellStyle name="Heading 2 9 5 3" xfId="28856"/>
    <cellStyle name="Heading 2 9 5 4" xfId="28857"/>
    <cellStyle name="Heading 2 9 6" xfId="28858"/>
    <cellStyle name="Heading 2 9 6 2" xfId="28859"/>
    <cellStyle name="Heading 2 9 6 3" xfId="28860"/>
    <cellStyle name="Heading 2 9 7" xfId="28861"/>
    <cellStyle name="Heading 2 9 7 2" xfId="28862"/>
    <cellStyle name="Heading 2 9 7 3" xfId="28863"/>
    <cellStyle name="Heading 2 9 8" xfId="28864"/>
    <cellStyle name="Heading 2 9 8 2" xfId="28865"/>
    <cellStyle name="Heading 2 9 8 3" xfId="28866"/>
    <cellStyle name="Heading 2 9 9" xfId="28867"/>
    <cellStyle name="Heading 3 10" xfId="28868"/>
    <cellStyle name="Heading 3 10 2" xfId="28869"/>
    <cellStyle name="Heading 3 10 2 2" xfId="28870"/>
    <cellStyle name="Heading 3 10 3" xfId="28871"/>
    <cellStyle name="Heading 3 10 3 2" xfId="28872"/>
    <cellStyle name="Heading 3 10 4" xfId="28873"/>
    <cellStyle name="Heading 3 10 4 2" xfId="28874"/>
    <cellStyle name="Heading 3 10 4 3" xfId="28875"/>
    <cellStyle name="Heading 3 10 5" xfId="28876"/>
    <cellStyle name="Heading 3 10 5 2" xfId="28877"/>
    <cellStyle name="Heading 3 10 5 3" xfId="28878"/>
    <cellStyle name="Heading 3 10 6" xfId="28879"/>
    <cellStyle name="Heading 3 10 7" xfId="28880"/>
    <cellStyle name="Heading 3 10 8" xfId="28881"/>
    <cellStyle name="Heading 3 10 9" xfId="28882"/>
    <cellStyle name="Heading 3 11" xfId="28883"/>
    <cellStyle name="Heading 3 11 2" xfId="28884"/>
    <cellStyle name="Heading 3 11 2 2" xfId="28885"/>
    <cellStyle name="Heading 3 11 2 3" xfId="28886"/>
    <cellStyle name="Heading 3 11 2 4" xfId="28887"/>
    <cellStyle name="Heading 3 11 3" xfId="28888"/>
    <cellStyle name="Heading 3 11 3 2" xfId="28889"/>
    <cellStyle name="Heading 3 11 4" xfId="28890"/>
    <cellStyle name="Heading 3 11 4 2" xfId="28891"/>
    <cellStyle name="Heading 3 11 5" xfId="28892"/>
    <cellStyle name="Heading 3 11 5 2" xfId="28893"/>
    <cellStyle name="Heading 3 11 6" xfId="28894"/>
    <cellStyle name="Heading 3 11 7" xfId="28895"/>
    <cellStyle name="Heading 3 11 8" xfId="28896"/>
    <cellStyle name="Heading 3 11 9" xfId="28897"/>
    <cellStyle name="Heading 3 12" xfId="28898"/>
    <cellStyle name="Heading 3 12 2" xfId="28899"/>
    <cellStyle name="Heading 3 12 2 2" xfId="28900"/>
    <cellStyle name="Heading 3 12 2 3" xfId="28901"/>
    <cellStyle name="Heading 3 12 2 4" xfId="28902"/>
    <cellStyle name="Heading 3 12 3" xfId="28903"/>
    <cellStyle name="Heading 3 12 3 2" xfId="28904"/>
    <cellStyle name="Heading 3 12 4" xfId="28905"/>
    <cellStyle name="Heading 3 12 4 2" xfId="28906"/>
    <cellStyle name="Heading 3 12 5" xfId="28907"/>
    <cellStyle name="Heading 3 12 5 2" xfId="28908"/>
    <cellStyle name="Heading 3 12 6" xfId="28909"/>
    <cellStyle name="Heading 3 12 7" xfId="28910"/>
    <cellStyle name="Heading 3 12 8" xfId="28911"/>
    <cellStyle name="Heading 3 12 9" xfId="28912"/>
    <cellStyle name="Heading 3 13" xfId="28913"/>
    <cellStyle name="Heading 3 13 2" xfId="28914"/>
    <cellStyle name="Heading 3 13 2 2" xfId="28915"/>
    <cellStyle name="Heading 3 13 2 3" xfId="28916"/>
    <cellStyle name="Heading 3 13 2 4" xfId="28917"/>
    <cellStyle name="Heading 3 13 3" xfId="28918"/>
    <cellStyle name="Heading 3 13 3 2" xfId="28919"/>
    <cellStyle name="Heading 3 13 4" xfId="28920"/>
    <cellStyle name="Heading 3 13 4 2" xfId="28921"/>
    <cellStyle name="Heading 3 13 5" xfId="28922"/>
    <cellStyle name="Heading 3 13 5 2" xfId="28923"/>
    <cellStyle name="Heading 3 13 6" xfId="28924"/>
    <cellStyle name="Heading 3 13 7" xfId="28925"/>
    <cellStyle name="Heading 3 13 8" xfId="28926"/>
    <cellStyle name="Heading 3 13 9" xfId="28927"/>
    <cellStyle name="Heading 3 14" xfId="28928"/>
    <cellStyle name="Heading 3 14 2" xfId="28929"/>
    <cellStyle name="Heading 3 14 2 2" xfId="28930"/>
    <cellStyle name="Heading 3 14 2 3" xfId="28931"/>
    <cellStyle name="Heading 3 14 2 4" xfId="28932"/>
    <cellStyle name="Heading 3 14 3" xfId="28933"/>
    <cellStyle name="Heading 3 14 3 2" xfId="28934"/>
    <cellStyle name="Heading 3 14 4" xfId="28935"/>
    <cellStyle name="Heading 3 14 4 2" xfId="28936"/>
    <cellStyle name="Heading 3 14 5" xfId="28937"/>
    <cellStyle name="Heading 3 14 5 2" xfId="28938"/>
    <cellStyle name="Heading 3 14 6" xfId="28939"/>
    <cellStyle name="Heading 3 14 7" xfId="28940"/>
    <cellStyle name="Heading 3 14 8" xfId="28941"/>
    <cellStyle name="Heading 3 14 9" xfId="28942"/>
    <cellStyle name="Heading 3 15" xfId="28943"/>
    <cellStyle name="Heading 3 15 2" xfId="28944"/>
    <cellStyle name="Heading 3 15 2 2" xfId="28945"/>
    <cellStyle name="Heading 3 15 3" xfId="28946"/>
    <cellStyle name="Heading 3 15 3 2" xfId="28947"/>
    <cellStyle name="Heading 3 15 4" xfId="28948"/>
    <cellStyle name="Heading 3 15 4 2" xfId="28949"/>
    <cellStyle name="Heading 3 15 5" xfId="28950"/>
    <cellStyle name="Heading 3 15 5 2" xfId="28951"/>
    <cellStyle name="Heading 3 15 6" xfId="28952"/>
    <cellStyle name="Heading 3 15 7" xfId="28953"/>
    <cellStyle name="Heading 3 15 8" xfId="28954"/>
    <cellStyle name="Heading 3 16" xfId="28955"/>
    <cellStyle name="Heading 3 16 2" xfId="28956"/>
    <cellStyle name="Heading 3 16 2 2" xfId="28957"/>
    <cellStyle name="Heading 3 16 3" xfId="28958"/>
    <cellStyle name="Heading 3 16 3 2" xfId="28959"/>
    <cellStyle name="Heading 3 16 4" xfId="28960"/>
    <cellStyle name="Heading 3 16 4 2" xfId="28961"/>
    <cellStyle name="Heading 3 16 5" xfId="28962"/>
    <cellStyle name="Heading 3 16 5 2" xfId="28963"/>
    <cellStyle name="Heading 3 16 6" xfId="28964"/>
    <cellStyle name="Heading 3 16 7" xfId="28965"/>
    <cellStyle name="Heading 3 16 8" xfId="28966"/>
    <cellStyle name="Heading 3 17" xfId="28967"/>
    <cellStyle name="Heading 3 17 2" xfId="28968"/>
    <cellStyle name="Heading 3 17 2 2" xfId="28969"/>
    <cellStyle name="Heading 3 17 3" xfId="28970"/>
    <cellStyle name="Heading 3 17 3 2" xfId="28971"/>
    <cellStyle name="Heading 3 17 4" xfId="28972"/>
    <cellStyle name="Heading 3 17 4 2" xfId="28973"/>
    <cellStyle name="Heading 3 17 5" xfId="28974"/>
    <cellStyle name="Heading 3 17 5 2" xfId="28975"/>
    <cellStyle name="Heading 3 17 6" xfId="28976"/>
    <cellStyle name="Heading 3 17 7" xfId="28977"/>
    <cellStyle name="Heading 3 17 8" xfId="28978"/>
    <cellStyle name="Heading 3 18" xfId="28979"/>
    <cellStyle name="Heading 3 18 2" xfId="28980"/>
    <cellStyle name="Heading 3 18 2 2" xfId="28981"/>
    <cellStyle name="Heading 3 18 3" xfId="28982"/>
    <cellStyle name="Heading 3 18 3 2" xfId="28983"/>
    <cellStyle name="Heading 3 18 4" xfId="28984"/>
    <cellStyle name="Heading 3 18 4 2" xfId="28985"/>
    <cellStyle name="Heading 3 18 5" xfId="28986"/>
    <cellStyle name="Heading 3 18 5 2" xfId="28987"/>
    <cellStyle name="Heading 3 18 6" xfId="28988"/>
    <cellStyle name="Heading 3 18 7" xfId="28989"/>
    <cellStyle name="Heading 3 18 8" xfId="28990"/>
    <cellStyle name="Heading 3 19" xfId="28991"/>
    <cellStyle name="Heading 3 19 2" xfId="28992"/>
    <cellStyle name="Heading 3 19 3" xfId="28993"/>
    <cellStyle name="Heading 3 19 4" xfId="28994"/>
    <cellStyle name="Heading 3 19 5" xfId="28995"/>
    <cellStyle name="Heading 3 2" xfId="74"/>
    <cellStyle name="Heading 3 2 10" xfId="28996"/>
    <cellStyle name="Heading 3 2 2" xfId="28997"/>
    <cellStyle name="Heading 3 2 2 2" xfId="28998"/>
    <cellStyle name="Heading 3 2 2 3" xfId="28999"/>
    <cellStyle name="Heading 3 2 2 3 2" xfId="29000"/>
    <cellStyle name="Heading 3 2 2 3 3" xfId="29001"/>
    <cellStyle name="Heading 3 2 2 4" xfId="29002"/>
    <cellStyle name="Heading 3 2 2 5" xfId="29003"/>
    <cellStyle name="Heading 3 2 2 6" xfId="29004"/>
    <cellStyle name="Heading 3 2 2 7" xfId="29005"/>
    <cellStyle name="Heading 3 2 2 8" xfId="29006"/>
    <cellStyle name="Heading 3 2 2 9" xfId="29007"/>
    <cellStyle name="Heading 3 2 3" xfId="29008"/>
    <cellStyle name="Heading 3 2 4" xfId="29009"/>
    <cellStyle name="Heading 3 2 5" xfId="29010"/>
    <cellStyle name="Heading 3 2 6" xfId="29011"/>
    <cellStyle name="Heading 3 2 6 2" xfId="29012"/>
    <cellStyle name="Heading 3 2 6 3" xfId="29013"/>
    <cellStyle name="Heading 3 2 7" xfId="29014"/>
    <cellStyle name="Heading 3 2 8" xfId="29015"/>
    <cellStyle name="Heading 3 2 9" xfId="29016"/>
    <cellStyle name="Heading 3 20" xfId="29017"/>
    <cellStyle name="Heading 3 20 2" xfId="29018"/>
    <cellStyle name="Heading 3 20 3" xfId="29019"/>
    <cellStyle name="Heading 3 20 4" xfId="29020"/>
    <cellStyle name="Heading 3 20 5" xfId="29021"/>
    <cellStyle name="Heading 3 21" xfId="29022"/>
    <cellStyle name="Heading 3 21 2" xfId="29023"/>
    <cellStyle name="Heading 3 21 2 2" xfId="29024"/>
    <cellStyle name="Heading 3 21 3" xfId="29025"/>
    <cellStyle name="Heading 3 21 3 2" xfId="29026"/>
    <cellStyle name="Heading 3 21 4" xfId="29027"/>
    <cellStyle name="Heading 3 21 4 2" xfId="29028"/>
    <cellStyle name="Heading 3 21 5" xfId="29029"/>
    <cellStyle name="Heading 3 21 5 2" xfId="29030"/>
    <cellStyle name="Heading 3 21 6" xfId="29031"/>
    <cellStyle name="Heading 3 21 7" xfId="29032"/>
    <cellStyle name="Heading 3 21 8" xfId="29033"/>
    <cellStyle name="Heading 3 22" xfId="29034"/>
    <cellStyle name="Heading 3 22 2" xfId="29035"/>
    <cellStyle name="Heading 3 22 3" xfId="29036"/>
    <cellStyle name="Heading 3 22 4" xfId="29037"/>
    <cellStyle name="Heading 3 22 5" xfId="29038"/>
    <cellStyle name="Heading 3 23" xfId="29039"/>
    <cellStyle name="Heading 3 23 2" xfId="29040"/>
    <cellStyle name="Heading 3 23 3" xfId="29041"/>
    <cellStyle name="Heading 3 23 4" xfId="29042"/>
    <cellStyle name="Heading 3 24" xfId="29043"/>
    <cellStyle name="Heading 3 24 2" xfId="29044"/>
    <cellStyle name="Heading 3 24 3" xfId="29045"/>
    <cellStyle name="Heading 3 24 4" xfId="29046"/>
    <cellStyle name="Heading 3 24 5" xfId="29047"/>
    <cellStyle name="Heading 3 24 6" xfId="29048"/>
    <cellStyle name="Heading 3 25" xfId="29049"/>
    <cellStyle name="Heading 3 25 2" xfId="29050"/>
    <cellStyle name="Heading 3 25 3" xfId="29051"/>
    <cellStyle name="Heading 3 25 4" xfId="29052"/>
    <cellStyle name="Heading 3 26" xfId="29053"/>
    <cellStyle name="Heading 3 26 2" xfId="29054"/>
    <cellStyle name="Heading 3 26 3" xfId="29055"/>
    <cellStyle name="Heading 3 26 4" xfId="29056"/>
    <cellStyle name="Heading 3 27" xfId="29057"/>
    <cellStyle name="Heading 3 28" xfId="29058"/>
    <cellStyle name="Heading 3 28 2" xfId="29059"/>
    <cellStyle name="Heading 3 29" xfId="29060"/>
    <cellStyle name="Heading 3 29 2" xfId="29061"/>
    <cellStyle name="Heading 3 3" xfId="75"/>
    <cellStyle name="Heading 3 3 10" xfId="29062"/>
    <cellStyle name="Heading 3 3 2" xfId="29063"/>
    <cellStyle name="Heading 3 3 2 2" xfId="29064"/>
    <cellStyle name="Heading 3 3 2 3" xfId="29065"/>
    <cellStyle name="Heading 3 3 2 4" xfId="29066"/>
    <cellStyle name="Heading 3 3 2 5" xfId="29067"/>
    <cellStyle name="Heading 3 3 2 6" xfId="29068"/>
    <cellStyle name="Heading 3 3 2 7" xfId="29069"/>
    <cellStyle name="Heading 3 3 2 8" xfId="29070"/>
    <cellStyle name="Heading 3 3 3" xfId="29071"/>
    <cellStyle name="Heading 3 3 4" xfId="29072"/>
    <cellStyle name="Heading 3 3 5" xfId="29073"/>
    <cellStyle name="Heading 3 3 6" xfId="29074"/>
    <cellStyle name="Heading 3 3 6 2" xfId="29075"/>
    <cellStyle name="Heading 3 3 6 3" xfId="29076"/>
    <cellStyle name="Heading 3 3 7" xfId="29077"/>
    <cellStyle name="Heading 3 3 8" xfId="29078"/>
    <cellStyle name="Heading 3 3 9" xfId="29079"/>
    <cellStyle name="Heading 3 30" xfId="29080"/>
    <cellStyle name="Heading 3 30 2" xfId="29081"/>
    <cellStyle name="Heading 3 31" xfId="29082"/>
    <cellStyle name="Heading 3 31 2" xfId="29083"/>
    <cellStyle name="Heading 3 32" xfId="29084"/>
    <cellStyle name="Heading 3 33" xfId="29085"/>
    <cellStyle name="Heading 3 34" xfId="29086"/>
    <cellStyle name="Heading 3 34 2" xfId="29087"/>
    <cellStyle name="Heading 3 35" xfId="29088"/>
    <cellStyle name="Heading 3 35 2" xfId="29089"/>
    <cellStyle name="Heading 3 36" xfId="29090"/>
    <cellStyle name="Heading 3 37" xfId="29091"/>
    <cellStyle name="Heading 3 37 2" xfId="29092"/>
    <cellStyle name="Heading 3 38" xfId="29093"/>
    <cellStyle name="Heading 3 38 2" xfId="29094"/>
    <cellStyle name="Heading 3 39" xfId="29095"/>
    <cellStyle name="Heading 3 4" xfId="76"/>
    <cellStyle name="Heading 3 4 10" xfId="29096"/>
    <cellStyle name="Heading 3 4 2" xfId="29097"/>
    <cellStyle name="Heading 3 4 2 2" xfId="29098"/>
    <cellStyle name="Heading 3 4 2 2 2" xfId="29099"/>
    <cellStyle name="Heading 3 4 2 2 3" xfId="29100"/>
    <cellStyle name="Heading 3 4 2 3" xfId="29101"/>
    <cellStyle name="Heading 3 4 2 4" xfId="29102"/>
    <cellStyle name="Heading 3 4 2 4 2" xfId="29103"/>
    <cellStyle name="Heading 3 4 2 4 3" xfId="29104"/>
    <cellStyle name="Heading 3 4 2 5" xfId="29105"/>
    <cellStyle name="Heading 3 4 2 6" xfId="29106"/>
    <cellStyle name="Heading 3 4 2 7" xfId="29107"/>
    <cellStyle name="Heading 3 4 2 8" xfId="29108"/>
    <cellStyle name="Heading 3 4 3" xfId="29109"/>
    <cellStyle name="Heading 3 4 3 2" xfId="29110"/>
    <cellStyle name="Heading 3 4 3 3" xfId="29111"/>
    <cellStyle name="Heading 3 4 3 4" xfId="29112"/>
    <cellStyle name="Heading 3 4 4" xfId="29113"/>
    <cellStyle name="Heading 3 4 4 2" xfId="29114"/>
    <cellStyle name="Heading 3 4 4 3" xfId="29115"/>
    <cellStyle name="Heading 3 4 4 4" xfId="29116"/>
    <cellStyle name="Heading 3 4 5" xfId="29117"/>
    <cellStyle name="Heading 3 4 5 2" xfId="29118"/>
    <cellStyle name="Heading 3 4 5 3" xfId="29119"/>
    <cellStyle name="Heading 3 4 5 4" xfId="29120"/>
    <cellStyle name="Heading 3 4 6" xfId="29121"/>
    <cellStyle name="Heading 3 4 6 2" xfId="29122"/>
    <cellStyle name="Heading 3 4 6 3" xfId="29123"/>
    <cellStyle name="Heading 3 4 7" xfId="29124"/>
    <cellStyle name="Heading 3 4 7 2" xfId="29125"/>
    <cellStyle name="Heading 3 4 7 3" xfId="29126"/>
    <cellStyle name="Heading 3 4 8" xfId="29127"/>
    <cellStyle name="Heading 3 4 8 2" xfId="29128"/>
    <cellStyle name="Heading 3 4 8 3" xfId="29129"/>
    <cellStyle name="Heading 3 4 9" xfId="29130"/>
    <cellStyle name="Heading 3 40" xfId="29131"/>
    <cellStyle name="Heading 3 41" xfId="29132"/>
    <cellStyle name="Heading 3 42" xfId="29133"/>
    <cellStyle name="Heading 3 43" xfId="29134"/>
    <cellStyle name="Heading 3 44" xfId="29135"/>
    <cellStyle name="Heading 3 45" xfId="29136"/>
    <cellStyle name="Heading 3 46" xfId="29137"/>
    <cellStyle name="Heading 3 47" xfId="29138"/>
    <cellStyle name="Heading 3 48" xfId="29139"/>
    <cellStyle name="Heading 3 49" xfId="29140"/>
    <cellStyle name="Heading 3 5" xfId="29141"/>
    <cellStyle name="Heading 3 5 10" xfId="29142"/>
    <cellStyle name="Heading 3 5 2" xfId="29143"/>
    <cellStyle name="Heading 3 5 2 10" xfId="29144"/>
    <cellStyle name="Heading 3 5 2 2" xfId="29145"/>
    <cellStyle name="Heading 3 5 2 2 2" xfId="29146"/>
    <cellStyle name="Heading 3 5 2 2 3" xfId="29147"/>
    <cellStyle name="Heading 3 5 2 3" xfId="29148"/>
    <cellStyle name="Heading 3 5 2 4" xfId="29149"/>
    <cellStyle name="Heading 3 5 2 5" xfId="29150"/>
    <cellStyle name="Heading 3 5 2 6" xfId="29151"/>
    <cellStyle name="Heading 3 5 2 7" xfId="29152"/>
    <cellStyle name="Heading 3 5 2 8" xfId="29153"/>
    <cellStyle name="Heading 3 5 2 9" xfId="29154"/>
    <cellStyle name="Heading 3 5 3" xfId="29155"/>
    <cellStyle name="Heading 3 5 3 2" xfId="29156"/>
    <cellStyle name="Heading 3 5 3 3" xfId="29157"/>
    <cellStyle name="Heading 3 5 3 4" xfId="29158"/>
    <cellStyle name="Heading 3 5 4" xfId="29159"/>
    <cellStyle name="Heading 3 5 4 2" xfId="29160"/>
    <cellStyle name="Heading 3 5 4 3" xfId="29161"/>
    <cellStyle name="Heading 3 5 4 4" xfId="29162"/>
    <cellStyle name="Heading 3 5 5" xfId="29163"/>
    <cellStyle name="Heading 3 5 5 2" xfId="29164"/>
    <cellStyle name="Heading 3 5 5 3" xfId="29165"/>
    <cellStyle name="Heading 3 5 5 4" xfId="29166"/>
    <cellStyle name="Heading 3 5 6" xfId="29167"/>
    <cellStyle name="Heading 3 5 6 2" xfId="29168"/>
    <cellStyle name="Heading 3 5 6 3" xfId="29169"/>
    <cellStyle name="Heading 3 5 7" xfId="29170"/>
    <cellStyle name="Heading 3 5 8" xfId="29171"/>
    <cellStyle name="Heading 3 5 8 2" xfId="29172"/>
    <cellStyle name="Heading 3 5 8 3" xfId="29173"/>
    <cellStyle name="Heading 3 5 9" xfId="29174"/>
    <cellStyle name="Heading 3 50" xfId="29175"/>
    <cellStyle name="Heading 3 51" xfId="29176"/>
    <cellStyle name="Heading 3 52" xfId="29177"/>
    <cellStyle name="Heading 3 53" xfId="29178"/>
    <cellStyle name="Heading 3 54" xfId="29179"/>
    <cellStyle name="Heading 3 55" xfId="29180"/>
    <cellStyle name="Heading 3 56" xfId="29181"/>
    <cellStyle name="Heading 3 57" xfId="29182"/>
    <cellStyle name="Heading 3 58" xfId="29183"/>
    <cellStyle name="Heading 3 59" xfId="29184"/>
    <cellStyle name="Heading 3 6" xfId="29185"/>
    <cellStyle name="Heading 3 6 2" xfId="29186"/>
    <cellStyle name="Heading 3 6 2 2" xfId="29187"/>
    <cellStyle name="Heading 3 6 2 3" xfId="29188"/>
    <cellStyle name="Heading 3 6 2 4" xfId="29189"/>
    <cellStyle name="Heading 3 6 2 5" xfId="29190"/>
    <cellStyle name="Heading 3 6 2 6" xfId="29191"/>
    <cellStyle name="Heading 3 6 2 7" xfId="29192"/>
    <cellStyle name="Heading 3 6 2 8" xfId="29193"/>
    <cellStyle name="Heading 3 6 3" xfId="29194"/>
    <cellStyle name="Heading 3 6 4" xfId="29195"/>
    <cellStyle name="Heading 3 6 5" xfId="29196"/>
    <cellStyle name="Heading 3 6 6" xfId="29197"/>
    <cellStyle name="Heading 3 6 7" xfId="29198"/>
    <cellStyle name="Heading 3 6 8" xfId="29199"/>
    <cellStyle name="Heading 3 6 9" xfId="29200"/>
    <cellStyle name="Heading 3 60" xfId="29201"/>
    <cellStyle name="Heading 3 61" xfId="29202"/>
    <cellStyle name="Heading 3 62" xfId="29203"/>
    <cellStyle name="Heading 3 63" xfId="29204"/>
    <cellStyle name="Heading 3 64" xfId="29205"/>
    <cellStyle name="Heading 3 65" xfId="29206"/>
    <cellStyle name="Heading 3 66" xfId="29207"/>
    <cellStyle name="Heading 3 67" xfId="29208"/>
    <cellStyle name="Heading 3 68" xfId="29209"/>
    <cellStyle name="Heading 3 69" xfId="29210"/>
    <cellStyle name="Heading 3 7" xfId="29211"/>
    <cellStyle name="Heading 3 7 2" xfId="29212"/>
    <cellStyle name="Heading 3 7 2 10" xfId="29213"/>
    <cellStyle name="Heading 3 7 2 2" xfId="29214"/>
    <cellStyle name="Heading 3 7 2 2 2" xfId="29215"/>
    <cellStyle name="Heading 3 7 2 2 3" xfId="29216"/>
    <cellStyle name="Heading 3 7 2 3" xfId="29217"/>
    <cellStyle name="Heading 3 7 2 4" xfId="29218"/>
    <cellStyle name="Heading 3 7 2 5" xfId="29219"/>
    <cellStyle name="Heading 3 7 2 6" xfId="29220"/>
    <cellStyle name="Heading 3 7 2 7" xfId="29221"/>
    <cellStyle name="Heading 3 7 2 8" xfId="29222"/>
    <cellStyle name="Heading 3 7 2 9" xfId="29223"/>
    <cellStyle name="Heading 3 7 3" xfId="29224"/>
    <cellStyle name="Heading 3 7 3 2" xfId="29225"/>
    <cellStyle name="Heading 3 7 3 3" xfId="29226"/>
    <cellStyle name="Heading 3 7 3 4" xfId="29227"/>
    <cellStyle name="Heading 3 7 4" xfId="29228"/>
    <cellStyle name="Heading 3 7 4 2" xfId="29229"/>
    <cellStyle name="Heading 3 7 4 3" xfId="29230"/>
    <cellStyle name="Heading 3 7 4 4" xfId="29231"/>
    <cellStyle name="Heading 3 7 5" xfId="29232"/>
    <cellStyle name="Heading 3 7 5 2" xfId="29233"/>
    <cellStyle name="Heading 3 7 5 3" xfId="29234"/>
    <cellStyle name="Heading 3 7 5 4" xfId="29235"/>
    <cellStyle name="Heading 3 7 6" xfId="29236"/>
    <cellStyle name="Heading 3 7 6 2" xfId="29237"/>
    <cellStyle name="Heading 3 7 6 3" xfId="29238"/>
    <cellStyle name="Heading 3 7 7" xfId="29239"/>
    <cellStyle name="Heading 3 7 8" xfId="29240"/>
    <cellStyle name="Heading 3 7 8 2" xfId="29241"/>
    <cellStyle name="Heading 3 7 8 3" xfId="29242"/>
    <cellStyle name="Heading 3 7 9" xfId="29243"/>
    <cellStyle name="Heading 3 70" xfId="29244"/>
    <cellStyle name="Heading 3 71" xfId="29245"/>
    <cellStyle name="Heading 3 72" xfId="29246"/>
    <cellStyle name="Heading 3 73" xfId="29247"/>
    <cellStyle name="Heading 3 74" xfId="29248"/>
    <cellStyle name="Heading 3 75" xfId="29249"/>
    <cellStyle name="Heading 3 76" xfId="29250"/>
    <cellStyle name="Heading 3 77" xfId="29251"/>
    <cellStyle name="Heading 3 78" xfId="29252"/>
    <cellStyle name="Heading 3 79" xfId="29253"/>
    <cellStyle name="Heading 3 8" xfId="29254"/>
    <cellStyle name="Heading 3 8 2" xfId="29255"/>
    <cellStyle name="Heading 3 8 2 2" xfId="29256"/>
    <cellStyle name="Heading 3 8 2 2 2" xfId="29257"/>
    <cellStyle name="Heading 3 8 2 2 3" xfId="29258"/>
    <cellStyle name="Heading 3 8 2 3" xfId="29259"/>
    <cellStyle name="Heading 3 8 2 4" xfId="29260"/>
    <cellStyle name="Heading 3 8 3" xfId="29261"/>
    <cellStyle name="Heading 3 8 3 2" xfId="29262"/>
    <cellStyle name="Heading 3 8 3 2 2" xfId="29263"/>
    <cellStyle name="Heading 3 8 3 2 3" xfId="29264"/>
    <cellStyle name="Heading 3 8 3 3" xfId="29265"/>
    <cellStyle name="Heading 3 8 3 4" xfId="29266"/>
    <cellStyle name="Heading 3 8 4" xfId="29267"/>
    <cellStyle name="Heading 3 8 4 2" xfId="29268"/>
    <cellStyle name="Heading 3 8 4 3" xfId="29269"/>
    <cellStyle name="Heading 3 8 4 4" xfId="29270"/>
    <cellStyle name="Heading 3 8 5" xfId="29271"/>
    <cellStyle name="Heading 3 8 5 2" xfId="29272"/>
    <cellStyle name="Heading 3 8 5 3" xfId="29273"/>
    <cellStyle name="Heading 3 8 5 4" xfId="29274"/>
    <cellStyle name="Heading 3 8 6" xfId="29275"/>
    <cellStyle name="Heading 3 8 6 2" xfId="29276"/>
    <cellStyle name="Heading 3 8 6 3" xfId="29277"/>
    <cellStyle name="Heading 3 8 7" xfId="29278"/>
    <cellStyle name="Heading 3 8 7 2" xfId="29279"/>
    <cellStyle name="Heading 3 8 7 3" xfId="29280"/>
    <cellStyle name="Heading 3 8 8" xfId="29281"/>
    <cellStyle name="Heading 3 8 8 2" xfId="29282"/>
    <cellStyle name="Heading 3 8 8 3" xfId="29283"/>
    <cellStyle name="Heading 3 8 9" xfId="29284"/>
    <cellStyle name="Heading 3 80" xfId="29285"/>
    <cellStyle name="Heading 3 81" xfId="29286"/>
    <cellStyle name="Heading 3 82" xfId="29287"/>
    <cellStyle name="Heading 3 83" xfId="29288"/>
    <cellStyle name="Heading 3 9" xfId="29289"/>
    <cellStyle name="Heading 3 9 2" xfId="29290"/>
    <cellStyle name="Heading 3 9 2 2" xfId="29291"/>
    <cellStyle name="Heading 3 9 2 2 2" xfId="29292"/>
    <cellStyle name="Heading 3 9 2 2 3" xfId="29293"/>
    <cellStyle name="Heading 3 9 2 3" xfId="29294"/>
    <cellStyle name="Heading 3 9 2 4" xfId="29295"/>
    <cellStyle name="Heading 3 9 3" xfId="29296"/>
    <cellStyle name="Heading 3 9 3 2" xfId="29297"/>
    <cellStyle name="Heading 3 9 3 2 2" xfId="29298"/>
    <cellStyle name="Heading 3 9 3 2 3" xfId="29299"/>
    <cellStyle name="Heading 3 9 3 3" xfId="29300"/>
    <cellStyle name="Heading 3 9 3 4" xfId="29301"/>
    <cellStyle name="Heading 3 9 4" xfId="29302"/>
    <cellStyle name="Heading 3 9 4 2" xfId="29303"/>
    <cellStyle name="Heading 3 9 4 3" xfId="29304"/>
    <cellStyle name="Heading 3 9 4 4" xfId="29305"/>
    <cellStyle name="Heading 3 9 5" xfId="29306"/>
    <cellStyle name="Heading 3 9 5 2" xfId="29307"/>
    <cellStyle name="Heading 3 9 5 3" xfId="29308"/>
    <cellStyle name="Heading 3 9 5 4" xfId="29309"/>
    <cellStyle name="Heading 3 9 6" xfId="29310"/>
    <cellStyle name="Heading 3 9 6 2" xfId="29311"/>
    <cellStyle name="Heading 3 9 6 3" xfId="29312"/>
    <cellStyle name="Heading 3 9 7" xfId="29313"/>
    <cellStyle name="Heading 3 9 7 2" xfId="29314"/>
    <cellStyle name="Heading 3 9 7 3" xfId="29315"/>
    <cellStyle name="Heading 3 9 8" xfId="29316"/>
    <cellStyle name="Heading 3 9 8 2" xfId="29317"/>
    <cellStyle name="Heading 3 9 8 3" xfId="29318"/>
    <cellStyle name="Heading 3 9 9" xfId="29319"/>
    <cellStyle name="Heading 4 10" xfId="29320"/>
    <cellStyle name="Heading 4 10 2" xfId="29321"/>
    <cellStyle name="Heading 4 10 2 2" xfId="29322"/>
    <cellStyle name="Heading 4 10 3" xfId="29323"/>
    <cellStyle name="Heading 4 10 3 2" xfId="29324"/>
    <cellStyle name="Heading 4 10 4" xfId="29325"/>
    <cellStyle name="Heading 4 10 4 2" xfId="29326"/>
    <cellStyle name="Heading 4 10 4 3" xfId="29327"/>
    <cellStyle name="Heading 4 10 4 4" xfId="29328"/>
    <cellStyle name="Heading 4 10 5" xfId="29329"/>
    <cellStyle name="Heading 4 10 5 2" xfId="29330"/>
    <cellStyle name="Heading 4 10 5 3" xfId="29331"/>
    <cellStyle name="Heading 4 10 5 4" xfId="29332"/>
    <cellStyle name="Heading 4 10 6" xfId="29333"/>
    <cellStyle name="Heading 4 10 6 2" xfId="29334"/>
    <cellStyle name="Heading 4 10 6 3" xfId="29335"/>
    <cellStyle name="Heading 4 10 7" xfId="29336"/>
    <cellStyle name="Heading 4 10 8" xfId="29337"/>
    <cellStyle name="Heading 4 10 9" xfId="29338"/>
    <cellStyle name="Heading 4 11" xfId="29339"/>
    <cellStyle name="Heading 4 11 2" xfId="29340"/>
    <cellStyle name="Heading 4 11 2 2" xfId="29341"/>
    <cellStyle name="Heading 4 11 3" xfId="29342"/>
    <cellStyle name="Heading 4 11 3 2" xfId="29343"/>
    <cellStyle name="Heading 4 11 4" xfId="29344"/>
    <cellStyle name="Heading 4 11 4 2" xfId="29345"/>
    <cellStyle name="Heading 4 11 5" xfId="29346"/>
    <cellStyle name="Heading 4 11 5 2" xfId="29347"/>
    <cellStyle name="Heading 4 11 6" xfId="29348"/>
    <cellStyle name="Heading 4 11 7" xfId="29349"/>
    <cellStyle name="Heading 4 12" xfId="29350"/>
    <cellStyle name="Heading 4 12 2" xfId="29351"/>
    <cellStyle name="Heading 4 12 2 2" xfId="29352"/>
    <cellStyle name="Heading 4 12 3" xfId="29353"/>
    <cellStyle name="Heading 4 12 3 2" xfId="29354"/>
    <cellStyle name="Heading 4 12 4" xfId="29355"/>
    <cellStyle name="Heading 4 12 4 2" xfId="29356"/>
    <cellStyle name="Heading 4 12 5" xfId="29357"/>
    <cellStyle name="Heading 4 12 5 2" xfId="29358"/>
    <cellStyle name="Heading 4 12 6" xfId="29359"/>
    <cellStyle name="Heading 4 12 7" xfId="29360"/>
    <cellStyle name="Heading 4 13" xfId="29361"/>
    <cellStyle name="Heading 4 13 2" xfId="29362"/>
    <cellStyle name="Heading 4 13 2 2" xfId="29363"/>
    <cellStyle name="Heading 4 13 3" xfId="29364"/>
    <cellStyle name="Heading 4 13 3 2" xfId="29365"/>
    <cellStyle name="Heading 4 13 4" xfId="29366"/>
    <cellStyle name="Heading 4 13 4 2" xfId="29367"/>
    <cellStyle name="Heading 4 13 5" xfId="29368"/>
    <cellStyle name="Heading 4 13 5 2" xfId="29369"/>
    <cellStyle name="Heading 4 13 6" xfId="29370"/>
    <cellStyle name="Heading 4 13 7" xfId="29371"/>
    <cellStyle name="Heading 4 14" xfId="29372"/>
    <cellStyle name="Heading 4 14 2" xfId="29373"/>
    <cellStyle name="Heading 4 14 2 2" xfId="29374"/>
    <cellStyle name="Heading 4 14 3" xfId="29375"/>
    <cellStyle name="Heading 4 14 3 2" xfId="29376"/>
    <cellStyle name="Heading 4 14 4" xfId="29377"/>
    <cellStyle name="Heading 4 14 4 2" xfId="29378"/>
    <cellStyle name="Heading 4 14 5" xfId="29379"/>
    <cellStyle name="Heading 4 14 5 2" xfId="29380"/>
    <cellStyle name="Heading 4 14 6" xfId="29381"/>
    <cellStyle name="Heading 4 14 7" xfId="29382"/>
    <cellStyle name="Heading 4 15" xfId="29383"/>
    <cellStyle name="Heading 4 15 2" xfId="29384"/>
    <cellStyle name="Heading 4 15 2 2" xfId="29385"/>
    <cellStyle name="Heading 4 15 3" xfId="29386"/>
    <cellStyle name="Heading 4 15 3 2" xfId="29387"/>
    <cellStyle name="Heading 4 15 4" xfId="29388"/>
    <cellStyle name="Heading 4 15 4 2" xfId="29389"/>
    <cellStyle name="Heading 4 15 5" xfId="29390"/>
    <cellStyle name="Heading 4 15 5 2" xfId="29391"/>
    <cellStyle name="Heading 4 15 6" xfId="29392"/>
    <cellStyle name="Heading 4 16" xfId="29393"/>
    <cellStyle name="Heading 4 16 2" xfId="29394"/>
    <cellStyle name="Heading 4 17" xfId="29395"/>
    <cellStyle name="Heading 4 17 2" xfId="29396"/>
    <cellStyle name="Heading 4 18" xfId="29397"/>
    <cellStyle name="Heading 4 18 2" xfId="29398"/>
    <cellStyle name="Heading 4 19" xfId="29399"/>
    <cellStyle name="Heading 4 19 2" xfId="29400"/>
    <cellStyle name="Heading 4 2" xfId="77"/>
    <cellStyle name="Heading 4 2 10" xfId="29401"/>
    <cellStyle name="Heading 4 2 2" xfId="29402"/>
    <cellStyle name="Heading 4 2 2 2" xfId="29403"/>
    <cellStyle name="Heading 4 2 2 3" xfId="29404"/>
    <cellStyle name="Heading 4 2 2 4" xfId="29405"/>
    <cellStyle name="Heading 4 2 2 5" xfId="29406"/>
    <cellStyle name="Heading 4 2 2 6" xfId="29407"/>
    <cellStyle name="Heading 4 2 2 7" xfId="29408"/>
    <cellStyle name="Heading 4 2 2 8" xfId="29409"/>
    <cellStyle name="Heading 4 2 3" xfId="29410"/>
    <cellStyle name="Heading 4 2 3 2" xfId="29411"/>
    <cellStyle name="Heading 4 2 4" xfId="29412"/>
    <cellStyle name="Heading 4 2 4 2" xfId="29413"/>
    <cellStyle name="Heading 4 2 5" xfId="29414"/>
    <cellStyle name="Heading 4 2 5 2" xfId="29415"/>
    <cellStyle name="Heading 4 2 6" xfId="29416"/>
    <cellStyle name="Heading 4 2 7" xfId="29417"/>
    <cellStyle name="Heading 4 2 7 2" xfId="29418"/>
    <cellStyle name="Heading 4 2 7 3" xfId="29419"/>
    <cellStyle name="Heading 4 2 8" xfId="29420"/>
    <cellStyle name="Heading 4 2 9" xfId="29421"/>
    <cellStyle name="Heading 4 20" xfId="29422"/>
    <cellStyle name="Heading 4 20 2" xfId="29423"/>
    <cellStyle name="Heading 4 21" xfId="29424"/>
    <cellStyle name="Heading 4 21 2" xfId="29425"/>
    <cellStyle name="Heading 4 22" xfId="29426"/>
    <cellStyle name="Heading 4 22 2" xfId="29427"/>
    <cellStyle name="Heading 4 23" xfId="29428"/>
    <cellStyle name="Heading 4 23 2" xfId="29429"/>
    <cellStyle name="Heading 4 24" xfId="29430"/>
    <cellStyle name="Heading 4 24 2" xfId="29431"/>
    <cellStyle name="Heading 4 25" xfId="29432"/>
    <cellStyle name="Heading 4 25 2" xfId="29433"/>
    <cellStyle name="Heading 4 26" xfId="29434"/>
    <cellStyle name="Heading 4 26 2" xfId="29435"/>
    <cellStyle name="Heading 4 27" xfId="29436"/>
    <cellStyle name="Heading 4 28" xfId="29437"/>
    <cellStyle name="Heading 4 29" xfId="29438"/>
    <cellStyle name="Heading 4 3" xfId="78"/>
    <cellStyle name="Heading 4 3 10" xfId="29439"/>
    <cellStyle name="Heading 4 3 2" xfId="29440"/>
    <cellStyle name="Heading 4 3 2 2" xfId="29441"/>
    <cellStyle name="Heading 4 3 2 3" xfId="29442"/>
    <cellStyle name="Heading 4 3 2 4" xfId="29443"/>
    <cellStyle name="Heading 4 3 2 5" xfId="29444"/>
    <cellStyle name="Heading 4 3 2 6" xfId="29445"/>
    <cellStyle name="Heading 4 3 2 7" xfId="29446"/>
    <cellStyle name="Heading 4 3 2 8" xfId="29447"/>
    <cellStyle name="Heading 4 3 3" xfId="29448"/>
    <cellStyle name="Heading 4 3 3 2" xfId="29449"/>
    <cellStyle name="Heading 4 3 4" xfId="29450"/>
    <cellStyle name="Heading 4 3 4 2" xfId="29451"/>
    <cellStyle name="Heading 4 3 5" xfId="29452"/>
    <cellStyle name="Heading 4 3 5 2" xfId="29453"/>
    <cellStyle name="Heading 4 3 6" xfId="29454"/>
    <cellStyle name="Heading 4 3 7" xfId="29455"/>
    <cellStyle name="Heading 4 3 7 2" xfId="29456"/>
    <cellStyle name="Heading 4 3 7 3" xfId="29457"/>
    <cellStyle name="Heading 4 3 8" xfId="29458"/>
    <cellStyle name="Heading 4 3 9" xfId="29459"/>
    <cellStyle name="Heading 4 30" xfId="29460"/>
    <cellStyle name="Heading 4 31" xfId="29461"/>
    <cellStyle name="Heading 4 32" xfId="29462"/>
    <cellStyle name="Heading 4 33" xfId="29463"/>
    <cellStyle name="Heading 4 34" xfId="29464"/>
    <cellStyle name="Heading 4 35" xfId="29465"/>
    <cellStyle name="Heading 4 36" xfId="29466"/>
    <cellStyle name="Heading 4 37" xfId="29467"/>
    <cellStyle name="Heading 4 38" xfId="29468"/>
    <cellStyle name="Heading 4 39" xfId="29469"/>
    <cellStyle name="Heading 4 4" xfId="79"/>
    <cellStyle name="Heading 4 4 10" xfId="29470"/>
    <cellStyle name="Heading 4 4 2" xfId="29471"/>
    <cellStyle name="Heading 4 4 2 2" xfId="29472"/>
    <cellStyle name="Heading 4 4 2 3" xfId="29473"/>
    <cellStyle name="Heading 4 4 2 4" xfId="29474"/>
    <cellStyle name="Heading 4 4 2 5" xfId="29475"/>
    <cellStyle name="Heading 4 4 2 6" xfId="29476"/>
    <cellStyle name="Heading 4 4 2 7" xfId="29477"/>
    <cellStyle name="Heading 4 4 2 8" xfId="29478"/>
    <cellStyle name="Heading 4 4 3" xfId="29479"/>
    <cellStyle name="Heading 4 4 3 2" xfId="29480"/>
    <cellStyle name="Heading 4 4 4" xfId="29481"/>
    <cellStyle name="Heading 4 4 4 2" xfId="29482"/>
    <cellStyle name="Heading 4 4 5" xfId="29483"/>
    <cellStyle name="Heading 4 4 5 2" xfId="29484"/>
    <cellStyle name="Heading 4 4 6" xfId="29485"/>
    <cellStyle name="Heading 4 4 7" xfId="29486"/>
    <cellStyle name="Heading 4 4 7 2" xfId="29487"/>
    <cellStyle name="Heading 4 4 7 3" xfId="29488"/>
    <cellStyle name="Heading 4 4 8" xfId="29489"/>
    <cellStyle name="Heading 4 4 9" xfId="29490"/>
    <cellStyle name="Heading 4 40" xfId="29491"/>
    <cellStyle name="Heading 4 41" xfId="29492"/>
    <cellStyle name="Heading 4 42" xfId="29493"/>
    <cellStyle name="Heading 4 43" xfId="29494"/>
    <cellStyle name="Heading 4 44" xfId="29495"/>
    <cellStyle name="Heading 4 45" xfId="29496"/>
    <cellStyle name="Heading 4 5" xfId="29497"/>
    <cellStyle name="Heading 4 5 10" xfId="29498"/>
    <cellStyle name="Heading 4 5 2" xfId="29499"/>
    <cellStyle name="Heading 4 5 2 2" xfId="29500"/>
    <cellStyle name="Heading 4 5 2 3" xfId="29501"/>
    <cellStyle name="Heading 4 5 2 4" xfId="29502"/>
    <cellStyle name="Heading 4 5 2 5" xfId="29503"/>
    <cellStyle name="Heading 4 5 2 6" xfId="29504"/>
    <cellStyle name="Heading 4 5 2 7" xfId="29505"/>
    <cellStyle name="Heading 4 5 2 8" xfId="29506"/>
    <cellStyle name="Heading 4 5 3" xfId="29507"/>
    <cellStyle name="Heading 4 5 3 2" xfId="29508"/>
    <cellStyle name="Heading 4 5 4" xfId="29509"/>
    <cellStyle name="Heading 4 5 4 2" xfId="29510"/>
    <cellStyle name="Heading 4 5 5" xfId="29511"/>
    <cellStyle name="Heading 4 5 5 2" xfId="29512"/>
    <cellStyle name="Heading 4 5 6" xfId="29513"/>
    <cellStyle name="Heading 4 5 7" xfId="29514"/>
    <cellStyle name="Heading 4 5 8" xfId="29515"/>
    <cellStyle name="Heading 4 5 9" xfId="29516"/>
    <cellStyle name="Heading 4 6" xfId="29517"/>
    <cellStyle name="Heading 4 6 2" xfId="29518"/>
    <cellStyle name="Heading 4 6 2 2" xfId="29519"/>
    <cellStyle name="Heading 4 6 2 3" xfId="29520"/>
    <cellStyle name="Heading 4 6 2 4" xfId="29521"/>
    <cellStyle name="Heading 4 6 2 5" xfId="29522"/>
    <cellStyle name="Heading 4 6 2 6" xfId="29523"/>
    <cellStyle name="Heading 4 6 2 7" xfId="29524"/>
    <cellStyle name="Heading 4 6 2 8" xfId="29525"/>
    <cellStyle name="Heading 4 6 3" xfId="29526"/>
    <cellStyle name="Heading 4 6 3 2" xfId="29527"/>
    <cellStyle name="Heading 4 6 4" xfId="29528"/>
    <cellStyle name="Heading 4 6 4 2" xfId="29529"/>
    <cellStyle name="Heading 4 6 5" xfId="29530"/>
    <cellStyle name="Heading 4 6 5 2" xfId="29531"/>
    <cellStyle name="Heading 4 6 6" xfId="29532"/>
    <cellStyle name="Heading 4 6 7" xfId="29533"/>
    <cellStyle name="Heading 4 6 8" xfId="29534"/>
    <cellStyle name="Heading 4 6 9" xfId="29535"/>
    <cellStyle name="Heading 4 7" xfId="29536"/>
    <cellStyle name="Heading 4 7 2" xfId="29537"/>
    <cellStyle name="Heading 4 7 2 2" xfId="29538"/>
    <cellStyle name="Heading 4 7 2 3" xfId="29539"/>
    <cellStyle name="Heading 4 7 2 4" xfId="29540"/>
    <cellStyle name="Heading 4 7 2 5" xfId="29541"/>
    <cellStyle name="Heading 4 7 2 6" xfId="29542"/>
    <cellStyle name="Heading 4 7 2 7" xfId="29543"/>
    <cellStyle name="Heading 4 7 2 8" xfId="29544"/>
    <cellStyle name="Heading 4 7 3" xfId="29545"/>
    <cellStyle name="Heading 4 7 3 2" xfId="29546"/>
    <cellStyle name="Heading 4 7 4" xfId="29547"/>
    <cellStyle name="Heading 4 7 4 2" xfId="29548"/>
    <cellStyle name="Heading 4 7 5" xfId="29549"/>
    <cellStyle name="Heading 4 7 5 2" xfId="29550"/>
    <cellStyle name="Heading 4 7 6" xfId="29551"/>
    <cellStyle name="Heading 4 7 7" xfId="29552"/>
    <cellStyle name="Heading 4 7 8" xfId="29553"/>
    <cellStyle name="Heading 4 7 9" xfId="29554"/>
    <cellStyle name="Heading 4 8" xfId="29555"/>
    <cellStyle name="Heading 4 8 2" xfId="29556"/>
    <cellStyle name="Heading 4 8 2 2" xfId="29557"/>
    <cellStyle name="Heading 4 8 3" xfId="29558"/>
    <cellStyle name="Heading 4 8 3 2" xfId="29559"/>
    <cellStyle name="Heading 4 8 4" xfId="29560"/>
    <cellStyle name="Heading 4 8 4 2" xfId="29561"/>
    <cellStyle name="Heading 4 8 4 3" xfId="29562"/>
    <cellStyle name="Heading 4 8 4 4" xfId="29563"/>
    <cellStyle name="Heading 4 8 5" xfId="29564"/>
    <cellStyle name="Heading 4 8 5 2" xfId="29565"/>
    <cellStyle name="Heading 4 8 5 3" xfId="29566"/>
    <cellStyle name="Heading 4 8 5 4" xfId="29567"/>
    <cellStyle name="Heading 4 8 6" xfId="29568"/>
    <cellStyle name="Heading 4 8 6 2" xfId="29569"/>
    <cellStyle name="Heading 4 8 6 3" xfId="29570"/>
    <cellStyle name="Heading 4 8 7" xfId="29571"/>
    <cellStyle name="Heading 4 8 8" xfId="29572"/>
    <cellStyle name="Heading 4 8 9" xfId="29573"/>
    <cellStyle name="Heading 4 9" xfId="29574"/>
    <cellStyle name="Heading 4 9 2" xfId="29575"/>
    <cellStyle name="Heading 4 9 2 2" xfId="29576"/>
    <cellStyle name="Heading 4 9 3" xfId="29577"/>
    <cellStyle name="Heading 4 9 3 2" xfId="29578"/>
    <cellStyle name="Heading 4 9 4" xfId="29579"/>
    <cellStyle name="Heading 4 9 4 2" xfId="29580"/>
    <cellStyle name="Heading 4 9 4 3" xfId="29581"/>
    <cellStyle name="Heading 4 9 4 4" xfId="29582"/>
    <cellStyle name="Heading 4 9 5" xfId="29583"/>
    <cellStyle name="Heading 4 9 5 2" xfId="29584"/>
    <cellStyle name="Heading 4 9 5 3" xfId="29585"/>
    <cellStyle name="Heading 4 9 5 4" xfId="29586"/>
    <cellStyle name="Heading 4 9 6" xfId="29587"/>
    <cellStyle name="Heading 4 9 6 2" xfId="29588"/>
    <cellStyle name="Heading 4 9 6 3" xfId="29589"/>
    <cellStyle name="Heading 4 9 7" xfId="29590"/>
    <cellStyle name="Heading 4 9 8" xfId="29591"/>
    <cellStyle name="Heading 4 9 9" xfId="29592"/>
    <cellStyle name="hidden" xfId="80"/>
    <cellStyle name="hide" xfId="81"/>
    <cellStyle name="Input 10" xfId="29593"/>
    <cellStyle name="Input 10 10" xfId="29594"/>
    <cellStyle name="Input 10 2" xfId="29595"/>
    <cellStyle name="Input 10 2 2" xfId="29596"/>
    <cellStyle name="Input 10 2 3" xfId="29597"/>
    <cellStyle name="Input 10 3" xfId="29598"/>
    <cellStyle name="Input 10 3 2" xfId="29599"/>
    <cellStyle name="Input 10 3 3" xfId="29600"/>
    <cellStyle name="Input 10 4" xfId="29601"/>
    <cellStyle name="Input 10 4 2" xfId="29602"/>
    <cellStyle name="Input 10 4 3" xfId="29603"/>
    <cellStyle name="Input 10 5" xfId="29604"/>
    <cellStyle name="Input 10 5 2" xfId="29605"/>
    <cellStyle name="Input 10 5 3" xfId="29606"/>
    <cellStyle name="Input 10 6" xfId="29607"/>
    <cellStyle name="Input 10 7" xfId="29608"/>
    <cellStyle name="Input 10 8" xfId="29609"/>
    <cellStyle name="Input 10 9" xfId="29610"/>
    <cellStyle name="Input 11" xfId="29611"/>
    <cellStyle name="Input 11 10" xfId="29612"/>
    <cellStyle name="Input 11 2" xfId="29613"/>
    <cellStyle name="Input 11 2 2" xfId="29614"/>
    <cellStyle name="Input 11 2 3" xfId="29615"/>
    <cellStyle name="Input 11 3" xfId="29616"/>
    <cellStyle name="Input 11 3 2" xfId="29617"/>
    <cellStyle name="Input 11 3 3" xfId="29618"/>
    <cellStyle name="Input 11 4" xfId="29619"/>
    <cellStyle name="Input 11 5" xfId="29620"/>
    <cellStyle name="Input 11 6" xfId="29621"/>
    <cellStyle name="Input 11 6 2" xfId="29622"/>
    <cellStyle name="Input 11 6 3" xfId="29623"/>
    <cellStyle name="Input 11 7" xfId="29624"/>
    <cellStyle name="Input 11 8" xfId="29625"/>
    <cellStyle name="Input 11 9" xfId="29626"/>
    <cellStyle name="Input 12" xfId="29627"/>
    <cellStyle name="Input 12 2" xfId="29628"/>
    <cellStyle name="Input 12 2 2" xfId="29629"/>
    <cellStyle name="Input 12 2 3" xfId="29630"/>
    <cellStyle name="Input 12 3" xfId="29631"/>
    <cellStyle name="Input 12 4" xfId="29632"/>
    <cellStyle name="Input 12 5" xfId="29633"/>
    <cellStyle name="Input 12 6" xfId="29634"/>
    <cellStyle name="Input 12 7" xfId="29635"/>
    <cellStyle name="Input 13" xfId="29636"/>
    <cellStyle name="Input 13 2" xfId="29637"/>
    <cellStyle name="Input 13 2 2" xfId="29638"/>
    <cellStyle name="Input 13 2 3" xfId="29639"/>
    <cellStyle name="Input 13 3" xfId="29640"/>
    <cellStyle name="Input 13 4" xfId="29641"/>
    <cellStyle name="Input 13 5" xfId="29642"/>
    <cellStyle name="Input 13 6" xfId="29643"/>
    <cellStyle name="Input 13 7" xfId="29644"/>
    <cellStyle name="Input 14" xfId="29645"/>
    <cellStyle name="Input 14 2" xfId="29646"/>
    <cellStyle name="Input 14 2 2" xfId="29647"/>
    <cellStyle name="Input 14 2 3" xfId="29648"/>
    <cellStyle name="Input 14 3" xfId="29649"/>
    <cellStyle name="Input 14 4" xfId="29650"/>
    <cellStyle name="Input 14 5" xfId="29651"/>
    <cellStyle name="Input 14 6" xfId="29652"/>
    <cellStyle name="Input 14 7" xfId="29653"/>
    <cellStyle name="Input 15" xfId="29654"/>
    <cellStyle name="Input 15 2" xfId="29655"/>
    <cellStyle name="Input 15 2 2" xfId="29656"/>
    <cellStyle name="Input 15 2 3" xfId="29657"/>
    <cellStyle name="Input 15 3" xfId="29658"/>
    <cellStyle name="Input 15 4" xfId="29659"/>
    <cellStyle name="Input 15 5" xfId="29660"/>
    <cellStyle name="Input 15 6" xfId="29661"/>
    <cellStyle name="Input 15 7" xfId="29662"/>
    <cellStyle name="Input 16" xfId="29663"/>
    <cellStyle name="Input 16 2" xfId="29664"/>
    <cellStyle name="Input 16 3" xfId="29665"/>
    <cellStyle name="Input 16 4" xfId="29666"/>
    <cellStyle name="Input 16 5" xfId="29667"/>
    <cellStyle name="Input 16 6" xfId="29668"/>
    <cellStyle name="Input 16 7" xfId="29669"/>
    <cellStyle name="Input 17" xfId="29670"/>
    <cellStyle name="Input 17 2" xfId="29671"/>
    <cellStyle name="Input 17 3" xfId="29672"/>
    <cellStyle name="Input 17 4" xfId="29673"/>
    <cellStyle name="Input 17 5" xfId="29674"/>
    <cellStyle name="Input 17 6" xfId="29675"/>
    <cellStyle name="Input 17 7" xfId="29676"/>
    <cellStyle name="Input 18" xfId="29677"/>
    <cellStyle name="Input 18 2" xfId="29678"/>
    <cellStyle name="Input 18 3" xfId="29679"/>
    <cellStyle name="Input 18 4" xfId="29680"/>
    <cellStyle name="Input 18 5" xfId="29681"/>
    <cellStyle name="Input 18 6" xfId="29682"/>
    <cellStyle name="Input 18 7" xfId="29683"/>
    <cellStyle name="Input 19" xfId="29684"/>
    <cellStyle name="Input 19 2" xfId="29685"/>
    <cellStyle name="Input 19 3" xfId="29686"/>
    <cellStyle name="Input 19 4" xfId="29687"/>
    <cellStyle name="Input 19 5" xfId="29688"/>
    <cellStyle name="Input 2" xfId="82"/>
    <cellStyle name="Input 2 2" xfId="29689"/>
    <cellStyle name="Input 2 2 2" xfId="29690"/>
    <cellStyle name="Input 2 2 2 2" xfId="29691"/>
    <cellStyle name="Input 2 2 2 3" xfId="29692"/>
    <cellStyle name="Input 2 2 3" xfId="29693"/>
    <cellStyle name="Input 2 2 4" xfId="29694"/>
    <cellStyle name="Input 2 3" xfId="29695"/>
    <cellStyle name="Input 2 3 2" xfId="29696"/>
    <cellStyle name="Input 2 3 3" xfId="29697"/>
    <cellStyle name="Input 2 4" xfId="29698"/>
    <cellStyle name="Input 2 4 2" xfId="29699"/>
    <cellStyle name="Input 2 4 3" xfId="29700"/>
    <cellStyle name="Input 2 5" xfId="29701"/>
    <cellStyle name="Input 2 5 2" xfId="29702"/>
    <cellStyle name="Input 2 5 3" xfId="29703"/>
    <cellStyle name="Input 2 6" xfId="29704"/>
    <cellStyle name="Input 2 6 2" xfId="29705"/>
    <cellStyle name="Input 2 6 3" xfId="29706"/>
    <cellStyle name="Input 2 7" xfId="29707"/>
    <cellStyle name="Input 20" xfId="29708"/>
    <cellStyle name="Input 20 2" xfId="29709"/>
    <cellStyle name="Input 20 3" xfId="29710"/>
    <cellStyle name="Input 20 4" xfId="29711"/>
    <cellStyle name="Input 20 5" xfId="29712"/>
    <cellStyle name="Input 21" xfId="29713"/>
    <cellStyle name="Input 21 2" xfId="29714"/>
    <cellStyle name="Input 21 3" xfId="29715"/>
    <cellStyle name="Input 21 4" xfId="29716"/>
    <cellStyle name="Input 21 5" xfId="29717"/>
    <cellStyle name="Input 21 6" xfId="29718"/>
    <cellStyle name="Input 21 7" xfId="29719"/>
    <cellStyle name="Input 22" xfId="29720"/>
    <cellStyle name="Input 22 2" xfId="29721"/>
    <cellStyle name="Input 22 3" xfId="29722"/>
    <cellStyle name="Input 22 4" xfId="29723"/>
    <cellStyle name="Input 22 5" xfId="29724"/>
    <cellStyle name="Input 23" xfId="29725"/>
    <cellStyle name="Input 23 2" xfId="29726"/>
    <cellStyle name="Input 23 3" xfId="29727"/>
    <cellStyle name="Input 24" xfId="29728"/>
    <cellStyle name="Input 24 2" xfId="29729"/>
    <cellStyle name="Input 24 3" xfId="29730"/>
    <cellStyle name="Input 25" xfId="29731"/>
    <cellStyle name="Input 25 2" xfId="29732"/>
    <cellStyle name="Input 25 3" xfId="29733"/>
    <cellStyle name="Input 25 4" xfId="29734"/>
    <cellStyle name="Input 26" xfId="29735"/>
    <cellStyle name="Input 26 2" xfId="29736"/>
    <cellStyle name="Input 26 3" xfId="29737"/>
    <cellStyle name="Input 27" xfId="29738"/>
    <cellStyle name="Input 28" xfId="29739"/>
    <cellStyle name="Input 29" xfId="29740"/>
    <cellStyle name="Input 3" xfId="83"/>
    <cellStyle name="Input 3 2" xfId="29741"/>
    <cellStyle name="Input 3 2 2" xfId="29742"/>
    <cellStyle name="Input 3 2 3" xfId="29743"/>
    <cellStyle name="Input 3 3" xfId="29744"/>
    <cellStyle name="Input 3 3 2" xfId="29745"/>
    <cellStyle name="Input 3 3 3" xfId="29746"/>
    <cellStyle name="Input 3 4" xfId="29747"/>
    <cellStyle name="Input 3 4 2" xfId="29748"/>
    <cellStyle name="Input 3 4 3" xfId="29749"/>
    <cellStyle name="Input 3 5" xfId="29750"/>
    <cellStyle name="Input 3 5 2" xfId="29751"/>
    <cellStyle name="Input 3 5 3" xfId="29752"/>
    <cellStyle name="Input 3 6" xfId="29753"/>
    <cellStyle name="Input 3 6 2" xfId="29754"/>
    <cellStyle name="Input 3 6 3" xfId="29755"/>
    <cellStyle name="Input 3 7" xfId="29756"/>
    <cellStyle name="Input 30" xfId="29757"/>
    <cellStyle name="Input 31" xfId="29758"/>
    <cellStyle name="Input 32" xfId="29759"/>
    <cellStyle name="Input 33" xfId="29760"/>
    <cellStyle name="Input 34" xfId="29761"/>
    <cellStyle name="Input 35" xfId="29762"/>
    <cellStyle name="Input 36" xfId="29763"/>
    <cellStyle name="Input 37" xfId="29764"/>
    <cellStyle name="Input 38" xfId="29765"/>
    <cellStyle name="Input 39" xfId="29766"/>
    <cellStyle name="Input 4" xfId="84"/>
    <cellStyle name="Input 4 2" xfId="29767"/>
    <cellStyle name="Input 4 2 2" xfId="29768"/>
    <cellStyle name="Input 4 2 3" xfId="29769"/>
    <cellStyle name="Input 4 2 4" xfId="29770"/>
    <cellStyle name="Input 4 2 5" xfId="29771"/>
    <cellStyle name="Input 4 3" xfId="29772"/>
    <cellStyle name="Input 4 3 2" xfId="29773"/>
    <cellStyle name="Input 4 3 3" xfId="29774"/>
    <cellStyle name="Input 4 4" xfId="29775"/>
    <cellStyle name="Input 4 4 2" xfId="29776"/>
    <cellStyle name="Input 4 4 3" xfId="29777"/>
    <cellStyle name="Input 4 5" xfId="29778"/>
    <cellStyle name="Input 4 6" xfId="29779"/>
    <cellStyle name="Input 4 7" xfId="29780"/>
    <cellStyle name="Input 40" xfId="29781"/>
    <cellStyle name="Input 41" xfId="29782"/>
    <cellStyle name="Input 42" xfId="29783"/>
    <cellStyle name="Input 43" xfId="29784"/>
    <cellStyle name="Input 44" xfId="29785"/>
    <cellStyle name="Input 45" xfId="29786"/>
    <cellStyle name="Input 46" xfId="29787"/>
    <cellStyle name="Input 47" xfId="29788"/>
    <cellStyle name="Input 48" xfId="29789"/>
    <cellStyle name="Input 49" xfId="29790"/>
    <cellStyle name="Input 5" xfId="29791"/>
    <cellStyle name="Input 5 2" xfId="29792"/>
    <cellStyle name="Input 5 2 2" xfId="29793"/>
    <cellStyle name="Input 5 2 3" xfId="29794"/>
    <cellStyle name="Input 5 3" xfId="29795"/>
    <cellStyle name="Input 5 3 2" xfId="29796"/>
    <cellStyle name="Input 5 3 3" xfId="29797"/>
    <cellStyle name="Input 5 4" xfId="29798"/>
    <cellStyle name="Input 5 4 2" xfId="29799"/>
    <cellStyle name="Input 5 4 3" xfId="29800"/>
    <cellStyle name="Input 5 5" xfId="29801"/>
    <cellStyle name="Input 5 6" xfId="29802"/>
    <cellStyle name="Input 5 7" xfId="29803"/>
    <cellStyle name="Input 5 8" xfId="29804"/>
    <cellStyle name="Input 50" xfId="29805"/>
    <cellStyle name="Input 51" xfId="29806"/>
    <cellStyle name="Input 52" xfId="29807"/>
    <cellStyle name="Input 53" xfId="29808"/>
    <cellStyle name="Input 54" xfId="29809"/>
    <cellStyle name="Input 55" xfId="29810"/>
    <cellStyle name="Input 56" xfId="29811"/>
    <cellStyle name="Input 57" xfId="29812"/>
    <cellStyle name="Input 58" xfId="29813"/>
    <cellStyle name="Input 59" xfId="29814"/>
    <cellStyle name="Input 6" xfId="29815"/>
    <cellStyle name="Input 6 2" xfId="29816"/>
    <cellStyle name="Input 6 2 2" xfId="29817"/>
    <cellStyle name="Input 6 2 3" xfId="29818"/>
    <cellStyle name="Input 6 3" xfId="29819"/>
    <cellStyle name="Input 6 3 2" xfId="29820"/>
    <cellStyle name="Input 6 3 3" xfId="29821"/>
    <cellStyle name="Input 6 4" xfId="29822"/>
    <cellStyle name="Input 6 4 2" xfId="29823"/>
    <cellStyle name="Input 6 4 3" xfId="29824"/>
    <cellStyle name="Input 6 5" xfId="29825"/>
    <cellStyle name="Input 6 6" xfId="29826"/>
    <cellStyle name="Input 60" xfId="29827"/>
    <cellStyle name="Input 61" xfId="29828"/>
    <cellStyle name="Input 62" xfId="29829"/>
    <cellStyle name="Input 63" xfId="29830"/>
    <cellStyle name="Input 64" xfId="29831"/>
    <cellStyle name="Input 65" xfId="29832"/>
    <cellStyle name="Input 66" xfId="29833"/>
    <cellStyle name="Input 67" xfId="29834"/>
    <cellStyle name="Input 68" xfId="29835"/>
    <cellStyle name="Input 69" xfId="29836"/>
    <cellStyle name="Input 7" xfId="29837"/>
    <cellStyle name="Input 7 2" xfId="29838"/>
    <cellStyle name="Input 7 2 2" xfId="29839"/>
    <cellStyle name="Input 7 2 3" xfId="29840"/>
    <cellStyle name="Input 7 3" xfId="29841"/>
    <cellStyle name="Input 7 3 2" xfId="29842"/>
    <cellStyle name="Input 7 3 3" xfId="29843"/>
    <cellStyle name="Input 7 4" xfId="29844"/>
    <cellStyle name="Input 7 4 2" xfId="29845"/>
    <cellStyle name="Input 7 4 3" xfId="29846"/>
    <cellStyle name="Input 7 5" xfId="29847"/>
    <cellStyle name="Input 7 5 2" xfId="29848"/>
    <cellStyle name="Input 7 5 3" xfId="29849"/>
    <cellStyle name="Input 7 6" xfId="29850"/>
    <cellStyle name="Input 7 7" xfId="29851"/>
    <cellStyle name="Input 7 8" xfId="29852"/>
    <cellStyle name="Input 70" xfId="29853"/>
    <cellStyle name="Input 71" xfId="29854"/>
    <cellStyle name="Input 72" xfId="29855"/>
    <cellStyle name="Input 73" xfId="29856"/>
    <cellStyle name="Input 74" xfId="29857"/>
    <cellStyle name="Input 75" xfId="29858"/>
    <cellStyle name="Input 76" xfId="29859"/>
    <cellStyle name="Input 77" xfId="29860"/>
    <cellStyle name="Input 78" xfId="29861"/>
    <cellStyle name="Input 79" xfId="29862"/>
    <cellStyle name="Input 8" xfId="29863"/>
    <cellStyle name="Input 8 2" xfId="29864"/>
    <cellStyle name="Input 8 2 2" xfId="29865"/>
    <cellStyle name="Input 8 2 3" xfId="29866"/>
    <cellStyle name="Input 8 3" xfId="29867"/>
    <cellStyle name="Input 8 3 2" xfId="29868"/>
    <cellStyle name="Input 8 3 3" xfId="29869"/>
    <cellStyle name="Input 8 4" xfId="29870"/>
    <cellStyle name="Input 8 4 2" xfId="29871"/>
    <cellStyle name="Input 8 4 3" xfId="29872"/>
    <cellStyle name="Input 8 5" xfId="29873"/>
    <cellStyle name="Input 8 6" xfId="29874"/>
    <cellStyle name="Input 8 7" xfId="29875"/>
    <cellStyle name="Input 8 8" xfId="29876"/>
    <cellStyle name="Input 80" xfId="29877"/>
    <cellStyle name="Input 81" xfId="29878"/>
    <cellStyle name="Input 82" xfId="29879"/>
    <cellStyle name="Input 83" xfId="29880"/>
    <cellStyle name="Input 9" xfId="29881"/>
    <cellStyle name="Input 9 10" xfId="29882"/>
    <cellStyle name="Input 9 2" xfId="29883"/>
    <cellStyle name="Input 9 2 2" xfId="29884"/>
    <cellStyle name="Input 9 2 3" xfId="29885"/>
    <cellStyle name="Input 9 3" xfId="29886"/>
    <cellStyle name="Input 9 3 2" xfId="29887"/>
    <cellStyle name="Input 9 3 3" xfId="29888"/>
    <cellStyle name="Input 9 4" xfId="29889"/>
    <cellStyle name="Input 9 5" xfId="29890"/>
    <cellStyle name="Input 9 6" xfId="29891"/>
    <cellStyle name="Input 9 6 2" xfId="29892"/>
    <cellStyle name="Input 9 6 3" xfId="29893"/>
    <cellStyle name="Input 9 7" xfId="29894"/>
    <cellStyle name="Input 9 8" xfId="29895"/>
    <cellStyle name="Input 9 9" xfId="29896"/>
    <cellStyle name="Left:" xfId="29897"/>
    <cellStyle name="Linked Cell 10" xfId="29898"/>
    <cellStyle name="Linked Cell 10 2" xfId="29899"/>
    <cellStyle name="Linked Cell 10 2 2" xfId="29900"/>
    <cellStyle name="Linked Cell 10 3" xfId="29901"/>
    <cellStyle name="Linked Cell 10 3 2" xfId="29902"/>
    <cellStyle name="Linked Cell 10 4" xfId="29903"/>
    <cellStyle name="Linked Cell 10 4 2" xfId="29904"/>
    <cellStyle name="Linked Cell 10 4 3" xfId="29905"/>
    <cellStyle name="Linked Cell 10 5" xfId="29906"/>
    <cellStyle name="Linked Cell 10 5 2" xfId="29907"/>
    <cellStyle name="Linked Cell 10 5 3" xfId="29908"/>
    <cellStyle name="Linked Cell 10 6" xfId="29909"/>
    <cellStyle name="Linked Cell 10 7" xfId="29910"/>
    <cellStyle name="Linked Cell 10 8" xfId="29911"/>
    <cellStyle name="Linked Cell 10 9" xfId="29912"/>
    <cellStyle name="Linked Cell 11" xfId="29913"/>
    <cellStyle name="Linked Cell 11 2" xfId="29914"/>
    <cellStyle name="Linked Cell 11 2 2" xfId="29915"/>
    <cellStyle name="Linked Cell 11 2 3" xfId="29916"/>
    <cellStyle name="Linked Cell 11 2 4" xfId="29917"/>
    <cellStyle name="Linked Cell 11 3" xfId="29918"/>
    <cellStyle name="Linked Cell 11 3 2" xfId="29919"/>
    <cellStyle name="Linked Cell 11 4" xfId="29920"/>
    <cellStyle name="Linked Cell 11 4 2" xfId="29921"/>
    <cellStyle name="Linked Cell 11 5" xfId="29922"/>
    <cellStyle name="Linked Cell 11 5 2" xfId="29923"/>
    <cellStyle name="Linked Cell 11 6" xfId="29924"/>
    <cellStyle name="Linked Cell 11 7" xfId="29925"/>
    <cellStyle name="Linked Cell 11 8" xfId="29926"/>
    <cellStyle name="Linked Cell 11 9" xfId="29927"/>
    <cellStyle name="Linked Cell 12" xfId="29928"/>
    <cellStyle name="Linked Cell 12 2" xfId="29929"/>
    <cellStyle name="Linked Cell 12 2 2" xfId="29930"/>
    <cellStyle name="Linked Cell 12 2 3" xfId="29931"/>
    <cellStyle name="Linked Cell 12 2 4" xfId="29932"/>
    <cellStyle name="Linked Cell 12 3" xfId="29933"/>
    <cellStyle name="Linked Cell 12 3 2" xfId="29934"/>
    <cellStyle name="Linked Cell 12 4" xfId="29935"/>
    <cellStyle name="Linked Cell 12 4 2" xfId="29936"/>
    <cellStyle name="Linked Cell 12 5" xfId="29937"/>
    <cellStyle name="Linked Cell 12 5 2" xfId="29938"/>
    <cellStyle name="Linked Cell 12 6" xfId="29939"/>
    <cellStyle name="Linked Cell 12 7" xfId="29940"/>
    <cellStyle name="Linked Cell 12 8" xfId="29941"/>
    <cellStyle name="Linked Cell 12 9" xfId="29942"/>
    <cellStyle name="Linked Cell 13" xfId="29943"/>
    <cellStyle name="Linked Cell 13 2" xfId="29944"/>
    <cellStyle name="Linked Cell 13 2 2" xfId="29945"/>
    <cellStyle name="Linked Cell 13 2 3" xfId="29946"/>
    <cellStyle name="Linked Cell 13 2 4" xfId="29947"/>
    <cellStyle name="Linked Cell 13 3" xfId="29948"/>
    <cellStyle name="Linked Cell 13 3 2" xfId="29949"/>
    <cellStyle name="Linked Cell 13 4" xfId="29950"/>
    <cellStyle name="Linked Cell 13 4 2" xfId="29951"/>
    <cellStyle name="Linked Cell 13 5" xfId="29952"/>
    <cellStyle name="Linked Cell 13 5 2" xfId="29953"/>
    <cellStyle name="Linked Cell 13 6" xfId="29954"/>
    <cellStyle name="Linked Cell 13 7" xfId="29955"/>
    <cellStyle name="Linked Cell 13 8" xfId="29956"/>
    <cellStyle name="Linked Cell 13 9" xfId="29957"/>
    <cellStyle name="Linked Cell 14" xfId="29958"/>
    <cellStyle name="Linked Cell 14 2" xfId="29959"/>
    <cellStyle name="Linked Cell 14 2 2" xfId="29960"/>
    <cellStyle name="Linked Cell 14 2 3" xfId="29961"/>
    <cellStyle name="Linked Cell 14 2 4" xfId="29962"/>
    <cellStyle name="Linked Cell 14 3" xfId="29963"/>
    <cellStyle name="Linked Cell 14 3 2" xfId="29964"/>
    <cellStyle name="Linked Cell 14 4" xfId="29965"/>
    <cellStyle name="Linked Cell 14 4 2" xfId="29966"/>
    <cellStyle name="Linked Cell 14 5" xfId="29967"/>
    <cellStyle name="Linked Cell 14 5 2" xfId="29968"/>
    <cellStyle name="Linked Cell 14 6" xfId="29969"/>
    <cellStyle name="Linked Cell 14 7" xfId="29970"/>
    <cellStyle name="Linked Cell 14 8" xfId="29971"/>
    <cellStyle name="Linked Cell 14 9" xfId="29972"/>
    <cellStyle name="Linked Cell 15" xfId="29973"/>
    <cellStyle name="Linked Cell 15 2" xfId="29974"/>
    <cellStyle name="Linked Cell 15 2 2" xfId="29975"/>
    <cellStyle name="Linked Cell 15 3" xfId="29976"/>
    <cellStyle name="Linked Cell 15 3 2" xfId="29977"/>
    <cellStyle name="Linked Cell 15 4" xfId="29978"/>
    <cellStyle name="Linked Cell 15 4 2" xfId="29979"/>
    <cellStyle name="Linked Cell 15 5" xfId="29980"/>
    <cellStyle name="Linked Cell 15 5 2" xfId="29981"/>
    <cellStyle name="Linked Cell 15 6" xfId="29982"/>
    <cellStyle name="Linked Cell 15 7" xfId="29983"/>
    <cellStyle name="Linked Cell 15 8" xfId="29984"/>
    <cellStyle name="Linked Cell 16" xfId="29985"/>
    <cellStyle name="Linked Cell 16 2" xfId="29986"/>
    <cellStyle name="Linked Cell 16 2 2" xfId="29987"/>
    <cellStyle name="Linked Cell 16 3" xfId="29988"/>
    <cellStyle name="Linked Cell 16 3 2" xfId="29989"/>
    <cellStyle name="Linked Cell 16 4" xfId="29990"/>
    <cellStyle name="Linked Cell 16 4 2" xfId="29991"/>
    <cellStyle name="Linked Cell 16 5" xfId="29992"/>
    <cellStyle name="Linked Cell 16 5 2" xfId="29993"/>
    <cellStyle name="Linked Cell 16 6" xfId="29994"/>
    <cellStyle name="Linked Cell 16 7" xfId="29995"/>
    <cellStyle name="Linked Cell 16 8" xfId="29996"/>
    <cellStyle name="Linked Cell 17" xfId="29997"/>
    <cellStyle name="Linked Cell 17 2" xfId="29998"/>
    <cellStyle name="Linked Cell 17 2 2" xfId="29999"/>
    <cellStyle name="Linked Cell 17 3" xfId="30000"/>
    <cellStyle name="Linked Cell 17 3 2" xfId="30001"/>
    <cellStyle name="Linked Cell 17 4" xfId="30002"/>
    <cellStyle name="Linked Cell 17 4 2" xfId="30003"/>
    <cellStyle name="Linked Cell 17 5" xfId="30004"/>
    <cellStyle name="Linked Cell 17 5 2" xfId="30005"/>
    <cellStyle name="Linked Cell 17 6" xfId="30006"/>
    <cellStyle name="Linked Cell 17 7" xfId="30007"/>
    <cellStyle name="Linked Cell 17 8" xfId="30008"/>
    <cellStyle name="Linked Cell 18" xfId="30009"/>
    <cellStyle name="Linked Cell 18 2" xfId="30010"/>
    <cellStyle name="Linked Cell 18 2 2" xfId="30011"/>
    <cellStyle name="Linked Cell 18 3" xfId="30012"/>
    <cellStyle name="Linked Cell 18 3 2" xfId="30013"/>
    <cellStyle name="Linked Cell 18 4" xfId="30014"/>
    <cellStyle name="Linked Cell 18 4 2" xfId="30015"/>
    <cellStyle name="Linked Cell 18 5" xfId="30016"/>
    <cellStyle name="Linked Cell 18 5 2" xfId="30017"/>
    <cellStyle name="Linked Cell 18 6" xfId="30018"/>
    <cellStyle name="Linked Cell 18 7" xfId="30019"/>
    <cellStyle name="Linked Cell 18 8" xfId="30020"/>
    <cellStyle name="Linked Cell 19" xfId="30021"/>
    <cellStyle name="Linked Cell 19 2" xfId="30022"/>
    <cellStyle name="Linked Cell 19 3" xfId="30023"/>
    <cellStyle name="Linked Cell 19 4" xfId="30024"/>
    <cellStyle name="Linked Cell 19 5" xfId="30025"/>
    <cellStyle name="Linked Cell 2" xfId="85"/>
    <cellStyle name="Linked Cell 2 10" xfId="30026"/>
    <cellStyle name="Linked Cell 2 2" xfId="30027"/>
    <cellStyle name="Linked Cell 2 2 2" xfId="30028"/>
    <cellStyle name="Linked Cell 2 2 3" xfId="30029"/>
    <cellStyle name="Linked Cell 2 2 3 2" xfId="30030"/>
    <cellStyle name="Linked Cell 2 2 3 3" xfId="30031"/>
    <cellStyle name="Linked Cell 2 2 4" xfId="30032"/>
    <cellStyle name="Linked Cell 2 2 5" xfId="30033"/>
    <cellStyle name="Linked Cell 2 2 6" xfId="30034"/>
    <cellStyle name="Linked Cell 2 2 7" xfId="30035"/>
    <cellStyle name="Linked Cell 2 2 8" xfId="30036"/>
    <cellStyle name="Linked Cell 2 2 9" xfId="30037"/>
    <cellStyle name="Linked Cell 2 3" xfId="30038"/>
    <cellStyle name="Linked Cell 2 4" xfId="30039"/>
    <cellStyle name="Linked Cell 2 5" xfId="30040"/>
    <cellStyle name="Linked Cell 2 6" xfId="30041"/>
    <cellStyle name="Linked Cell 2 6 2" xfId="30042"/>
    <cellStyle name="Linked Cell 2 6 3" xfId="30043"/>
    <cellStyle name="Linked Cell 2 7" xfId="30044"/>
    <cellStyle name="Linked Cell 2 8" xfId="30045"/>
    <cellStyle name="Linked Cell 2 9" xfId="30046"/>
    <cellStyle name="Linked Cell 20" xfId="30047"/>
    <cellStyle name="Linked Cell 20 2" xfId="30048"/>
    <cellStyle name="Linked Cell 20 3" xfId="30049"/>
    <cellStyle name="Linked Cell 20 4" xfId="30050"/>
    <cellStyle name="Linked Cell 20 5" xfId="30051"/>
    <cellStyle name="Linked Cell 21" xfId="30052"/>
    <cellStyle name="Linked Cell 21 2" xfId="30053"/>
    <cellStyle name="Linked Cell 21 2 2" xfId="30054"/>
    <cellStyle name="Linked Cell 21 3" xfId="30055"/>
    <cellStyle name="Linked Cell 21 3 2" xfId="30056"/>
    <cellStyle name="Linked Cell 21 4" xfId="30057"/>
    <cellStyle name="Linked Cell 21 4 2" xfId="30058"/>
    <cellStyle name="Linked Cell 21 5" xfId="30059"/>
    <cellStyle name="Linked Cell 21 5 2" xfId="30060"/>
    <cellStyle name="Linked Cell 21 6" xfId="30061"/>
    <cellStyle name="Linked Cell 21 7" xfId="30062"/>
    <cellStyle name="Linked Cell 21 8" xfId="30063"/>
    <cellStyle name="Linked Cell 22" xfId="30064"/>
    <cellStyle name="Linked Cell 22 2" xfId="30065"/>
    <cellStyle name="Linked Cell 22 3" xfId="30066"/>
    <cellStyle name="Linked Cell 22 4" xfId="30067"/>
    <cellStyle name="Linked Cell 22 5" xfId="30068"/>
    <cellStyle name="Linked Cell 23" xfId="30069"/>
    <cellStyle name="Linked Cell 23 2" xfId="30070"/>
    <cellStyle name="Linked Cell 23 3" xfId="30071"/>
    <cellStyle name="Linked Cell 23 4" xfId="30072"/>
    <cellStyle name="Linked Cell 24" xfId="30073"/>
    <cellStyle name="Linked Cell 24 2" xfId="30074"/>
    <cellStyle name="Linked Cell 24 3" xfId="30075"/>
    <cellStyle name="Linked Cell 24 4" xfId="30076"/>
    <cellStyle name="Linked Cell 24 5" xfId="30077"/>
    <cellStyle name="Linked Cell 24 6" xfId="30078"/>
    <cellStyle name="Linked Cell 25" xfId="30079"/>
    <cellStyle name="Linked Cell 25 2" xfId="30080"/>
    <cellStyle name="Linked Cell 25 3" xfId="30081"/>
    <cellStyle name="Linked Cell 25 4" xfId="30082"/>
    <cellStyle name="Linked Cell 26" xfId="30083"/>
    <cellStyle name="Linked Cell 26 2" xfId="30084"/>
    <cellStyle name="Linked Cell 27" xfId="30085"/>
    <cellStyle name="Linked Cell 28" xfId="30086"/>
    <cellStyle name="Linked Cell 28 2" xfId="30087"/>
    <cellStyle name="Linked Cell 29" xfId="30088"/>
    <cellStyle name="Linked Cell 29 2" xfId="30089"/>
    <cellStyle name="Linked Cell 3" xfId="86"/>
    <cellStyle name="Linked Cell 3 10" xfId="30090"/>
    <cellStyle name="Linked Cell 3 2" xfId="30091"/>
    <cellStyle name="Linked Cell 3 2 2" xfId="30092"/>
    <cellStyle name="Linked Cell 3 2 3" xfId="30093"/>
    <cellStyle name="Linked Cell 3 2 4" xfId="30094"/>
    <cellStyle name="Linked Cell 3 2 5" xfId="30095"/>
    <cellStyle name="Linked Cell 3 2 6" xfId="30096"/>
    <cellStyle name="Linked Cell 3 2 7" xfId="30097"/>
    <cellStyle name="Linked Cell 3 2 8" xfId="30098"/>
    <cellStyle name="Linked Cell 3 3" xfId="30099"/>
    <cellStyle name="Linked Cell 3 4" xfId="30100"/>
    <cellStyle name="Linked Cell 3 5" xfId="30101"/>
    <cellStyle name="Linked Cell 3 6" xfId="30102"/>
    <cellStyle name="Linked Cell 3 6 2" xfId="30103"/>
    <cellStyle name="Linked Cell 3 6 3" xfId="30104"/>
    <cellStyle name="Linked Cell 3 7" xfId="30105"/>
    <cellStyle name="Linked Cell 3 8" xfId="30106"/>
    <cellStyle name="Linked Cell 3 9" xfId="30107"/>
    <cellStyle name="Linked Cell 30" xfId="30108"/>
    <cellStyle name="Linked Cell 30 2" xfId="30109"/>
    <cellStyle name="Linked Cell 31" xfId="30110"/>
    <cellStyle name="Linked Cell 31 2" xfId="30111"/>
    <cellStyle name="Linked Cell 32" xfId="30112"/>
    <cellStyle name="Linked Cell 33" xfId="30113"/>
    <cellStyle name="Linked Cell 34" xfId="30114"/>
    <cellStyle name="Linked Cell 34 2" xfId="30115"/>
    <cellStyle name="Linked Cell 35" xfId="30116"/>
    <cellStyle name="Linked Cell 35 2" xfId="30117"/>
    <cellStyle name="Linked Cell 36" xfId="30118"/>
    <cellStyle name="Linked Cell 37" xfId="30119"/>
    <cellStyle name="Linked Cell 37 2" xfId="30120"/>
    <cellStyle name="Linked Cell 38" xfId="30121"/>
    <cellStyle name="Linked Cell 38 2" xfId="30122"/>
    <cellStyle name="Linked Cell 39" xfId="30123"/>
    <cellStyle name="Linked Cell 4" xfId="87"/>
    <cellStyle name="Linked Cell 4 10" xfId="30124"/>
    <cellStyle name="Linked Cell 4 2" xfId="30125"/>
    <cellStyle name="Linked Cell 4 2 2" xfId="30126"/>
    <cellStyle name="Linked Cell 4 2 2 2" xfId="30127"/>
    <cellStyle name="Linked Cell 4 2 2 3" xfId="30128"/>
    <cellStyle name="Linked Cell 4 2 3" xfId="30129"/>
    <cellStyle name="Linked Cell 4 2 4" xfId="30130"/>
    <cellStyle name="Linked Cell 4 2 4 2" xfId="30131"/>
    <cellStyle name="Linked Cell 4 2 4 3" xfId="30132"/>
    <cellStyle name="Linked Cell 4 2 5" xfId="30133"/>
    <cellStyle name="Linked Cell 4 2 6" xfId="30134"/>
    <cellStyle name="Linked Cell 4 2 7" xfId="30135"/>
    <cellStyle name="Linked Cell 4 2 8" xfId="30136"/>
    <cellStyle name="Linked Cell 4 3" xfId="30137"/>
    <cellStyle name="Linked Cell 4 3 2" xfId="30138"/>
    <cellStyle name="Linked Cell 4 3 3" xfId="30139"/>
    <cellStyle name="Linked Cell 4 3 4" xfId="30140"/>
    <cellStyle name="Linked Cell 4 4" xfId="30141"/>
    <cellStyle name="Linked Cell 4 4 2" xfId="30142"/>
    <cellStyle name="Linked Cell 4 4 3" xfId="30143"/>
    <cellStyle name="Linked Cell 4 4 4" xfId="30144"/>
    <cellStyle name="Linked Cell 4 5" xfId="30145"/>
    <cellStyle name="Linked Cell 4 5 2" xfId="30146"/>
    <cellStyle name="Linked Cell 4 5 3" xfId="30147"/>
    <cellStyle name="Linked Cell 4 5 4" xfId="30148"/>
    <cellStyle name="Linked Cell 4 6" xfId="30149"/>
    <cellStyle name="Linked Cell 4 6 2" xfId="30150"/>
    <cellStyle name="Linked Cell 4 6 3" xfId="30151"/>
    <cellStyle name="Linked Cell 4 7" xfId="30152"/>
    <cellStyle name="Linked Cell 4 7 2" xfId="30153"/>
    <cellStyle name="Linked Cell 4 7 3" xfId="30154"/>
    <cellStyle name="Linked Cell 4 8" xfId="30155"/>
    <cellStyle name="Linked Cell 4 8 2" xfId="30156"/>
    <cellStyle name="Linked Cell 4 8 3" xfId="30157"/>
    <cellStyle name="Linked Cell 4 9" xfId="30158"/>
    <cellStyle name="Linked Cell 40" xfId="30159"/>
    <cellStyle name="Linked Cell 41" xfId="30160"/>
    <cellStyle name="Linked Cell 42" xfId="30161"/>
    <cellStyle name="Linked Cell 43" xfId="30162"/>
    <cellStyle name="Linked Cell 44" xfId="30163"/>
    <cellStyle name="Linked Cell 45" xfId="30164"/>
    <cellStyle name="Linked Cell 46" xfId="30165"/>
    <cellStyle name="Linked Cell 47" xfId="30166"/>
    <cellStyle name="Linked Cell 48" xfId="30167"/>
    <cellStyle name="Linked Cell 49" xfId="30168"/>
    <cellStyle name="Linked Cell 5" xfId="30169"/>
    <cellStyle name="Linked Cell 5 10" xfId="30170"/>
    <cellStyle name="Linked Cell 5 2" xfId="30171"/>
    <cellStyle name="Linked Cell 5 2 10" xfId="30172"/>
    <cellStyle name="Linked Cell 5 2 2" xfId="30173"/>
    <cellStyle name="Linked Cell 5 2 2 2" xfId="30174"/>
    <cellStyle name="Linked Cell 5 2 2 3" xfId="30175"/>
    <cellStyle name="Linked Cell 5 2 3" xfId="30176"/>
    <cellStyle name="Linked Cell 5 2 4" xfId="30177"/>
    <cellStyle name="Linked Cell 5 2 5" xfId="30178"/>
    <cellStyle name="Linked Cell 5 2 6" xfId="30179"/>
    <cellStyle name="Linked Cell 5 2 7" xfId="30180"/>
    <cellStyle name="Linked Cell 5 2 8" xfId="30181"/>
    <cellStyle name="Linked Cell 5 2 9" xfId="30182"/>
    <cellStyle name="Linked Cell 5 3" xfId="30183"/>
    <cellStyle name="Linked Cell 5 3 2" xfId="30184"/>
    <cellStyle name="Linked Cell 5 3 3" xfId="30185"/>
    <cellStyle name="Linked Cell 5 3 4" xfId="30186"/>
    <cellStyle name="Linked Cell 5 4" xfId="30187"/>
    <cellStyle name="Linked Cell 5 4 2" xfId="30188"/>
    <cellStyle name="Linked Cell 5 4 3" xfId="30189"/>
    <cellStyle name="Linked Cell 5 4 4" xfId="30190"/>
    <cellStyle name="Linked Cell 5 5" xfId="30191"/>
    <cellStyle name="Linked Cell 5 5 2" xfId="30192"/>
    <cellStyle name="Linked Cell 5 5 3" xfId="30193"/>
    <cellStyle name="Linked Cell 5 5 4" xfId="30194"/>
    <cellStyle name="Linked Cell 5 6" xfId="30195"/>
    <cellStyle name="Linked Cell 5 6 2" xfId="30196"/>
    <cellStyle name="Linked Cell 5 6 3" xfId="30197"/>
    <cellStyle name="Linked Cell 5 7" xfId="30198"/>
    <cellStyle name="Linked Cell 5 8" xfId="30199"/>
    <cellStyle name="Linked Cell 5 8 2" xfId="30200"/>
    <cellStyle name="Linked Cell 5 8 3" xfId="30201"/>
    <cellStyle name="Linked Cell 5 9" xfId="30202"/>
    <cellStyle name="Linked Cell 50" xfId="30203"/>
    <cellStyle name="Linked Cell 51" xfId="30204"/>
    <cellStyle name="Linked Cell 52" xfId="30205"/>
    <cellStyle name="Linked Cell 53" xfId="30206"/>
    <cellStyle name="Linked Cell 54" xfId="30207"/>
    <cellStyle name="Linked Cell 55" xfId="30208"/>
    <cellStyle name="Linked Cell 56" xfId="30209"/>
    <cellStyle name="Linked Cell 57" xfId="30210"/>
    <cellStyle name="Linked Cell 58" xfId="30211"/>
    <cellStyle name="Linked Cell 59" xfId="30212"/>
    <cellStyle name="Linked Cell 6" xfId="30213"/>
    <cellStyle name="Linked Cell 6 2" xfId="30214"/>
    <cellStyle name="Linked Cell 6 2 2" xfId="30215"/>
    <cellStyle name="Linked Cell 6 2 3" xfId="30216"/>
    <cellStyle name="Linked Cell 6 2 4" xfId="30217"/>
    <cellStyle name="Linked Cell 6 2 5" xfId="30218"/>
    <cellStyle name="Linked Cell 6 2 6" xfId="30219"/>
    <cellStyle name="Linked Cell 6 2 7" xfId="30220"/>
    <cellStyle name="Linked Cell 6 2 8" xfId="30221"/>
    <cellStyle name="Linked Cell 6 3" xfId="30222"/>
    <cellStyle name="Linked Cell 6 4" xfId="30223"/>
    <cellStyle name="Linked Cell 6 5" xfId="30224"/>
    <cellStyle name="Linked Cell 6 6" xfId="30225"/>
    <cellStyle name="Linked Cell 6 7" xfId="30226"/>
    <cellStyle name="Linked Cell 6 8" xfId="30227"/>
    <cellStyle name="Linked Cell 6 9" xfId="30228"/>
    <cellStyle name="Linked Cell 60" xfId="30229"/>
    <cellStyle name="Linked Cell 61" xfId="30230"/>
    <cellStyle name="Linked Cell 62" xfId="30231"/>
    <cellStyle name="Linked Cell 63" xfId="30232"/>
    <cellStyle name="Linked Cell 64" xfId="30233"/>
    <cellStyle name="Linked Cell 65" xfId="30234"/>
    <cellStyle name="Linked Cell 66" xfId="30235"/>
    <cellStyle name="Linked Cell 67" xfId="30236"/>
    <cellStyle name="Linked Cell 68" xfId="30237"/>
    <cellStyle name="Linked Cell 69" xfId="30238"/>
    <cellStyle name="Linked Cell 7" xfId="30239"/>
    <cellStyle name="Linked Cell 7 2" xfId="30240"/>
    <cellStyle name="Linked Cell 7 2 10" xfId="30241"/>
    <cellStyle name="Linked Cell 7 2 2" xfId="30242"/>
    <cellStyle name="Linked Cell 7 2 2 2" xfId="30243"/>
    <cellStyle name="Linked Cell 7 2 2 3" xfId="30244"/>
    <cellStyle name="Linked Cell 7 2 3" xfId="30245"/>
    <cellStyle name="Linked Cell 7 2 4" xfId="30246"/>
    <cellStyle name="Linked Cell 7 2 5" xfId="30247"/>
    <cellStyle name="Linked Cell 7 2 6" xfId="30248"/>
    <cellStyle name="Linked Cell 7 2 7" xfId="30249"/>
    <cellStyle name="Linked Cell 7 2 8" xfId="30250"/>
    <cellStyle name="Linked Cell 7 2 9" xfId="30251"/>
    <cellStyle name="Linked Cell 7 3" xfId="30252"/>
    <cellStyle name="Linked Cell 7 3 2" xfId="30253"/>
    <cellStyle name="Linked Cell 7 3 3" xfId="30254"/>
    <cellStyle name="Linked Cell 7 3 4" xfId="30255"/>
    <cellStyle name="Linked Cell 7 4" xfId="30256"/>
    <cellStyle name="Linked Cell 7 4 2" xfId="30257"/>
    <cellStyle name="Linked Cell 7 4 3" xfId="30258"/>
    <cellStyle name="Linked Cell 7 4 4" xfId="30259"/>
    <cellStyle name="Linked Cell 7 5" xfId="30260"/>
    <cellStyle name="Linked Cell 7 5 2" xfId="30261"/>
    <cellStyle name="Linked Cell 7 5 3" xfId="30262"/>
    <cellStyle name="Linked Cell 7 5 4" xfId="30263"/>
    <cellStyle name="Linked Cell 7 6" xfId="30264"/>
    <cellStyle name="Linked Cell 7 6 2" xfId="30265"/>
    <cellStyle name="Linked Cell 7 6 3" xfId="30266"/>
    <cellStyle name="Linked Cell 7 7" xfId="30267"/>
    <cellStyle name="Linked Cell 7 8" xfId="30268"/>
    <cellStyle name="Linked Cell 7 8 2" xfId="30269"/>
    <cellStyle name="Linked Cell 7 8 3" xfId="30270"/>
    <cellStyle name="Linked Cell 7 9" xfId="30271"/>
    <cellStyle name="Linked Cell 70" xfId="30272"/>
    <cellStyle name="Linked Cell 71" xfId="30273"/>
    <cellStyle name="Linked Cell 72" xfId="30274"/>
    <cellStyle name="Linked Cell 73" xfId="30275"/>
    <cellStyle name="Linked Cell 74" xfId="30276"/>
    <cellStyle name="Linked Cell 75" xfId="30277"/>
    <cellStyle name="Linked Cell 76" xfId="30278"/>
    <cellStyle name="Linked Cell 77" xfId="30279"/>
    <cellStyle name="Linked Cell 78" xfId="30280"/>
    <cellStyle name="Linked Cell 79" xfId="30281"/>
    <cellStyle name="Linked Cell 8" xfId="30282"/>
    <cellStyle name="Linked Cell 8 2" xfId="30283"/>
    <cellStyle name="Linked Cell 8 2 2" xfId="30284"/>
    <cellStyle name="Linked Cell 8 2 2 2" xfId="30285"/>
    <cellStyle name="Linked Cell 8 2 2 3" xfId="30286"/>
    <cellStyle name="Linked Cell 8 2 3" xfId="30287"/>
    <cellStyle name="Linked Cell 8 2 4" xfId="30288"/>
    <cellStyle name="Linked Cell 8 3" xfId="30289"/>
    <cellStyle name="Linked Cell 8 3 2" xfId="30290"/>
    <cellStyle name="Linked Cell 8 3 2 2" xfId="30291"/>
    <cellStyle name="Linked Cell 8 3 2 3" xfId="30292"/>
    <cellStyle name="Linked Cell 8 3 3" xfId="30293"/>
    <cellStyle name="Linked Cell 8 3 4" xfId="30294"/>
    <cellStyle name="Linked Cell 8 4" xfId="30295"/>
    <cellStyle name="Linked Cell 8 4 2" xfId="30296"/>
    <cellStyle name="Linked Cell 8 4 3" xfId="30297"/>
    <cellStyle name="Linked Cell 8 4 4" xfId="30298"/>
    <cellStyle name="Linked Cell 8 5" xfId="30299"/>
    <cellStyle name="Linked Cell 8 5 2" xfId="30300"/>
    <cellStyle name="Linked Cell 8 5 3" xfId="30301"/>
    <cellStyle name="Linked Cell 8 5 4" xfId="30302"/>
    <cellStyle name="Linked Cell 8 6" xfId="30303"/>
    <cellStyle name="Linked Cell 8 6 2" xfId="30304"/>
    <cellStyle name="Linked Cell 8 6 3" xfId="30305"/>
    <cellStyle name="Linked Cell 8 7" xfId="30306"/>
    <cellStyle name="Linked Cell 8 7 2" xfId="30307"/>
    <cellStyle name="Linked Cell 8 7 3" xfId="30308"/>
    <cellStyle name="Linked Cell 8 8" xfId="30309"/>
    <cellStyle name="Linked Cell 8 8 2" xfId="30310"/>
    <cellStyle name="Linked Cell 8 8 3" xfId="30311"/>
    <cellStyle name="Linked Cell 8 9" xfId="30312"/>
    <cellStyle name="Linked Cell 80" xfId="30313"/>
    <cellStyle name="Linked Cell 81" xfId="30314"/>
    <cellStyle name="Linked Cell 82" xfId="30315"/>
    <cellStyle name="Linked Cell 83" xfId="30316"/>
    <cellStyle name="Linked Cell 9" xfId="30317"/>
    <cellStyle name="Linked Cell 9 2" xfId="30318"/>
    <cellStyle name="Linked Cell 9 2 2" xfId="30319"/>
    <cellStyle name="Linked Cell 9 2 2 2" xfId="30320"/>
    <cellStyle name="Linked Cell 9 2 2 3" xfId="30321"/>
    <cellStyle name="Linked Cell 9 2 3" xfId="30322"/>
    <cellStyle name="Linked Cell 9 2 4" xfId="30323"/>
    <cellStyle name="Linked Cell 9 3" xfId="30324"/>
    <cellStyle name="Linked Cell 9 3 2" xfId="30325"/>
    <cellStyle name="Linked Cell 9 3 2 2" xfId="30326"/>
    <cellStyle name="Linked Cell 9 3 2 3" xfId="30327"/>
    <cellStyle name="Linked Cell 9 3 3" xfId="30328"/>
    <cellStyle name="Linked Cell 9 3 4" xfId="30329"/>
    <cellStyle name="Linked Cell 9 4" xfId="30330"/>
    <cellStyle name="Linked Cell 9 4 2" xfId="30331"/>
    <cellStyle name="Linked Cell 9 4 3" xfId="30332"/>
    <cellStyle name="Linked Cell 9 4 4" xfId="30333"/>
    <cellStyle name="Linked Cell 9 5" xfId="30334"/>
    <cellStyle name="Linked Cell 9 5 2" xfId="30335"/>
    <cellStyle name="Linked Cell 9 5 3" xfId="30336"/>
    <cellStyle name="Linked Cell 9 5 4" xfId="30337"/>
    <cellStyle name="Linked Cell 9 6" xfId="30338"/>
    <cellStyle name="Linked Cell 9 6 2" xfId="30339"/>
    <cellStyle name="Linked Cell 9 6 3" xfId="30340"/>
    <cellStyle name="Linked Cell 9 7" xfId="30341"/>
    <cellStyle name="Linked Cell 9 7 2" xfId="30342"/>
    <cellStyle name="Linked Cell 9 7 3" xfId="30343"/>
    <cellStyle name="Linked Cell 9 8" xfId="30344"/>
    <cellStyle name="Linked Cell 9 8 2" xfId="30345"/>
    <cellStyle name="Linked Cell 9 8 3" xfId="30346"/>
    <cellStyle name="Linked Cell 9 9" xfId="30347"/>
    <cellStyle name="M2" xfId="30348"/>
    <cellStyle name="M3" xfId="30349"/>
    <cellStyle name="Neutral 10" xfId="30350"/>
    <cellStyle name="Neutral 10 10" xfId="30351"/>
    <cellStyle name="Neutral 10 11" xfId="30352"/>
    <cellStyle name="Neutral 10 2" xfId="30353"/>
    <cellStyle name="Neutral 10 2 2" xfId="30354"/>
    <cellStyle name="Neutral 10 2 3" xfId="30355"/>
    <cellStyle name="Neutral 10 2 4" xfId="30356"/>
    <cellStyle name="Neutral 10 3" xfId="30357"/>
    <cellStyle name="Neutral 10 3 2" xfId="30358"/>
    <cellStyle name="Neutral 10 3 3" xfId="30359"/>
    <cellStyle name="Neutral 10 3 4" xfId="30360"/>
    <cellStyle name="Neutral 10 4" xfId="30361"/>
    <cellStyle name="Neutral 10 4 2" xfId="30362"/>
    <cellStyle name="Neutral 10 4 3" xfId="30363"/>
    <cellStyle name="Neutral 10 5" xfId="30364"/>
    <cellStyle name="Neutral 10 5 2" xfId="30365"/>
    <cellStyle name="Neutral 10 5 3" xfId="30366"/>
    <cellStyle name="Neutral 10 6" xfId="30367"/>
    <cellStyle name="Neutral 10 7" xfId="30368"/>
    <cellStyle name="Neutral 10 8" xfId="30369"/>
    <cellStyle name="Neutral 10 9" xfId="30370"/>
    <cellStyle name="Neutral 11" xfId="30371"/>
    <cellStyle name="Neutral 11 10" xfId="30372"/>
    <cellStyle name="Neutral 11 11" xfId="30373"/>
    <cellStyle name="Neutral 11 2" xfId="30374"/>
    <cellStyle name="Neutral 11 2 2" xfId="30375"/>
    <cellStyle name="Neutral 11 2 3" xfId="30376"/>
    <cellStyle name="Neutral 11 2 4" xfId="30377"/>
    <cellStyle name="Neutral 11 3" xfId="30378"/>
    <cellStyle name="Neutral 11 3 2" xfId="30379"/>
    <cellStyle name="Neutral 11 3 3" xfId="30380"/>
    <cellStyle name="Neutral 11 3 4" xfId="30381"/>
    <cellStyle name="Neutral 11 4" xfId="30382"/>
    <cellStyle name="Neutral 11 4 2" xfId="30383"/>
    <cellStyle name="Neutral 11 4 3" xfId="30384"/>
    <cellStyle name="Neutral 11 5" xfId="30385"/>
    <cellStyle name="Neutral 11 5 2" xfId="30386"/>
    <cellStyle name="Neutral 11 5 3" xfId="30387"/>
    <cellStyle name="Neutral 11 6" xfId="30388"/>
    <cellStyle name="Neutral 11 6 2" xfId="30389"/>
    <cellStyle name="Neutral 11 6 3" xfId="30390"/>
    <cellStyle name="Neutral 11 7" xfId="30391"/>
    <cellStyle name="Neutral 11 7 2" xfId="30392"/>
    <cellStyle name="Neutral 11 7 3" xfId="30393"/>
    <cellStyle name="Neutral 11 8" xfId="30394"/>
    <cellStyle name="Neutral 11 9" xfId="30395"/>
    <cellStyle name="Neutral 12" xfId="30396"/>
    <cellStyle name="Neutral 12 2" xfId="30397"/>
    <cellStyle name="Neutral 12 2 2" xfId="30398"/>
    <cellStyle name="Neutral 12 2 3" xfId="30399"/>
    <cellStyle name="Neutral 12 3" xfId="30400"/>
    <cellStyle name="Neutral 12 4" xfId="30401"/>
    <cellStyle name="Neutral 12 5" xfId="30402"/>
    <cellStyle name="Neutral 12 6" xfId="30403"/>
    <cellStyle name="Neutral 12 7" xfId="30404"/>
    <cellStyle name="Neutral 12 8" xfId="30405"/>
    <cellStyle name="Neutral 13" xfId="30406"/>
    <cellStyle name="Neutral 13 2" xfId="30407"/>
    <cellStyle name="Neutral 13 2 2" xfId="30408"/>
    <cellStyle name="Neutral 13 2 3" xfId="30409"/>
    <cellStyle name="Neutral 13 3" xfId="30410"/>
    <cellStyle name="Neutral 13 4" xfId="30411"/>
    <cellStyle name="Neutral 13 5" xfId="30412"/>
    <cellStyle name="Neutral 13 6" xfId="30413"/>
    <cellStyle name="Neutral 13 7" xfId="30414"/>
    <cellStyle name="Neutral 13 8" xfId="30415"/>
    <cellStyle name="Neutral 14" xfId="30416"/>
    <cellStyle name="Neutral 14 2" xfId="30417"/>
    <cellStyle name="Neutral 14 2 2" xfId="30418"/>
    <cellStyle name="Neutral 14 2 3" xfId="30419"/>
    <cellStyle name="Neutral 14 3" xfId="30420"/>
    <cellStyle name="Neutral 14 4" xfId="30421"/>
    <cellStyle name="Neutral 14 5" xfId="30422"/>
    <cellStyle name="Neutral 14 6" xfId="30423"/>
    <cellStyle name="Neutral 14 7" xfId="30424"/>
    <cellStyle name="Neutral 14 8" xfId="30425"/>
    <cellStyle name="Neutral 15" xfId="30426"/>
    <cellStyle name="Neutral 15 2" xfId="30427"/>
    <cellStyle name="Neutral 15 2 2" xfId="30428"/>
    <cellStyle name="Neutral 15 2 3" xfId="30429"/>
    <cellStyle name="Neutral 15 3" xfId="30430"/>
    <cellStyle name="Neutral 15 4" xfId="30431"/>
    <cellStyle name="Neutral 15 5" xfId="30432"/>
    <cellStyle name="Neutral 15 6" xfId="30433"/>
    <cellStyle name="Neutral 15 7" xfId="30434"/>
    <cellStyle name="Neutral 15 8" xfId="30435"/>
    <cellStyle name="Neutral 16" xfId="30436"/>
    <cellStyle name="Neutral 16 2" xfId="30437"/>
    <cellStyle name="Neutral 16 3" xfId="30438"/>
    <cellStyle name="Neutral 16 4" xfId="30439"/>
    <cellStyle name="Neutral 16 5" xfId="30440"/>
    <cellStyle name="Neutral 16 6" xfId="30441"/>
    <cellStyle name="Neutral 16 7" xfId="30442"/>
    <cellStyle name="Neutral 17" xfId="30443"/>
    <cellStyle name="Neutral 17 2" xfId="30444"/>
    <cellStyle name="Neutral 17 3" xfId="30445"/>
    <cellStyle name="Neutral 17 4" xfId="30446"/>
    <cellStyle name="Neutral 17 5" xfId="30447"/>
    <cellStyle name="Neutral 17 6" xfId="30448"/>
    <cellStyle name="Neutral 17 7" xfId="30449"/>
    <cellStyle name="Neutral 18" xfId="30450"/>
    <cellStyle name="Neutral 18 2" xfId="30451"/>
    <cellStyle name="Neutral 18 3" xfId="30452"/>
    <cellStyle name="Neutral 18 4" xfId="30453"/>
    <cellStyle name="Neutral 18 5" xfId="30454"/>
    <cellStyle name="Neutral 18 6" xfId="30455"/>
    <cellStyle name="Neutral 18 7" xfId="30456"/>
    <cellStyle name="Neutral 19" xfId="30457"/>
    <cellStyle name="Neutral 19 2" xfId="30458"/>
    <cellStyle name="Neutral 19 3" xfId="30459"/>
    <cellStyle name="Neutral 19 4" xfId="30460"/>
    <cellStyle name="Neutral 19 5" xfId="30461"/>
    <cellStyle name="Neutral 2" xfId="88"/>
    <cellStyle name="Neutral 2 10" xfId="30462"/>
    <cellStyle name="Neutral 2 11" xfId="30463"/>
    <cellStyle name="Neutral 2 12" xfId="30464"/>
    <cellStyle name="Neutral 2 2" xfId="30465"/>
    <cellStyle name="Neutral 2 2 2" xfId="30466"/>
    <cellStyle name="Neutral 2 2 2 10" xfId="30467"/>
    <cellStyle name="Neutral 2 2 2 2" xfId="30468"/>
    <cellStyle name="Neutral 2 2 2 3" xfId="30469"/>
    <cellStyle name="Neutral 2 2 2 4" xfId="30470"/>
    <cellStyle name="Neutral 2 2 2 5" xfId="30471"/>
    <cellStyle name="Neutral 2 2 2 6" xfId="30472"/>
    <cellStyle name="Neutral 2 2 2 7" xfId="30473"/>
    <cellStyle name="Neutral 2 2 2 8" xfId="30474"/>
    <cellStyle name="Neutral 2 2 2 9" xfId="30475"/>
    <cellStyle name="Neutral 2 2 3" xfId="30476"/>
    <cellStyle name="Neutral 2 2 4" xfId="30477"/>
    <cellStyle name="Neutral 2 3" xfId="30478"/>
    <cellStyle name="Neutral 2 3 2" xfId="30479"/>
    <cellStyle name="Neutral 2 3 3" xfId="30480"/>
    <cellStyle name="Neutral 2 4" xfId="30481"/>
    <cellStyle name="Neutral 2 4 2" xfId="30482"/>
    <cellStyle name="Neutral 2 4 3" xfId="30483"/>
    <cellStyle name="Neutral 2 5" xfId="30484"/>
    <cellStyle name="Neutral 2 5 2" xfId="30485"/>
    <cellStyle name="Neutral 2 5 3" xfId="30486"/>
    <cellStyle name="Neutral 2 6" xfId="30487"/>
    <cellStyle name="Neutral 2 6 2" xfId="30488"/>
    <cellStyle name="Neutral 2 6 3" xfId="30489"/>
    <cellStyle name="Neutral 2 7" xfId="30490"/>
    <cellStyle name="Neutral 2 8" xfId="30491"/>
    <cellStyle name="Neutral 2 9" xfId="30492"/>
    <cellStyle name="Neutral 20" xfId="30493"/>
    <cellStyle name="Neutral 20 2" xfId="30494"/>
    <cellStyle name="Neutral 20 3" xfId="30495"/>
    <cellStyle name="Neutral 20 4" xfId="30496"/>
    <cellStyle name="Neutral 20 5" xfId="30497"/>
    <cellStyle name="Neutral 21" xfId="30498"/>
    <cellStyle name="Neutral 21 2" xfId="30499"/>
    <cellStyle name="Neutral 21 3" xfId="30500"/>
    <cellStyle name="Neutral 21 4" xfId="30501"/>
    <cellStyle name="Neutral 21 5" xfId="30502"/>
    <cellStyle name="Neutral 21 6" xfId="30503"/>
    <cellStyle name="Neutral 21 7" xfId="30504"/>
    <cellStyle name="Neutral 22" xfId="30505"/>
    <cellStyle name="Neutral 22 2" xfId="30506"/>
    <cellStyle name="Neutral 22 3" xfId="30507"/>
    <cellStyle name="Neutral 22 4" xfId="30508"/>
    <cellStyle name="Neutral 22 5" xfId="30509"/>
    <cellStyle name="Neutral 23" xfId="30510"/>
    <cellStyle name="Neutral 23 2" xfId="30511"/>
    <cellStyle name="Neutral 23 3" xfId="30512"/>
    <cellStyle name="Neutral 24" xfId="30513"/>
    <cellStyle name="Neutral 24 2" xfId="30514"/>
    <cellStyle name="Neutral 24 3" xfId="30515"/>
    <cellStyle name="Neutral 24 4" xfId="30516"/>
    <cellStyle name="Neutral 24 5" xfId="30517"/>
    <cellStyle name="Neutral 25" xfId="30518"/>
    <cellStyle name="Neutral 25 2" xfId="30519"/>
    <cellStyle name="Neutral 25 3" xfId="30520"/>
    <cellStyle name="Neutral 25 4" xfId="30521"/>
    <cellStyle name="Neutral 26" xfId="30522"/>
    <cellStyle name="Neutral 26 2" xfId="30523"/>
    <cellStyle name="Neutral 26 3" xfId="30524"/>
    <cellStyle name="Neutral 27" xfId="30525"/>
    <cellStyle name="Neutral 28" xfId="30526"/>
    <cellStyle name="Neutral 29" xfId="30527"/>
    <cellStyle name="Neutral 3" xfId="89"/>
    <cellStyle name="Neutral 3 10" xfId="30528"/>
    <cellStyle name="Neutral 3 11" xfId="30529"/>
    <cellStyle name="Neutral 3 12" xfId="30530"/>
    <cellStyle name="Neutral 3 2" xfId="30531"/>
    <cellStyle name="Neutral 3 2 10" xfId="30532"/>
    <cellStyle name="Neutral 3 2 2" xfId="30533"/>
    <cellStyle name="Neutral 3 2 3" xfId="30534"/>
    <cellStyle name="Neutral 3 2 4" xfId="30535"/>
    <cellStyle name="Neutral 3 2 5" xfId="30536"/>
    <cellStyle name="Neutral 3 2 6" xfId="30537"/>
    <cellStyle name="Neutral 3 2 7" xfId="30538"/>
    <cellStyle name="Neutral 3 2 8" xfId="30539"/>
    <cellStyle name="Neutral 3 2 9" xfId="30540"/>
    <cellStyle name="Neutral 3 3" xfId="30541"/>
    <cellStyle name="Neutral 3 3 2" xfId="30542"/>
    <cellStyle name="Neutral 3 3 3" xfId="30543"/>
    <cellStyle name="Neutral 3 4" xfId="30544"/>
    <cellStyle name="Neutral 3 4 2" xfId="30545"/>
    <cellStyle name="Neutral 3 4 3" xfId="30546"/>
    <cellStyle name="Neutral 3 5" xfId="30547"/>
    <cellStyle name="Neutral 3 5 2" xfId="30548"/>
    <cellStyle name="Neutral 3 5 3" xfId="30549"/>
    <cellStyle name="Neutral 3 6" xfId="30550"/>
    <cellStyle name="Neutral 3 6 2" xfId="30551"/>
    <cellStyle name="Neutral 3 6 3" xfId="30552"/>
    <cellStyle name="Neutral 3 7" xfId="30553"/>
    <cellStyle name="Neutral 3 8" xfId="30554"/>
    <cellStyle name="Neutral 3 9" xfId="30555"/>
    <cellStyle name="Neutral 30" xfId="30556"/>
    <cellStyle name="Neutral 31" xfId="30557"/>
    <cellStyle name="Neutral 32" xfId="30558"/>
    <cellStyle name="Neutral 33" xfId="30559"/>
    <cellStyle name="Neutral 34" xfId="30560"/>
    <cellStyle name="Neutral 35" xfId="30561"/>
    <cellStyle name="Neutral 36" xfId="30562"/>
    <cellStyle name="Neutral 37" xfId="30563"/>
    <cellStyle name="Neutral 38" xfId="30564"/>
    <cellStyle name="Neutral 39" xfId="30565"/>
    <cellStyle name="Neutral 4" xfId="90"/>
    <cellStyle name="Neutral 4 10" xfId="30566"/>
    <cellStyle name="Neutral 4 11" xfId="30567"/>
    <cellStyle name="Neutral 4 12" xfId="30568"/>
    <cellStyle name="Neutral 4 2" xfId="30569"/>
    <cellStyle name="Neutral 4 2 10" xfId="30570"/>
    <cellStyle name="Neutral 4 2 2" xfId="30571"/>
    <cellStyle name="Neutral 4 2 2 2" xfId="30572"/>
    <cellStyle name="Neutral 4 2 2 3" xfId="30573"/>
    <cellStyle name="Neutral 4 2 3" xfId="30574"/>
    <cellStyle name="Neutral 4 2 3 2" xfId="30575"/>
    <cellStyle name="Neutral 4 2 3 3" xfId="30576"/>
    <cellStyle name="Neutral 4 2 4" xfId="30577"/>
    <cellStyle name="Neutral 4 2 5" xfId="30578"/>
    <cellStyle name="Neutral 4 2 6" xfId="30579"/>
    <cellStyle name="Neutral 4 2 7" xfId="30580"/>
    <cellStyle name="Neutral 4 2 8" xfId="30581"/>
    <cellStyle name="Neutral 4 2 9" xfId="30582"/>
    <cellStyle name="Neutral 4 3" xfId="30583"/>
    <cellStyle name="Neutral 4 3 2" xfId="30584"/>
    <cellStyle name="Neutral 4 3 3" xfId="30585"/>
    <cellStyle name="Neutral 4 4" xfId="30586"/>
    <cellStyle name="Neutral 4 4 2" xfId="30587"/>
    <cellStyle name="Neutral 4 4 3" xfId="30588"/>
    <cellStyle name="Neutral 4 5" xfId="30589"/>
    <cellStyle name="Neutral 4 5 2" xfId="30590"/>
    <cellStyle name="Neutral 4 5 3" xfId="30591"/>
    <cellStyle name="Neutral 4 6" xfId="30592"/>
    <cellStyle name="Neutral 4 6 2" xfId="30593"/>
    <cellStyle name="Neutral 4 6 3" xfId="30594"/>
    <cellStyle name="Neutral 4 7" xfId="30595"/>
    <cellStyle name="Neutral 4 7 2" xfId="30596"/>
    <cellStyle name="Neutral 4 7 3" xfId="30597"/>
    <cellStyle name="Neutral 4 8" xfId="30598"/>
    <cellStyle name="Neutral 4 9" xfId="30599"/>
    <cellStyle name="Neutral 40" xfId="30600"/>
    <cellStyle name="Neutral 41" xfId="30601"/>
    <cellStyle name="Neutral 42" xfId="30602"/>
    <cellStyle name="Neutral 43" xfId="30603"/>
    <cellStyle name="Neutral 44" xfId="30604"/>
    <cellStyle name="Neutral 45" xfId="30605"/>
    <cellStyle name="Neutral 46" xfId="30606"/>
    <cellStyle name="Neutral 47" xfId="30607"/>
    <cellStyle name="Neutral 48" xfId="30608"/>
    <cellStyle name="Neutral 49" xfId="30609"/>
    <cellStyle name="Neutral 5" xfId="30610"/>
    <cellStyle name="Neutral 5 10" xfId="30611"/>
    <cellStyle name="Neutral 5 11" xfId="30612"/>
    <cellStyle name="Neutral 5 12" xfId="30613"/>
    <cellStyle name="Neutral 5 2" xfId="30614"/>
    <cellStyle name="Neutral 5 2 10" xfId="30615"/>
    <cellStyle name="Neutral 5 2 2" xfId="30616"/>
    <cellStyle name="Neutral 5 2 3" xfId="30617"/>
    <cellStyle name="Neutral 5 2 4" xfId="30618"/>
    <cellStyle name="Neutral 5 2 5" xfId="30619"/>
    <cellStyle name="Neutral 5 2 6" xfId="30620"/>
    <cellStyle name="Neutral 5 2 7" xfId="30621"/>
    <cellStyle name="Neutral 5 2 8" xfId="30622"/>
    <cellStyle name="Neutral 5 2 9" xfId="30623"/>
    <cellStyle name="Neutral 5 3" xfId="30624"/>
    <cellStyle name="Neutral 5 3 2" xfId="30625"/>
    <cellStyle name="Neutral 5 3 3" xfId="30626"/>
    <cellStyle name="Neutral 5 4" xfId="30627"/>
    <cellStyle name="Neutral 5 4 2" xfId="30628"/>
    <cellStyle name="Neutral 5 4 3" xfId="30629"/>
    <cellStyle name="Neutral 5 5" xfId="30630"/>
    <cellStyle name="Neutral 5 5 2" xfId="30631"/>
    <cellStyle name="Neutral 5 5 3" xfId="30632"/>
    <cellStyle name="Neutral 5 6" xfId="30633"/>
    <cellStyle name="Neutral 5 6 2" xfId="30634"/>
    <cellStyle name="Neutral 5 6 3" xfId="30635"/>
    <cellStyle name="Neutral 5 7" xfId="30636"/>
    <cellStyle name="Neutral 5 7 2" xfId="30637"/>
    <cellStyle name="Neutral 5 7 3" xfId="30638"/>
    <cellStyle name="Neutral 5 8" xfId="30639"/>
    <cellStyle name="Neutral 5 9" xfId="30640"/>
    <cellStyle name="Neutral 50" xfId="30641"/>
    <cellStyle name="Neutral 51" xfId="30642"/>
    <cellStyle name="Neutral 52" xfId="30643"/>
    <cellStyle name="Neutral 53" xfId="30644"/>
    <cellStyle name="Neutral 54" xfId="30645"/>
    <cellStyle name="Neutral 55" xfId="30646"/>
    <cellStyle name="Neutral 56" xfId="30647"/>
    <cellStyle name="Neutral 57" xfId="30648"/>
    <cellStyle name="Neutral 58" xfId="30649"/>
    <cellStyle name="Neutral 59" xfId="30650"/>
    <cellStyle name="Neutral 6" xfId="30651"/>
    <cellStyle name="Neutral 6 10" xfId="30652"/>
    <cellStyle name="Neutral 6 11" xfId="30653"/>
    <cellStyle name="Neutral 6 2" xfId="30654"/>
    <cellStyle name="Neutral 6 2 10" xfId="30655"/>
    <cellStyle name="Neutral 6 2 2" xfId="30656"/>
    <cellStyle name="Neutral 6 2 3" xfId="30657"/>
    <cellStyle name="Neutral 6 2 4" xfId="30658"/>
    <cellStyle name="Neutral 6 2 5" xfId="30659"/>
    <cellStyle name="Neutral 6 2 6" xfId="30660"/>
    <cellStyle name="Neutral 6 2 7" xfId="30661"/>
    <cellStyle name="Neutral 6 2 8" xfId="30662"/>
    <cellStyle name="Neutral 6 2 9" xfId="30663"/>
    <cellStyle name="Neutral 6 3" xfId="30664"/>
    <cellStyle name="Neutral 6 3 2" xfId="30665"/>
    <cellStyle name="Neutral 6 3 3" xfId="30666"/>
    <cellStyle name="Neutral 6 4" xfId="30667"/>
    <cellStyle name="Neutral 6 4 2" xfId="30668"/>
    <cellStyle name="Neutral 6 4 3" xfId="30669"/>
    <cellStyle name="Neutral 6 5" xfId="30670"/>
    <cellStyle name="Neutral 6 5 2" xfId="30671"/>
    <cellStyle name="Neutral 6 5 3" xfId="30672"/>
    <cellStyle name="Neutral 6 6" xfId="30673"/>
    <cellStyle name="Neutral 6 7" xfId="30674"/>
    <cellStyle name="Neutral 6 8" xfId="30675"/>
    <cellStyle name="Neutral 6 9" xfId="30676"/>
    <cellStyle name="Neutral 60" xfId="30677"/>
    <cellStyle name="Neutral 61" xfId="30678"/>
    <cellStyle name="Neutral 62" xfId="30679"/>
    <cellStyle name="Neutral 63" xfId="30680"/>
    <cellStyle name="Neutral 64" xfId="30681"/>
    <cellStyle name="Neutral 65" xfId="30682"/>
    <cellStyle name="Neutral 66" xfId="30683"/>
    <cellStyle name="Neutral 67" xfId="30684"/>
    <cellStyle name="Neutral 68" xfId="30685"/>
    <cellStyle name="Neutral 69" xfId="30686"/>
    <cellStyle name="Neutral 7" xfId="30687"/>
    <cellStyle name="Neutral 7 10" xfId="30688"/>
    <cellStyle name="Neutral 7 11" xfId="30689"/>
    <cellStyle name="Neutral 7 2" xfId="30690"/>
    <cellStyle name="Neutral 7 2 10" xfId="30691"/>
    <cellStyle name="Neutral 7 2 2" xfId="30692"/>
    <cellStyle name="Neutral 7 2 3" xfId="30693"/>
    <cellStyle name="Neutral 7 2 4" xfId="30694"/>
    <cellStyle name="Neutral 7 2 5" xfId="30695"/>
    <cellStyle name="Neutral 7 2 6" xfId="30696"/>
    <cellStyle name="Neutral 7 2 7" xfId="30697"/>
    <cellStyle name="Neutral 7 2 8" xfId="30698"/>
    <cellStyle name="Neutral 7 2 9" xfId="30699"/>
    <cellStyle name="Neutral 7 3" xfId="30700"/>
    <cellStyle name="Neutral 7 3 2" xfId="30701"/>
    <cellStyle name="Neutral 7 3 3" xfId="30702"/>
    <cellStyle name="Neutral 7 4" xfId="30703"/>
    <cellStyle name="Neutral 7 4 2" xfId="30704"/>
    <cellStyle name="Neutral 7 4 3" xfId="30705"/>
    <cellStyle name="Neutral 7 5" xfId="30706"/>
    <cellStyle name="Neutral 7 5 2" xfId="30707"/>
    <cellStyle name="Neutral 7 5 3" xfId="30708"/>
    <cellStyle name="Neutral 7 6" xfId="30709"/>
    <cellStyle name="Neutral 7 6 2" xfId="30710"/>
    <cellStyle name="Neutral 7 6 3" xfId="30711"/>
    <cellStyle name="Neutral 7 7" xfId="30712"/>
    <cellStyle name="Neutral 7 7 2" xfId="30713"/>
    <cellStyle name="Neutral 7 7 3" xfId="30714"/>
    <cellStyle name="Neutral 7 8" xfId="30715"/>
    <cellStyle name="Neutral 7 9" xfId="30716"/>
    <cellStyle name="Neutral 70" xfId="30717"/>
    <cellStyle name="Neutral 71" xfId="30718"/>
    <cellStyle name="Neutral 72" xfId="30719"/>
    <cellStyle name="Neutral 73" xfId="30720"/>
    <cellStyle name="Neutral 74" xfId="30721"/>
    <cellStyle name="Neutral 75" xfId="30722"/>
    <cellStyle name="Neutral 76" xfId="30723"/>
    <cellStyle name="Neutral 77" xfId="30724"/>
    <cellStyle name="Neutral 78" xfId="30725"/>
    <cellStyle name="Neutral 79" xfId="30726"/>
    <cellStyle name="Neutral 8" xfId="30727"/>
    <cellStyle name="Neutral 8 2" xfId="30728"/>
    <cellStyle name="Neutral 8 2 2" xfId="30729"/>
    <cellStyle name="Neutral 8 2 3" xfId="30730"/>
    <cellStyle name="Neutral 8 3" xfId="30731"/>
    <cellStyle name="Neutral 8 3 2" xfId="30732"/>
    <cellStyle name="Neutral 8 3 3" xfId="30733"/>
    <cellStyle name="Neutral 8 4" xfId="30734"/>
    <cellStyle name="Neutral 8 4 2" xfId="30735"/>
    <cellStyle name="Neutral 8 4 3" xfId="30736"/>
    <cellStyle name="Neutral 8 5" xfId="30737"/>
    <cellStyle name="Neutral 8 6" xfId="30738"/>
    <cellStyle name="Neutral 8 7" xfId="30739"/>
    <cellStyle name="Neutral 8 8" xfId="30740"/>
    <cellStyle name="Neutral 80" xfId="30741"/>
    <cellStyle name="Neutral 81" xfId="30742"/>
    <cellStyle name="Neutral 82" xfId="30743"/>
    <cellStyle name="Neutral 83" xfId="30744"/>
    <cellStyle name="Neutral 9" xfId="30745"/>
    <cellStyle name="Neutral 9 10" xfId="30746"/>
    <cellStyle name="Neutral 9 11" xfId="30747"/>
    <cellStyle name="Neutral 9 2" xfId="30748"/>
    <cellStyle name="Neutral 9 2 2" xfId="30749"/>
    <cellStyle name="Neutral 9 2 3" xfId="30750"/>
    <cellStyle name="Neutral 9 2 4" xfId="30751"/>
    <cellStyle name="Neutral 9 3" xfId="30752"/>
    <cellStyle name="Neutral 9 3 2" xfId="30753"/>
    <cellStyle name="Neutral 9 3 3" xfId="30754"/>
    <cellStyle name="Neutral 9 3 4" xfId="30755"/>
    <cellStyle name="Neutral 9 4" xfId="30756"/>
    <cellStyle name="Neutral 9 4 2" xfId="30757"/>
    <cellStyle name="Neutral 9 4 3" xfId="30758"/>
    <cellStyle name="Neutral 9 5" xfId="30759"/>
    <cellStyle name="Neutral 9 5 2" xfId="30760"/>
    <cellStyle name="Neutral 9 5 3" xfId="30761"/>
    <cellStyle name="Neutral 9 6" xfId="30762"/>
    <cellStyle name="Neutral 9 6 2" xfId="30763"/>
    <cellStyle name="Neutral 9 6 3" xfId="30764"/>
    <cellStyle name="Neutral 9 7" xfId="30765"/>
    <cellStyle name="Neutral 9 7 2" xfId="30766"/>
    <cellStyle name="Neutral 9 7 3" xfId="30767"/>
    <cellStyle name="Neutral 9 8" xfId="30768"/>
    <cellStyle name="Neutral 9 9" xfId="30769"/>
    <cellStyle name="Normal" xfId="0" builtinId="0"/>
    <cellStyle name="Normal 10" xfId="30770"/>
    <cellStyle name="Normal 10 2" xfId="30771"/>
    <cellStyle name="Normal 10 2 2" xfId="30772"/>
    <cellStyle name="Normal 10 2 2 2" xfId="30773"/>
    <cellStyle name="Normal 10 2 2 2 2" xfId="30774"/>
    <cellStyle name="Normal 10 2 2 2 3" xfId="30775"/>
    <cellStyle name="Normal 10 2 2 3" xfId="30776"/>
    <cellStyle name="Normal 10 2 2 4" xfId="30777"/>
    <cellStyle name="Normal 10 2 2 5" xfId="30778"/>
    <cellStyle name="Normal 10 2 3" xfId="30779"/>
    <cellStyle name="Normal 10 2 3 2" xfId="30780"/>
    <cellStyle name="Normal 10 2 3 3" xfId="30781"/>
    <cellStyle name="Normal 10 2 4" xfId="30782"/>
    <cellStyle name="Normal 10 2 5" xfId="30783"/>
    <cellStyle name="Normal 10 2 6" xfId="30784"/>
    <cellStyle name="Normal 10 3" xfId="30785"/>
    <cellStyle name="Normal 10 3 2" xfId="30786"/>
    <cellStyle name="Normal 10 3 2 2" xfId="30787"/>
    <cellStyle name="Normal 10 3 2 2 2" xfId="30788"/>
    <cellStyle name="Normal 10 3 2 2 3" xfId="30789"/>
    <cellStyle name="Normal 10 3 2 3" xfId="30790"/>
    <cellStyle name="Normal 10 3 2 4" xfId="30791"/>
    <cellStyle name="Normal 10 3 3" xfId="30792"/>
    <cellStyle name="Normal 10 3 3 2" xfId="30793"/>
    <cellStyle name="Normal 10 3 3 3" xfId="30794"/>
    <cellStyle name="Normal 10 3 4" xfId="30795"/>
    <cellStyle name="Normal 10 3 5" xfId="30796"/>
    <cellStyle name="Normal 10 4" xfId="30797"/>
    <cellStyle name="Normal 10 4 2" xfId="30798"/>
    <cellStyle name="Normal 10 4 2 2" xfId="30799"/>
    <cellStyle name="Normal 10 4 2 2 2" xfId="30800"/>
    <cellStyle name="Normal 10 4 2 2 3" xfId="30801"/>
    <cellStyle name="Normal 10 4 2 3" xfId="30802"/>
    <cellStyle name="Normal 10 4 2 4" xfId="30803"/>
    <cellStyle name="Normal 10 4 3" xfId="30804"/>
    <cellStyle name="Normal 10 4 3 2" xfId="30805"/>
    <cellStyle name="Normal 10 4 3 3" xfId="30806"/>
    <cellStyle name="Normal 10 4 4" xfId="30807"/>
    <cellStyle name="Normal 10 4 5" xfId="30808"/>
    <cellStyle name="Normal 10 5" xfId="30809"/>
    <cellStyle name="Normal 10 5 2" xfId="30810"/>
    <cellStyle name="Normal 10 5 2 2" xfId="30811"/>
    <cellStyle name="Normal 10 5 2 3" xfId="30812"/>
    <cellStyle name="Normal 10 5 3" xfId="30813"/>
    <cellStyle name="Normal 10 5 4" xfId="30814"/>
    <cellStyle name="Normal 10 6" xfId="30815"/>
    <cellStyle name="Normal 10 6 2" xfId="30816"/>
    <cellStyle name="Normal 10 6 3" xfId="30817"/>
    <cellStyle name="Normal 10 7" xfId="30818"/>
    <cellStyle name="Normal 10 8" xfId="30819"/>
    <cellStyle name="Normal 10 9" xfId="30820"/>
    <cellStyle name="Normal 100" xfId="30821"/>
    <cellStyle name="Normal 100 2" xfId="30822"/>
    <cellStyle name="Normal 100 2 2" xfId="30823"/>
    <cellStyle name="Normal 100 2 2 2" xfId="30824"/>
    <cellStyle name="Normal 100 2 2 3" xfId="30825"/>
    <cellStyle name="Normal 100 2 3" xfId="30826"/>
    <cellStyle name="Normal 100 2 4" xfId="30827"/>
    <cellStyle name="Normal 100 2 5" xfId="30828"/>
    <cellStyle name="Normal 100 3" xfId="30829"/>
    <cellStyle name="Normal 100 3 2" xfId="30830"/>
    <cellStyle name="Normal 100 3 3" xfId="30831"/>
    <cellStyle name="Normal 100 4" xfId="30832"/>
    <cellStyle name="Normal 100 5" xfId="30833"/>
    <cellStyle name="Normal 100 6" xfId="30834"/>
    <cellStyle name="Normal 101" xfId="30835"/>
    <cellStyle name="Normal 101 2" xfId="30836"/>
    <cellStyle name="Normal 101 2 2" xfId="30837"/>
    <cellStyle name="Normal 101 2 3" xfId="30838"/>
    <cellStyle name="Normal 101 2 4" xfId="30839"/>
    <cellStyle name="Normal 101 3" xfId="30840"/>
    <cellStyle name="Normal 101 4" xfId="30841"/>
    <cellStyle name="Normal 101 5" xfId="30842"/>
    <cellStyle name="Normal 102" xfId="30843"/>
    <cellStyle name="Normal 102 2" xfId="30844"/>
    <cellStyle name="Normal 102 2 2" xfId="30845"/>
    <cellStyle name="Normal 102 2 3" xfId="30846"/>
    <cellStyle name="Normal 102 2 4" xfId="30847"/>
    <cellStyle name="Normal 102 3" xfId="30848"/>
    <cellStyle name="Normal 102 4" xfId="30849"/>
    <cellStyle name="Normal 102 5" xfId="30850"/>
    <cellStyle name="Normal 103" xfId="30851"/>
    <cellStyle name="Normal 103 2" xfId="30852"/>
    <cellStyle name="Normal 103 2 2" xfId="30853"/>
    <cellStyle name="Normal 103 2 3" xfId="30854"/>
    <cellStyle name="Normal 103 2 4" xfId="30855"/>
    <cellStyle name="Normal 103 3" xfId="30856"/>
    <cellStyle name="Normal 103 4" xfId="30857"/>
    <cellStyle name="Normal 103 5" xfId="30858"/>
    <cellStyle name="Normal 104" xfId="30859"/>
    <cellStyle name="Normal 104 2" xfId="30860"/>
    <cellStyle name="Normal 104 3" xfId="30861"/>
    <cellStyle name="Normal 104 4" xfId="30862"/>
    <cellStyle name="Normal 104 5" xfId="30863"/>
    <cellStyle name="Normal 105" xfId="30864"/>
    <cellStyle name="Normal 105 2" xfId="30865"/>
    <cellStyle name="Normal 105 3" xfId="30866"/>
    <cellStyle name="Normal 105 4" xfId="30867"/>
    <cellStyle name="Normal 105 5" xfId="30868"/>
    <cellStyle name="Normal 106" xfId="30869"/>
    <cellStyle name="Normal 106 2" xfId="30870"/>
    <cellStyle name="Normal 106 3" xfId="30871"/>
    <cellStyle name="Normal 106 4" xfId="30872"/>
    <cellStyle name="Normal 106 5" xfId="30873"/>
    <cellStyle name="Normal 107" xfId="30874"/>
    <cellStyle name="Normal 107 2" xfId="30875"/>
    <cellStyle name="Normal 107 3" xfId="30876"/>
    <cellStyle name="Normal 107 4" xfId="30877"/>
    <cellStyle name="Normal 107 5" xfId="30878"/>
    <cellStyle name="Normal 108" xfId="30879"/>
    <cellStyle name="Normal 108 2" xfId="30880"/>
    <cellStyle name="Normal 108 3" xfId="30881"/>
    <cellStyle name="Normal 108 4" xfId="30882"/>
    <cellStyle name="Normal 109" xfId="30883"/>
    <cellStyle name="Normal 109 2" xfId="30884"/>
    <cellStyle name="Normal 109 3" xfId="30885"/>
    <cellStyle name="Normal 11" xfId="30886"/>
    <cellStyle name="Normal 11 2" xfId="30887"/>
    <cellStyle name="Normal 11 3" xfId="30888"/>
    <cellStyle name="Normal 11 3 2" xfId="30889"/>
    <cellStyle name="Normal 11 3 2 2" xfId="30890"/>
    <cellStyle name="Normal 11 3 2 2 2" xfId="30891"/>
    <cellStyle name="Normal 11 3 2 2 3" xfId="30892"/>
    <cellStyle name="Normal 11 3 2 3" xfId="30893"/>
    <cellStyle name="Normal 11 3 2 4" xfId="30894"/>
    <cellStyle name="Normal 11 3 3" xfId="30895"/>
    <cellStyle name="Normal 11 3 3 2" xfId="30896"/>
    <cellStyle name="Normal 11 3 3 3" xfId="30897"/>
    <cellStyle name="Normal 11 3 4" xfId="30898"/>
    <cellStyle name="Normal 11 3 5" xfId="30899"/>
    <cellStyle name="Normal 11 4" xfId="30900"/>
    <cellStyle name="Normal 11 5" xfId="30901"/>
    <cellStyle name="Normal 11 5 2" xfId="30902"/>
    <cellStyle name="Normal 11 5 2 2" xfId="30903"/>
    <cellStyle name="Normal 11 5 2 3" xfId="30904"/>
    <cellStyle name="Normal 11 5 3" xfId="30905"/>
    <cellStyle name="Normal 11 5 4" xfId="30906"/>
    <cellStyle name="Normal 11 6" xfId="30907"/>
    <cellStyle name="Normal 11 6 2" xfId="30908"/>
    <cellStyle name="Normal 11 6 3" xfId="30909"/>
    <cellStyle name="Normal 11 7" xfId="30910"/>
    <cellStyle name="Normal 11 8" xfId="30911"/>
    <cellStyle name="Normal 110" xfId="30912"/>
    <cellStyle name="Normal 110 2" xfId="30913"/>
    <cellStyle name="Normal 110 3" xfId="30914"/>
    <cellStyle name="Normal 111" xfId="30915"/>
    <cellStyle name="Normal 112" xfId="30916"/>
    <cellStyle name="Normal 113" xfId="30917"/>
    <cellStyle name="Normal 114" xfId="30918"/>
    <cellStyle name="Normal 115" xfId="30919"/>
    <cellStyle name="Normal 116" xfId="30920"/>
    <cellStyle name="Normal 117" xfId="30921"/>
    <cellStyle name="Normal 118" xfId="30922"/>
    <cellStyle name="Normal 119" xfId="30923"/>
    <cellStyle name="Normal 12" xfId="30924"/>
    <cellStyle name="Normal 12 2" xfId="30925"/>
    <cellStyle name="Normal 12 2 2" xfId="30926"/>
    <cellStyle name="Normal 12 2 2 2" xfId="30927"/>
    <cellStyle name="Normal 12 2 2 2 2" xfId="30928"/>
    <cellStyle name="Normal 12 2 2 2 3" xfId="30929"/>
    <cellStyle name="Normal 12 2 2 3" xfId="30930"/>
    <cellStyle name="Normal 12 2 2 4" xfId="30931"/>
    <cellStyle name="Normal 12 2 3" xfId="30932"/>
    <cellStyle name="Normal 12 2 3 2" xfId="30933"/>
    <cellStyle name="Normal 12 2 3 3" xfId="30934"/>
    <cellStyle name="Normal 12 2 4" xfId="30935"/>
    <cellStyle name="Normal 12 2 5" xfId="30936"/>
    <cellStyle name="Normal 12 3" xfId="30937"/>
    <cellStyle name="Normal 12 3 2" xfId="30938"/>
    <cellStyle name="Normal 12 3 2 2" xfId="30939"/>
    <cellStyle name="Normal 12 3 2 2 2" xfId="30940"/>
    <cellStyle name="Normal 12 3 2 2 3" xfId="30941"/>
    <cellStyle name="Normal 12 3 2 3" xfId="30942"/>
    <cellStyle name="Normal 12 3 2 4" xfId="30943"/>
    <cellStyle name="Normal 12 3 3" xfId="30944"/>
    <cellStyle name="Normal 12 3 3 2" xfId="30945"/>
    <cellStyle name="Normal 12 3 3 3" xfId="30946"/>
    <cellStyle name="Normal 12 3 4" xfId="30947"/>
    <cellStyle name="Normal 12 3 5" xfId="30948"/>
    <cellStyle name="Normal 12 4" xfId="30949"/>
    <cellStyle name="Normal 12 4 2" xfId="30950"/>
    <cellStyle name="Normal 12 4 2 2" xfId="30951"/>
    <cellStyle name="Normal 12 4 2 2 2" xfId="30952"/>
    <cellStyle name="Normal 12 4 2 2 3" xfId="30953"/>
    <cellStyle name="Normal 12 4 2 3" xfId="30954"/>
    <cellStyle name="Normal 12 4 2 4" xfId="30955"/>
    <cellStyle name="Normal 12 4 3" xfId="30956"/>
    <cellStyle name="Normal 12 4 3 2" xfId="30957"/>
    <cellStyle name="Normal 12 4 3 3" xfId="30958"/>
    <cellStyle name="Normal 12 4 4" xfId="30959"/>
    <cellStyle name="Normal 12 4 5" xfId="30960"/>
    <cellStyle name="Normal 12 5" xfId="30961"/>
    <cellStyle name="Normal 12 5 2" xfId="30962"/>
    <cellStyle name="Normal 12 5 2 2" xfId="30963"/>
    <cellStyle name="Normal 12 5 2 3" xfId="30964"/>
    <cellStyle name="Normal 12 5 3" xfId="30965"/>
    <cellStyle name="Normal 12 5 4" xfId="30966"/>
    <cellStyle name="Normal 12 6" xfId="30967"/>
    <cellStyle name="Normal 12 6 2" xfId="30968"/>
    <cellStyle name="Normal 12 6 3" xfId="30969"/>
    <cellStyle name="Normal 12 7" xfId="30970"/>
    <cellStyle name="Normal 12 8" xfId="30971"/>
    <cellStyle name="Normal 12 9" xfId="30972"/>
    <cellStyle name="Normal 120" xfId="30973"/>
    <cellStyle name="Normal 121" xfId="30974"/>
    <cellStyle name="Normal 122" xfId="30975"/>
    <cellStyle name="Normal 123" xfId="30976"/>
    <cellStyle name="Normal 123 2" xfId="45137"/>
    <cellStyle name="Normal 124" xfId="30977"/>
    <cellStyle name="Normal 125" xfId="30978"/>
    <cellStyle name="Normal 126" xfId="30979"/>
    <cellStyle name="Normal 127" xfId="30980"/>
    <cellStyle name="Normal 128" xfId="30981"/>
    <cellStyle name="Normal 129" xfId="30982"/>
    <cellStyle name="Normal 13" xfId="30983"/>
    <cellStyle name="Normal 13 2" xfId="30984"/>
    <cellStyle name="Normal 130" xfId="30985"/>
    <cellStyle name="Normal 131" xfId="30986"/>
    <cellStyle name="Normal 132" xfId="30987"/>
    <cellStyle name="Normal 133" xfId="160"/>
    <cellStyle name="Normal 134" xfId="158"/>
    <cellStyle name="Normal 135" xfId="45136"/>
    <cellStyle name="Normal 136" xfId="45138"/>
    <cellStyle name="Normal 137" xfId="45139"/>
    <cellStyle name="Normal 14" xfId="30988"/>
    <cellStyle name="Normal 14 2" xfId="30989"/>
    <cellStyle name="Normal 14 2 2" xfId="30990"/>
    <cellStyle name="Normal 14 2 3" xfId="30991"/>
    <cellStyle name="Normal 14 3" xfId="30992"/>
    <cellStyle name="Normal 14 4" xfId="30993"/>
    <cellStyle name="Normal 15" xfId="30994"/>
    <cellStyle name="Normal 15 2" xfId="30995"/>
    <cellStyle name="Normal 15 2 2" xfId="30996"/>
    <cellStyle name="Normal 15 2 2 2" xfId="30997"/>
    <cellStyle name="Normal 15 2 2 2 2" xfId="30998"/>
    <cellStyle name="Normal 15 2 2 2 3" xfId="30999"/>
    <cellStyle name="Normal 15 2 2 3" xfId="31000"/>
    <cellStyle name="Normal 15 2 2 4" xfId="31001"/>
    <cellStyle name="Normal 15 2 3" xfId="31002"/>
    <cellStyle name="Normal 15 2 3 2" xfId="31003"/>
    <cellStyle name="Normal 15 2 3 3" xfId="31004"/>
    <cellStyle name="Normal 15 2 4" xfId="31005"/>
    <cellStyle name="Normal 15 2 5" xfId="31006"/>
    <cellStyle name="Normal 15 2 6" xfId="31007"/>
    <cellStyle name="Normal 15 3" xfId="31008"/>
    <cellStyle name="Normal 15 3 2" xfId="31009"/>
    <cellStyle name="Normal 15 3 2 2" xfId="31010"/>
    <cellStyle name="Normal 15 3 2 3" xfId="31011"/>
    <cellStyle name="Normal 15 3 3" xfId="31012"/>
    <cellStyle name="Normal 15 3 4" xfId="31013"/>
    <cellStyle name="Normal 15 4" xfId="31014"/>
    <cellStyle name="Normal 15 4 2" xfId="31015"/>
    <cellStyle name="Normal 15 4 3" xfId="31016"/>
    <cellStyle name="Normal 15 5" xfId="31017"/>
    <cellStyle name="Normal 15 6" xfId="31018"/>
    <cellStyle name="Normal 15 7" xfId="31019"/>
    <cellStyle name="Normal 16" xfId="31020"/>
    <cellStyle name="Normal 16 2" xfId="31021"/>
    <cellStyle name="Normal 16 2 2" xfId="31022"/>
    <cellStyle name="Normal 16 2 2 2" xfId="31023"/>
    <cellStyle name="Normal 16 2 2 2 2" xfId="31024"/>
    <cellStyle name="Normal 16 2 2 2 2 2" xfId="31025"/>
    <cellStyle name="Normal 16 2 2 2 2 3" xfId="31026"/>
    <cellStyle name="Normal 16 2 2 2 3" xfId="31027"/>
    <cellStyle name="Normal 16 2 2 2 4" xfId="31028"/>
    <cellStyle name="Normal 16 2 2 3" xfId="31029"/>
    <cellStyle name="Normal 16 2 2 3 2" xfId="31030"/>
    <cellStyle name="Normal 16 2 2 3 3" xfId="31031"/>
    <cellStyle name="Normal 16 2 2 4" xfId="31032"/>
    <cellStyle name="Normal 16 2 2 5" xfId="31033"/>
    <cellStyle name="Normal 16 2 3" xfId="31034"/>
    <cellStyle name="Normal 16 2 3 2" xfId="31035"/>
    <cellStyle name="Normal 16 2 3 2 2" xfId="31036"/>
    <cellStyle name="Normal 16 2 3 2 3" xfId="31037"/>
    <cellStyle name="Normal 16 2 3 3" xfId="31038"/>
    <cellStyle name="Normal 16 2 3 4" xfId="31039"/>
    <cellStyle name="Normal 16 2 4" xfId="31040"/>
    <cellStyle name="Normal 16 2 4 2" xfId="31041"/>
    <cellStyle name="Normal 16 2 4 3" xfId="31042"/>
    <cellStyle name="Normal 16 2 5" xfId="31043"/>
    <cellStyle name="Normal 16 2 6" xfId="31044"/>
    <cellStyle name="Normal 16 2 7" xfId="31045"/>
    <cellStyle name="Normal 16 3" xfId="31046"/>
    <cellStyle name="Normal 16 3 2" xfId="31047"/>
    <cellStyle name="Normal 16 3 2 2" xfId="31048"/>
    <cellStyle name="Normal 16 3 2 2 2" xfId="31049"/>
    <cellStyle name="Normal 16 3 2 2 2 2" xfId="31050"/>
    <cellStyle name="Normal 16 3 2 2 2 3" xfId="31051"/>
    <cellStyle name="Normal 16 3 2 2 3" xfId="31052"/>
    <cellStyle name="Normal 16 3 2 2 4" xfId="31053"/>
    <cellStyle name="Normal 16 3 2 3" xfId="31054"/>
    <cellStyle name="Normal 16 3 2 3 2" xfId="31055"/>
    <cellStyle name="Normal 16 3 2 3 3" xfId="31056"/>
    <cellStyle name="Normal 16 3 2 4" xfId="31057"/>
    <cellStyle name="Normal 16 3 2 5" xfId="31058"/>
    <cellStyle name="Normal 16 3 3" xfId="31059"/>
    <cellStyle name="Normal 16 3 3 2" xfId="31060"/>
    <cellStyle name="Normal 16 3 3 2 2" xfId="31061"/>
    <cellStyle name="Normal 16 3 3 2 3" xfId="31062"/>
    <cellStyle name="Normal 16 3 3 3" xfId="31063"/>
    <cellStyle name="Normal 16 3 3 4" xfId="31064"/>
    <cellStyle name="Normal 16 3 4" xfId="31065"/>
    <cellStyle name="Normal 16 3 4 2" xfId="31066"/>
    <cellStyle name="Normal 16 3 4 3" xfId="31067"/>
    <cellStyle name="Normal 16 3 5" xfId="31068"/>
    <cellStyle name="Normal 16 3 6" xfId="31069"/>
    <cellStyle name="Normal 16 4" xfId="31070"/>
    <cellStyle name="Normal 16 4 2" xfId="31071"/>
    <cellStyle name="Normal 16 4 2 2" xfId="31072"/>
    <cellStyle name="Normal 16 4 2 2 2" xfId="31073"/>
    <cellStyle name="Normal 16 4 2 2 2 2" xfId="31074"/>
    <cellStyle name="Normal 16 4 2 2 2 3" xfId="31075"/>
    <cellStyle name="Normal 16 4 2 2 3" xfId="31076"/>
    <cellStyle name="Normal 16 4 2 2 4" xfId="31077"/>
    <cellStyle name="Normal 16 4 2 3" xfId="31078"/>
    <cellStyle name="Normal 16 4 2 3 2" xfId="31079"/>
    <cellStyle name="Normal 16 4 2 3 3" xfId="31080"/>
    <cellStyle name="Normal 16 4 2 4" xfId="31081"/>
    <cellStyle name="Normal 16 4 2 5" xfId="31082"/>
    <cellStyle name="Normal 16 4 3" xfId="31083"/>
    <cellStyle name="Normal 16 4 3 2" xfId="31084"/>
    <cellStyle name="Normal 16 4 3 2 2" xfId="31085"/>
    <cellStyle name="Normal 16 4 3 2 3" xfId="31086"/>
    <cellStyle name="Normal 16 4 3 3" xfId="31087"/>
    <cellStyle name="Normal 16 4 3 4" xfId="31088"/>
    <cellStyle name="Normal 16 4 4" xfId="31089"/>
    <cellStyle name="Normal 16 4 4 2" xfId="31090"/>
    <cellStyle name="Normal 16 4 4 3" xfId="31091"/>
    <cellStyle name="Normal 16 4 5" xfId="31092"/>
    <cellStyle name="Normal 16 4 6" xfId="31093"/>
    <cellStyle name="Normal 16 5" xfId="31094"/>
    <cellStyle name="Normal 16 5 2" xfId="31095"/>
    <cellStyle name="Normal 16 5 2 2" xfId="31096"/>
    <cellStyle name="Normal 16 5 2 2 2" xfId="31097"/>
    <cellStyle name="Normal 16 5 2 2 2 2" xfId="31098"/>
    <cellStyle name="Normal 16 5 2 2 2 3" xfId="31099"/>
    <cellStyle name="Normal 16 5 2 2 3" xfId="31100"/>
    <cellStyle name="Normal 16 5 2 2 4" xfId="31101"/>
    <cellStyle name="Normal 16 5 2 3" xfId="31102"/>
    <cellStyle name="Normal 16 5 2 3 2" xfId="31103"/>
    <cellStyle name="Normal 16 5 2 3 3" xfId="31104"/>
    <cellStyle name="Normal 16 5 2 4" xfId="31105"/>
    <cellStyle name="Normal 16 5 2 5" xfId="31106"/>
    <cellStyle name="Normal 16 5 3" xfId="31107"/>
    <cellStyle name="Normal 16 5 3 2" xfId="31108"/>
    <cellStyle name="Normal 16 5 3 2 2" xfId="31109"/>
    <cellStyle name="Normal 16 5 3 2 3" xfId="31110"/>
    <cellStyle name="Normal 16 5 3 3" xfId="31111"/>
    <cellStyle name="Normal 16 5 3 4" xfId="31112"/>
    <cellStyle name="Normal 16 5 4" xfId="31113"/>
    <cellStyle name="Normal 16 5 4 2" xfId="31114"/>
    <cellStyle name="Normal 16 5 4 3" xfId="31115"/>
    <cellStyle name="Normal 16 5 5" xfId="31116"/>
    <cellStyle name="Normal 16 5 6" xfId="31117"/>
    <cellStyle name="Normal 16 6" xfId="31118"/>
    <cellStyle name="Normal 16 7" xfId="31119"/>
    <cellStyle name="Normal 17" xfId="31120"/>
    <cellStyle name="Normal 17 10" xfId="31121"/>
    <cellStyle name="Normal 17 11" xfId="31122"/>
    <cellStyle name="Normal 17 2" xfId="31123"/>
    <cellStyle name="Normal 17 2 2" xfId="31124"/>
    <cellStyle name="Normal 17 2 2 2" xfId="31125"/>
    <cellStyle name="Normal 17 2 2 2 2" xfId="31126"/>
    <cellStyle name="Normal 17 2 2 2 2 2" xfId="31127"/>
    <cellStyle name="Normal 17 2 2 2 2 3" xfId="31128"/>
    <cellStyle name="Normal 17 2 2 2 3" xfId="31129"/>
    <cellStyle name="Normal 17 2 2 2 4" xfId="31130"/>
    <cellStyle name="Normal 17 2 2 3" xfId="31131"/>
    <cellStyle name="Normal 17 2 2 3 2" xfId="31132"/>
    <cellStyle name="Normal 17 2 2 3 3" xfId="31133"/>
    <cellStyle name="Normal 17 2 2 4" xfId="31134"/>
    <cellStyle name="Normal 17 2 2 5" xfId="31135"/>
    <cellStyle name="Normal 17 2 3" xfId="31136"/>
    <cellStyle name="Normal 17 2 3 2" xfId="31137"/>
    <cellStyle name="Normal 17 2 3 2 2" xfId="31138"/>
    <cellStyle name="Normal 17 2 3 2 3" xfId="31139"/>
    <cellStyle name="Normal 17 2 3 3" xfId="31140"/>
    <cellStyle name="Normal 17 2 3 4" xfId="31141"/>
    <cellStyle name="Normal 17 2 4" xfId="31142"/>
    <cellStyle name="Normal 17 2 4 2" xfId="31143"/>
    <cellStyle name="Normal 17 2 4 3" xfId="31144"/>
    <cellStyle name="Normal 17 2 5" xfId="31145"/>
    <cellStyle name="Normal 17 2 6" xfId="31146"/>
    <cellStyle name="Normal 17 3" xfId="31147"/>
    <cellStyle name="Normal 17 3 2" xfId="31148"/>
    <cellStyle name="Normal 17 3 2 2" xfId="31149"/>
    <cellStyle name="Normal 17 3 2 2 2" xfId="31150"/>
    <cellStyle name="Normal 17 3 2 2 2 2" xfId="31151"/>
    <cellStyle name="Normal 17 3 2 2 2 3" xfId="31152"/>
    <cellStyle name="Normal 17 3 2 2 3" xfId="31153"/>
    <cellStyle name="Normal 17 3 2 2 4" xfId="31154"/>
    <cellStyle name="Normal 17 3 2 3" xfId="31155"/>
    <cellStyle name="Normal 17 3 2 3 2" xfId="31156"/>
    <cellStyle name="Normal 17 3 2 3 3" xfId="31157"/>
    <cellStyle name="Normal 17 3 2 4" xfId="31158"/>
    <cellStyle name="Normal 17 3 2 5" xfId="31159"/>
    <cellStyle name="Normal 17 3 3" xfId="31160"/>
    <cellStyle name="Normal 17 3 3 2" xfId="31161"/>
    <cellStyle name="Normal 17 3 3 2 2" xfId="31162"/>
    <cellStyle name="Normal 17 3 3 2 3" xfId="31163"/>
    <cellStyle name="Normal 17 3 3 3" xfId="31164"/>
    <cellStyle name="Normal 17 3 3 4" xfId="31165"/>
    <cellStyle name="Normal 17 3 4" xfId="31166"/>
    <cellStyle name="Normal 17 3 4 2" xfId="31167"/>
    <cellStyle name="Normal 17 3 4 3" xfId="31168"/>
    <cellStyle name="Normal 17 3 5" xfId="31169"/>
    <cellStyle name="Normal 17 3 6" xfId="31170"/>
    <cellStyle name="Normal 17 4" xfId="31171"/>
    <cellStyle name="Normal 17 4 2" xfId="31172"/>
    <cellStyle name="Normal 17 4 2 2" xfId="31173"/>
    <cellStyle name="Normal 17 4 2 2 2" xfId="31174"/>
    <cellStyle name="Normal 17 4 2 2 2 2" xfId="31175"/>
    <cellStyle name="Normal 17 4 2 2 2 3" xfId="31176"/>
    <cellStyle name="Normal 17 4 2 2 3" xfId="31177"/>
    <cellStyle name="Normal 17 4 2 2 4" xfId="31178"/>
    <cellStyle name="Normal 17 4 2 3" xfId="31179"/>
    <cellStyle name="Normal 17 4 2 3 2" xfId="31180"/>
    <cellStyle name="Normal 17 4 2 3 3" xfId="31181"/>
    <cellStyle name="Normal 17 4 2 4" xfId="31182"/>
    <cellStyle name="Normal 17 4 2 5" xfId="31183"/>
    <cellStyle name="Normal 17 4 3" xfId="31184"/>
    <cellStyle name="Normal 17 4 3 2" xfId="31185"/>
    <cellStyle name="Normal 17 4 3 2 2" xfId="31186"/>
    <cellStyle name="Normal 17 4 3 2 3" xfId="31187"/>
    <cellStyle name="Normal 17 4 3 3" xfId="31188"/>
    <cellStyle name="Normal 17 4 3 4" xfId="31189"/>
    <cellStyle name="Normal 17 4 4" xfId="31190"/>
    <cellStyle name="Normal 17 4 4 2" xfId="31191"/>
    <cellStyle name="Normal 17 4 4 3" xfId="31192"/>
    <cellStyle name="Normal 17 4 5" xfId="31193"/>
    <cellStyle name="Normal 17 4 6" xfId="31194"/>
    <cellStyle name="Normal 17 5" xfId="31195"/>
    <cellStyle name="Normal 17 5 2" xfId="31196"/>
    <cellStyle name="Normal 17 5 2 2" xfId="31197"/>
    <cellStyle name="Normal 17 5 2 2 2" xfId="31198"/>
    <cellStyle name="Normal 17 5 2 2 2 2" xfId="31199"/>
    <cellStyle name="Normal 17 5 2 2 2 3" xfId="31200"/>
    <cellStyle name="Normal 17 5 2 2 3" xfId="31201"/>
    <cellStyle name="Normal 17 5 2 2 4" xfId="31202"/>
    <cellStyle name="Normal 17 5 2 3" xfId="31203"/>
    <cellStyle name="Normal 17 5 2 3 2" xfId="31204"/>
    <cellStyle name="Normal 17 5 2 3 3" xfId="31205"/>
    <cellStyle name="Normal 17 5 2 4" xfId="31206"/>
    <cellStyle name="Normal 17 5 2 5" xfId="31207"/>
    <cellStyle name="Normal 17 5 3" xfId="31208"/>
    <cellStyle name="Normal 17 5 3 2" xfId="31209"/>
    <cellStyle name="Normal 17 5 3 2 2" xfId="31210"/>
    <cellStyle name="Normal 17 5 3 2 3" xfId="31211"/>
    <cellStyle name="Normal 17 5 3 3" xfId="31212"/>
    <cellStyle name="Normal 17 5 3 4" xfId="31213"/>
    <cellStyle name="Normal 17 5 4" xfId="31214"/>
    <cellStyle name="Normal 17 5 4 2" xfId="31215"/>
    <cellStyle name="Normal 17 5 4 3" xfId="31216"/>
    <cellStyle name="Normal 17 5 5" xfId="31217"/>
    <cellStyle name="Normal 17 5 6" xfId="31218"/>
    <cellStyle name="Normal 17 6" xfId="31219"/>
    <cellStyle name="Normal 17 6 2" xfId="31220"/>
    <cellStyle name="Normal 17 6 2 2" xfId="31221"/>
    <cellStyle name="Normal 17 6 2 2 2" xfId="31222"/>
    <cellStyle name="Normal 17 6 2 2 3" xfId="31223"/>
    <cellStyle name="Normal 17 6 2 3" xfId="31224"/>
    <cellStyle name="Normal 17 6 2 4" xfId="31225"/>
    <cellStyle name="Normal 17 6 3" xfId="31226"/>
    <cellStyle name="Normal 17 6 3 2" xfId="31227"/>
    <cellStyle name="Normal 17 6 3 3" xfId="31228"/>
    <cellStyle name="Normal 17 6 4" xfId="31229"/>
    <cellStyle name="Normal 17 6 5" xfId="31230"/>
    <cellStyle name="Normal 17 7" xfId="31231"/>
    <cellStyle name="Normal 17 7 2" xfId="31232"/>
    <cellStyle name="Normal 17 7 2 2" xfId="31233"/>
    <cellStyle name="Normal 17 7 2 3" xfId="31234"/>
    <cellStyle name="Normal 17 7 3" xfId="31235"/>
    <cellStyle name="Normal 17 7 4" xfId="31236"/>
    <cellStyle name="Normal 17 8" xfId="31237"/>
    <cellStyle name="Normal 17 8 2" xfId="31238"/>
    <cellStyle name="Normal 17 8 3" xfId="31239"/>
    <cellStyle name="Normal 17 9" xfId="31240"/>
    <cellStyle name="Normal 18" xfId="31241"/>
    <cellStyle name="Normal 18 2" xfId="31242"/>
    <cellStyle name="Normal 18 2 2" xfId="31243"/>
    <cellStyle name="Normal 18 2 2 2" xfId="31244"/>
    <cellStyle name="Normal 18 2 2 2 2" xfId="31245"/>
    <cellStyle name="Normal 18 2 2 2 3" xfId="31246"/>
    <cellStyle name="Normal 18 2 2 3" xfId="31247"/>
    <cellStyle name="Normal 18 2 2 4" xfId="31248"/>
    <cellStyle name="Normal 18 2 3" xfId="31249"/>
    <cellStyle name="Normal 18 2 3 2" xfId="31250"/>
    <cellStyle name="Normal 18 2 3 3" xfId="31251"/>
    <cellStyle name="Normal 18 2 4" xfId="31252"/>
    <cellStyle name="Normal 18 2 5" xfId="31253"/>
    <cellStyle name="Normal 18 3" xfId="31254"/>
    <cellStyle name="Normal 18 3 2" xfId="31255"/>
    <cellStyle name="Normal 18 3 2 2" xfId="31256"/>
    <cellStyle name="Normal 18 3 2 3" xfId="31257"/>
    <cellStyle name="Normal 18 3 3" xfId="31258"/>
    <cellStyle name="Normal 18 3 4" xfId="31259"/>
    <cellStyle name="Normal 18 4" xfId="31260"/>
    <cellStyle name="Normal 18 4 2" xfId="31261"/>
    <cellStyle name="Normal 18 4 3" xfId="31262"/>
    <cellStyle name="Normal 18 5" xfId="31263"/>
    <cellStyle name="Normal 18 6" xfId="31264"/>
    <cellStyle name="Normal 18 7" xfId="31265"/>
    <cellStyle name="Normal 19" xfId="31266"/>
    <cellStyle name="Normal 2" xfId="91"/>
    <cellStyle name="Normal 2 10" xfId="31267"/>
    <cellStyle name="Normal 2 11" xfId="31268"/>
    <cellStyle name="Normal 2 2" xfId="92"/>
    <cellStyle name="Normal 2 2 2" xfId="31269"/>
    <cellStyle name="Normal 2 2 2 2" xfId="31270"/>
    <cellStyle name="Normal 2 2 2 2 2" xfId="31271"/>
    <cellStyle name="Normal 2 2 2 2 2 2" xfId="31272"/>
    <cellStyle name="Normal 2 2 2 2 2 2 2" xfId="31273"/>
    <cellStyle name="Normal 2 2 2 2 2 2 2 2" xfId="31274"/>
    <cellStyle name="Normal 2 2 2 2 2 2 2 2 2" xfId="31275"/>
    <cellStyle name="Normal 2 2 2 2 2 2 2 2 3" xfId="31276"/>
    <cellStyle name="Normal 2 2 2 2 2 2 2 3" xfId="31277"/>
    <cellStyle name="Normal 2 2 2 2 2 2 2 4" xfId="31278"/>
    <cellStyle name="Normal 2 2 2 2 2 2 3" xfId="31279"/>
    <cellStyle name="Normal 2 2 2 2 2 2 3 2" xfId="31280"/>
    <cellStyle name="Normal 2 2 2 2 2 2 3 3" xfId="31281"/>
    <cellStyle name="Normal 2 2 2 2 2 2 4" xfId="31282"/>
    <cellStyle name="Normal 2 2 2 2 2 2 5" xfId="31283"/>
    <cellStyle name="Normal 2 2 2 2 2 3" xfId="31284"/>
    <cellStyle name="Normal 2 2 2 2 2 3 2" xfId="31285"/>
    <cellStyle name="Normal 2 2 2 2 2 3 2 2" xfId="31286"/>
    <cellStyle name="Normal 2 2 2 2 2 3 2 3" xfId="31287"/>
    <cellStyle name="Normal 2 2 2 2 2 3 3" xfId="31288"/>
    <cellStyle name="Normal 2 2 2 2 2 3 4" xfId="31289"/>
    <cellStyle name="Normal 2 2 2 2 2 4" xfId="31290"/>
    <cellStyle name="Normal 2 2 2 2 2 4 2" xfId="31291"/>
    <cellStyle name="Normal 2 2 2 2 2 4 3" xfId="31292"/>
    <cellStyle name="Normal 2 2 2 2 2 5" xfId="31293"/>
    <cellStyle name="Normal 2 2 2 2 2 6" xfId="31294"/>
    <cellStyle name="Normal 2 2 2 2 3" xfId="31295"/>
    <cellStyle name="Normal 2 2 2 2 3 2" xfId="31296"/>
    <cellStyle name="Normal 2 2 2 2 3 2 2" xfId="31297"/>
    <cellStyle name="Normal 2 2 2 2 3 2 2 2" xfId="31298"/>
    <cellStyle name="Normal 2 2 2 2 3 2 2 3" xfId="31299"/>
    <cellStyle name="Normal 2 2 2 2 3 2 3" xfId="31300"/>
    <cellStyle name="Normal 2 2 2 2 3 2 4" xfId="31301"/>
    <cellStyle name="Normal 2 2 2 2 3 3" xfId="31302"/>
    <cellStyle name="Normal 2 2 2 2 3 3 2" xfId="31303"/>
    <cellStyle name="Normal 2 2 2 2 3 3 3" xfId="31304"/>
    <cellStyle name="Normal 2 2 2 2 3 4" xfId="31305"/>
    <cellStyle name="Normal 2 2 2 2 3 5" xfId="31306"/>
    <cellStyle name="Normal 2 2 2 2 4" xfId="31307"/>
    <cellStyle name="Normal 2 2 2 2 4 2" xfId="31308"/>
    <cellStyle name="Normal 2 2 2 2 4 2 2" xfId="31309"/>
    <cellStyle name="Normal 2 2 2 2 4 2 3" xfId="31310"/>
    <cellStyle name="Normal 2 2 2 2 4 3" xfId="31311"/>
    <cellStyle name="Normal 2 2 2 2 4 4" xfId="31312"/>
    <cellStyle name="Normal 2 2 2 2 5" xfId="31313"/>
    <cellStyle name="Normal 2 2 2 2 5 2" xfId="31314"/>
    <cellStyle name="Normal 2 2 2 2 5 3" xfId="31315"/>
    <cellStyle name="Normal 2 2 2 2 6" xfId="31316"/>
    <cellStyle name="Normal 2 2 2 2 7" xfId="31317"/>
    <cellStyle name="Normal 2 2 2 3" xfId="31318"/>
    <cellStyle name="Normal 2 2 2 3 2" xfId="31319"/>
    <cellStyle name="Normal 2 2 2 3 2 2" xfId="31320"/>
    <cellStyle name="Normal 2 2 2 3 2 2 2" xfId="31321"/>
    <cellStyle name="Normal 2 2 2 3 2 2 2 2" xfId="31322"/>
    <cellStyle name="Normal 2 2 2 3 2 2 2 3" xfId="31323"/>
    <cellStyle name="Normal 2 2 2 3 2 2 3" xfId="31324"/>
    <cellStyle name="Normal 2 2 2 3 2 2 4" xfId="31325"/>
    <cellStyle name="Normal 2 2 2 3 2 3" xfId="31326"/>
    <cellStyle name="Normal 2 2 2 3 2 3 2" xfId="31327"/>
    <cellStyle name="Normal 2 2 2 3 2 3 3" xfId="31328"/>
    <cellStyle name="Normal 2 2 2 3 2 4" xfId="31329"/>
    <cellStyle name="Normal 2 2 2 3 2 5" xfId="31330"/>
    <cellStyle name="Normal 2 2 2 3 3" xfId="31331"/>
    <cellStyle name="Normal 2 2 2 3 3 2" xfId="31332"/>
    <cellStyle name="Normal 2 2 2 3 3 2 2" xfId="31333"/>
    <cellStyle name="Normal 2 2 2 3 3 2 3" xfId="31334"/>
    <cellStyle name="Normal 2 2 2 3 3 3" xfId="31335"/>
    <cellStyle name="Normal 2 2 2 3 3 4" xfId="31336"/>
    <cellStyle name="Normal 2 2 2 3 4" xfId="31337"/>
    <cellStyle name="Normal 2 2 2 3 4 2" xfId="31338"/>
    <cellStyle name="Normal 2 2 2 3 4 3" xfId="31339"/>
    <cellStyle name="Normal 2 2 2 3 5" xfId="31340"/>
    <cellStyle name="Normal 2 2 2 3 6" xfId="31341"/>
    <cellStyle name="Normal 2 2 2 4" xfId="31342"/>
    <cellStyle name="Normal 2 2 2 4 2" xfId="31343"/>
    <cellStyle name="Normal 2 2 2 4 2 2" xfId="31344"/>
    <cellStyle name="Normal 2 2 2 4 2 2 2" xfId="31345"/>
    <cellStyle name="Normal 2 2 2 4 2 2 3" xfId="31346"/>
    <cellStyle name="Normal 2 2 2 4 2 3" xfId="31347"/>
    <cellStyle name="Normal 2 2 2 4 2 4" xfId="31348"/>
    <cellStyle name="Normal 2 2 2 4 3" xfId="31349"/>
    <cellStyle name="Normal 2 2 2 4 3 2" xfId="31350"/>
    <cellStyle name="Normal 2 2 2 4 3 3" xfId="31351"/>
    <cellStyle name="Normal 2 2 2 4 4" xfId="31352"/>
    <cellStyle name="Normal 2 2 2 4 5" xfId="31353"/>
    <cellStyle name="Normal 2 2 2 5" xfId="31354"/>
    <cellStyle name="Normal 2 2 2 5 2" xfId="31355"/>
    <cellStyle name="Normal 2 2 2 5 2 2" xfId="31356"/>
    <cellStyle name="Normal 2 2 2 5 2 3" xfId="31357"/>
    <cellStyle name="Normal 2 2 2 5 3" xfId="31358"/>
    <cellStyle name="Normal 2 2 2 5 4" xfId="31359"/>
    <cellStyle name="Normal 2 2 2 6" xfId="31360"/>
    <cellStyle name="Normal 2 2 2 6 2" xfId="31361"/>
    <cellStyle name="Normal 2 2 2 6 3" xfId="31362"/>
    <cellStyle name="Normal 2 2 2 7" xfId="31363"/>
    <cellStyle name="Normal 2 2 2 8" xfId="31364"/>
    <cellStyle name="Normal 2 2 2 9" xfId="31365"/>
    <cellStyle name="Normal 2 2 3" xfId="31366"/>
    <cellStyle name="Normal 2 2 4" xfId="31367"/>
    <cellStyle name="Normal 2 2 4 2" xfId="31368"/>
    <cellStyle name="Normal 2 2 4 2 2" xfId="31369"/>
    <cellStyle name="Normal 2 2 4 2 2 2" xfId="31370"/>
    <cellStyle name="Normal 2 2 4 2 2 3" xfId="31371"/>
    <cellStyle name="Normal 2 2 4 2 3" xfId="31372"/>
    <cellStyle name="Normal 2 2 4 2 4" xfId="31373"/>
    <cellStyle name="Normal 2 2 4 3" xfId="31374"/>
    <cellStyle name="Normal 2 2 4 3 2" xfId="31375"/>
    <cellStyle name="Normal 2 2 4 3 3" xfId="31376"/>
    <cellStyle name="Normal 2 2 4 4" xfId="31377"/>
    <cellStyle name="Normal 2 2 4 5" xfId="31378"/>
    <cellStyle name="Normal 2 3" xfId="31379"/>
    <cellStyle name="Normal 2 4" xfId="31380"/>
    <cellStyle name="Normal 2 4 2" xfId="31381"/>
    <cellStyle name="Normal 2 4 2 2" xfId="31382"/>
    <cellStyle name="Normal 2 4 2 2 2" xfId="31383"/>
    <cellStyle name="Normal 2 4 2 2 2 2" xfId="31384"/>
    <cellStyle name="Normal 2 4 2 2 2 2 2" xfId="31385"/>
    <cellStyle name="Normal 2 4 2 2 2 2 3" xfId="31386"/>
    <cellStyle name="Normal 2 4 2 2 2 3" xfId="31387"/>
    <cellStyle name="Normal 2 4 2 2 2 4" xfId="31388"/>
    <cellStyle name="Normal 2 4 2 2 3" xfId="31389"/>
    <cellStyle name="Normal 2 4 2 2 3 2" xfId="31390"/>
    <cellStyle name="Normal 2 4 2 2 3 3" xfId="31391"/>
    <cellStyle name="Normal 2 4 2 2 4" xfId="31392"/>
    <cellStyle name="Normal 2 4 2 2 5" xfId="31393"/>
    <cellStyle name="Normal 2 4 2 3" xfId="31394"/>
    <cellStyle name="Normal 2 4 2 3 2" xfId="31395"/>
    <cellStyle name="Normal 2 4 2 3 2 2" xfId="31396"/>
    <cellStyle name="Normal 2 4 2 3 2 3" xfId="31397"/>
    <cellStyle name="Normal 2 4 2 3 3" xfId="31398"/>
    <cellStyle name="Normal 2 4 2 3 4" xfId="31399"/>
    <cellStyle name="Normal 2 4 2 4" xfId="31400"/>
    <cellStyle name="Normal 2 4 2 4 2" xfId="31401"/>
    <cellStyle name="Normal 2 4 2 4 3" xfId="31402"/>
    <cellStyle name="Normal 2 4 2 5" xfId="31403"/>
    <cellStyle name="Normal 2 4 2 6" xfId="31404"/>
    <cellStyle name="Normal 2 4 3" xfId="31405"/>
    <cellStyle name="Normal 2 4 3 2" xfId="31406"/>
    <cellStyle name="Normal 2 4 3 2 2" xfId="31407"/>
    <cellStyle name="Normal 2 4 3 2 2 2" xfId="31408"/>
    <cellStyle name="Normal 2 4 3 2 2 3" xfId="31409"/>
    <cellStyle name="Normal 2 4 3 2 3" xfId="31410"/>
    <cellStyle name="Normal 2 4 3 2 4" xfId="31411"/>
    <cellStyle name="Normal 2 4 3 3" xfId="31412"/>
    <cellStyle name="Normal 2 4 3 3 2" xfId="31413"/>
    <cellStyle name="Normal 2 4 3 3 3" xfId="31414"/>
    <cellStyle name="Normal 2 4 3 4" xfId="31415"/>
    <cellStyle name="Normal 2 4 3 5" xfId="31416"/>
    <cellStyle name="Normal 2 4 4" xfId="31417"/>
    <cellStyle name="Normal 2 4 4 2" xfId="31418"/>
    <cellStyle name="Normal 2 4 4 2 2" xfId="31419"/>
    <cellStyle name="Normal 2 4 4 2 3" xfId="31420"/>
    <cellStyle name="Normal 2 4 4 3" xfId="31421"/>
    <cellStyle name="Normal 2 4 4 4" xfId="31422"/>
    <cellStyle name="Normal 2 4 5" xfId="31423"/>
    <cellStyle name="Normal 2 4 5 2" xfId="31424"/>
    <cellStyle name="Normal 2 4 5 3" xfId="31425"/>
    <cellStyle name="Normal 2 4 6" xfId="31426"/>
    <cellStyle name="Normal 2 4 7" xfId="31427"/>
    <cellStyle name="Normal 2 4 8" xfId="31428"/>
    <cellStyle name="Normal 2 5" xfId="31429"/>
    <cellStyle name="Normal 2 5 2" xfId="31430"/>
    <cellStyle name="Normal 2 5 2 2" xfId="31431"/>
    <cellStyle name="Normal 2 5 2 2 2" xfId="31432"/>
    <cellStyle name="Normal 2 5 2 2 2 2" xfId="31433"/>
    <cellStyle name="Normal 2 5 2 2 2 3" xfId="31434"/>
    <cellStyle name="Normal 2 5 2 2 3" xfId="31435"/>
    <cellStyle name="Normal 2 5 2 2 4" xfId="31436"/>
    <cellStyle name="Normal 2 5 2 3" xfId="31437"/>
    <cellStyle name="Normal 2 5 2 3 2" xfId="31438"/>
    <cellStyle name="Normal 2 5 2 3 3" xfId="31439"/>
    <cellStyle name="Normal 2 5 2 4" xfId="31440"/>
    <cellStyle name="Normal 2 5 2 5" xfId="31441"/>
    <cellStyle name="Normal 2 5 3" xfId="31442"/>
    <cellStyle name="Normal 2 5 3 2" xfId="31443"/>
    <cellStyle name="Normal 2 5 3 2 2" xfId="31444"/>
    <cellStyle name="Normal 2 5 3 2 3" xfId="31445"/>
    <cellStyle name="Normal 2 5 3 3" xfId="31446"/>
    <cellStyle name="Normal 2 5 3 4" xfId="31447"/>
    <cellStyle name="Normal 2 5 4" xfId="31448"/>
    <cellStyle name="Normal 2 5 4 2" xfId="31449"/>
    <cellStyle name="Normal 2 5 4 3" xfId="31450"/>
    <cellStyle name="Normal 2 5 5" xfId="31451"/>
    <cellStyle name="Normal 2 5 6" xfId="31452"/>
    <cellStyle name="Normal 2 6" xfId="31453"/>
    <cellStyle name="Normal 2 6 2" xfId="31454"/>
    <cellStyle name="Normal 2 6 2 2" xfId="31455"/>
    <cellStyle name="Normal 2 6 2 2 2" xfId="31456"/>
    <cellStyle name="Normal 2 6 2 2 2 2" xfId="31457"/>
    <cellStyle name="Normal 2 6 2 2 2 3" xfId="31458"/>
    <cellStyle name="Normal 2 6 2 2 3" xfId="31459"/>
    <cellStyle name="Normal 2 6 2 2 4" xfId="31460"/>
    <cellStyle name="Normal 2 6 2 3" xfId="31461"/>
    <cellStyle name="Normal 2 6 2 3 2" xfId="31462"/>
    <cellStyle name="Normal 2 6 2 3 3" xfId="31463"/>
    <cellStyle name="Normal 2 6 2 4" xfId="31464"/>
    <cellStyle name="Normal 2 6 2 5" xfId="31465"/>
    <cellStyle name="Normal 2 6 3" xfId="31466"/>
    <cellStyle name="Normal 2 6 3 2" xfId="31467"/>
    <cellStyle name="Normal 2 6 3 2 2" xfId="31468"/>
    <cellStyle name="Normal 2 6 3 2 3" xfId="31469"/>
    <cellStyle name="Normal 2 6 3 3" xfId="31470"/>
    <cellStyle name="Normal 2 6 3 4" xfId="31471"/>
    <cellStyle name="Normal 2 6 4" xfId="31472"/>
    <cellStyle name="Normal 2 6 4 2" xfId="31473"/>
    <cellStyle name="Normal 2 6 4 3" xfId="31474"/>
    <cellStyle name="Normal 2 6 5" xfId="31475"/>
    <cellStyle name="Normal 2 6 6" xfId="31476"/>
    <cellStyle name="Normal 2 7" xfId="31477"/>
    <cellStyle name="Normal 2 8" xfId="31478"/>
    <cellStyle name="Normal 2 8 2" xfId="31479"/>
    <cellStyle name="Normal 2 8 2 2" xfId="31480"/>
    <cellStyle name="Normal 2 8 2 2 2" xfId="31481"/>
    <cellStyle name="Normal 2 8 2 2 3" xfId="31482"/>
    <cellStyle name="Normal 2 8 2 3" xfId="31483"/>
    <cellStyle name="Normal 2 8 2 4" xfId="31484"/>
    <cellStyle name="Normal 2 8 3" xfId="31485"/>
    <cellStyle name="Normal 2 8 3 2" xfId="31486"/>
    <cellStyle name="Normal 2 8 3 3" xfId="31487"/>
    <cellStyle name="Normal 2 8 4" xfId="31488"/>
    <cellStyle name="Normal 2 8 5" xfId="31489"/>
    <cellStyle name="Normal 2 9" xfId="31490"/>
    <cellStyle name="Normal 2 9 2" xfId="31491"/>
    <cellStyle name="Normal 20" xfId="31492"/>
    <cellStyle name="Normal 20 2" xfId="31493"/>
    <cellStyle name="Normal 21" xfId="31494"/>
    <cellStyle name="Normal 21 2" xfId="31495"/>
    <cellStyle name="Normal 21 2 2" xfId="31496"/>
    <cellStyle name="Normal 21 2 2 2" xfId="31497"/>
    <cellStyle name="Normal 21 2 2 2 2" xfId="31498"/>
    <cellStyle name="Normal 21 2 2 2 2 2" xfId="31499"/>
    <cellStyle name="Normal 21 2 2 2 2 3" xfId="31500"/>
    <cellStyle name="Normal 21 2 2 2 3" xfId="31501"/>
    <cellStyle name="Normal 21 2 2 2 4" xfId="31502"/>
    <cellStyle name="Normal 21 2 2 3" xfId="31503"/>
    <cellStyle name="Normal 21 2 2 3 2" xfId="31504"/>
    <cellStyle name="Normal 21 2 2 3 3" xfId="31505"/>
    <cellStyle name="Normal 21 2 2 4" xfId="31506"/>
    <cellStyle name="Normal 21 2 2 5" xfId="31507"/>
    <cellStyle name="Normal 21 2 3" xfId="31508"/>
    <cellStyle name="Normal 21 2 3 2" xfId="31509"/>
    <cellStyle name="Normal 21 2 3 2 2" xfId="31510"/>
    <cellStyle name="Normal 21 2 3 2 3" xfId="31511"/>
    <cellStyle name="Normal 21 2 3 3" xfId="31512"/>
    <cellStyle name="Normal 21 2 3 4" xfId="31513"/>
    <cellStyle name="Normal 21 2 4" xfId="31514"/>
    <cellStyle name="Normal 21 2 4 2" xfId="31515"/>
    <cellStyle name="Normal 21 2 4 3" xfId="31516"/>
    <cellStyle name="Normal 21 2 5" xfId="31517"/>
    <cellStyle name="Normal 21 2 6" xfId="31518"/>
    <cellStyle name="Normal 21 2 7" xfId="31519"/>
    <cellStyle name="Normal 21 3" xfId="31520"/>
    <cellStyle name="Normal 21 3 2" xfId="31521"/>
    <cellStyle name="Normal 21 3 2 2" xfId="31522"/>
    <cellStyle name="Normal 21 3 2 2 2" xfId="31523"/>
    <cellStyle name="Normal 21 3 2 2 2 2" xfId="31524"/>
    <cellStyle name="Normal 21 3 2 2 2 3" xfId="31525"/>
    <cellStyle name="Normal 21 3 2 2 3" xfId="31526"/>
    <cellStyle name="Normal 21 3 2 2 4" xfId="31527"/>
    <cellStyle name="Normal 21 3 2 3" xfId="31528"/>
    <cellStyle name="Normal 21 3 2 3 2" xfId="31529"/>
    <cellStyle name="Normal 21 3 2 3 3" xfId="31530"/>
    <cellStyle name="Normal 21 3 2 4" xfId="31531"/>
    <cellStyle name="Normal 21 3 2 5" xfId="31532"/>
    <cellStyle name="Normal 21 3 3" xfId="31533"/>
    <cellStyle name="Normal 21 3 3 2" xfId="31534"/>
    <cellStyle name="Normal 21 3 3 2 2" xfId="31535"/>
    <cellStyle name="Normal 21 3 3 2 3" xfId="31536"/>
    <cellStyle name="Normal 21 3 3 3" xfId="31537"/>
    <cellStyle name="Normal 21 3 3 4" xfId="31538"/>
    <cellStyle name="Normal 21 3 4" xfId="31539"/>
    <cellStyle name="Normal 21 3 4 2" xfId="31540"/>
    <cellStyle name="Normal 21 3 4 3" xfId="31541"/>
    <cellStyle name="Normal 21 3 5" xfId="31542"/>
    <cellStyle name="Normal 21 3 6" xfId="31543"/>
    <cellStyle name="Normal 21 4" xfId="31544"/>
    <cellStyle name="Normal 21 4 2" xfId="31545"/>
    <cellStyle name="Normal 21 4 2 2" xfId="31546"/>
    <cellStyle name="Normal 21 4 2 2 2" xfId="31547"/>
    <cellStyle name="Normal 21 4 2 2 2 2" xfId="31548"/>
    <cellStyle name="Normal 21 4 2 2 2 3" xfId="31549"/>
    <cellStyle name="Normal 21 4 2 2 3" xfId="31550"/>
    <cellStyle name="Normal 21 4 2 2 4" xfId="31551"/>
    <cellStyle name="Normal 21 4 2 3" xfId="31552"/>
    <cellStyle name="Normal 21 4 2 3 2" xfId="31553"/>
    <cellStyle name="Normal 21 4 2 3 3" xfId="31554"/>
    <cellStyle name="Normal 21 4 2 4" xfId="31555"/>
    <cellStyle name="Normal 21 4 2 5" xfId="31556"/>
    <cellStyle name="Normal 21 4 3" xfId="31557"/>
    <cellStyle name="Normal 21 4 3 2" xfId="31558"/>
    <cellStyle name="Normal 21 4 3 2 2" xfId="31559"/>
    <cellStyle name="Normal 21 4 3 2 3" xfId="31560"/>
    <cellStyle name="Normal 21 4 3 3" xfId="31561"/>
    <cellStyle name="Normal 21 4 3 4" xfId="31562"/>
    <cellStyle name="Normal 21 4 4" xfId="31563"/>
    <cellStyle name="Normal 21 4 4 2" xfId="31564"/>
    <cellStyle name="Normal 21 4 4 3" xfId="31565"/>
    <cellStyle name="Normal 21 4 5" xfId="31566"/>
    <cellStyle name="Normal 21 4 6" xfId="31567"/>
    <cellStyle name="Normal 21 5" xfId="31568"/>
    <cellStyle name="Normal 21 5 2" xfId="31569"/>
    <cellStyle name="Normal 21 5 2 2" xfId="31570"/>
    <cellStyle name="Normal 21 5 2 2 2" xfId="31571"/>
    <cellStyle name="Normal 21 5 2 2 2 2" xfId="31572"/>
    <cellStyle name="Normal 21 5 2 2 2 3" xfId="31573"/>
    <cellStyle name="Normal 21 5 2 2 3" xfId="31574"/>
    <cellStyle name="Normal 21 5 2 2 4" xfId="31575"/>
    <cellStyle name="Normal 21 5 2 3" xfId="31576"/>
    <cellStyle name="Normal 21 5 2 3 2" xfId="31577"/>
    <cellStyle name="Normal 21 5 2 3 3" xfId="31578"/>
    <cellStyle name="Normal 21 5 2 4" xfId="31579"/>
    <cellStyle name="Normal 21 5 2 5" xfId="31580"/>
    <cellStyle name="Normal 21 5 3" xfId="31581"/>
    <cellStyle name="Normal 21 5 3 2" xfId="31582"/>
    <cellStyle name="Normal 21 5 3 2 2" xfId="31583"/>
    <cellStyle name="Normal 21 5 3 2 3" xfId="31584"/>
    <cellStyle name="Normal 21 5 3 3" xfId="31585"/>
    <cellStyle name="Normal 21 5 3 4" xfId="31586"/>
    <cellStyle name="Normal 21 5 4" xfId="31587"/>
    <cellStyle name="Normal 21 5 4 2" xfId="31588"/>
    <cellStyle name="Normal 21 5 4 3" xfId="31589"/>
    <cellStyle name="Normal 21 5 5" xfId="31590"/>
    <cellStyle name="Normal 21 5 6" xfId="31591"/>
    <cellStyle name="Normal 22" xfId="31592"/>
    <cellStyle name="Normal 22 10" xfId="31593"/>
    <cellStyle name="Normal 22 2" xfId="31594"/>
    <cellStyle name="Normal 22 3" xfId="31595"/>
    <cellStyle name="Normal 22 4" xfId="31596"/>
    <cellStyle name="Normal 22 5" xfId="31597"/>
    <cellStyle name="Normal 22 6" xfId="31598"/>
    <cellStyle name="Normal 22 6 2" xfId="31599"/>
    <cellStyle name="Normal 22 6 2 2" xfId="31600"/>
    <cellStyle name="Normal 22 6 2 2 2" xfId="31601"/>
    <cellStyle name="Normal 22 6 2 2 3" xfId="31602"/>
    <cellStyle name="Normal 22 6 2 3" xfId="31603"/>
    <cellStyle name="Normal 22 6 2 4" xfId="31604"/>
    <cellStyle name="Normal 22 6 3" xfId="31605"/>
    <cellStyle name="Normal 22 6 3 2" xfId="31606"/>
    <cellStyle name="Normal 22 6 3 3" xfId="31607"/>
    <cellStyle name="Normal 22 6 4" xfId="31608"/>
    <cellStyle name="Normal 22 6 5" xfId="31609"/>
    <cellStyle name="Normal 22 7" xfId="31610"/>
    <cellStyle name="Normal 22 7 2" xfId="31611"/>
    <cellStyle name="Normal 22 7 2 2" xfId="31612"/>
    <cellStyle name="Normal 22 7 2 3" xfId="31613"/>
    <cellStyle name="Normal 22 7 3" xfId="31614"/>
    <cellStyle name="Normal 22 7 4" xfId="31615"/>
    <cellStyle name="Normal 22 8" xfId="31616"/>
    <cellStyle name="Normal 22 8 2" xfId="31617"/>
    <cellStyle name="Normal 22 8 3" xfId="31618"/>
    <cellStyle name="Normal 22 9" xfId="31619"/>
    <cellStyle name="Normal 23" xfId="31620"/>
    <cellStyle name="Normal 23 2" xfId="31621"/>
    <cellStyle name="Normal 23 2 2" xfId="31622"/>
    <cellStyle name="Normal 23 2 2 2" xfId="31623"/>
    <cellStyle name="Normal 23 2 2 2 2" xfId="31624"/>
    <cellStyle name="Normal 23 2 2 2 3" xfId="31625"/>
    <cellStyle name="Normal 23 2 2 3" xfId="31626"/>
    <cellStyle name="Normal 23 2 2 4" xfId="31627"/>
    <cellStyle name="Normal 23 2 3" xfId="31628"/>
    <cellStyle name="Normal 23 2 3 2" xfId="31629"/>
    <cellStyle name="Normal 23 2 3 3" xfId="31630"/>
    <cellStyle name="Normal 23 2 4" xfId="31631"/>
    <cellStyle name="Normal 23 2 5" xfId="31632"/>
    <cellStyle name="Normal 23 2 6" xfId="31633"/>
    <cellStyle name="Normal 23 3" xfId="31634"/>
    <cellStyle name="Normal 23 3 2" xfId="31635"/>
    <cellStyle name="Normal 23 3 2 2" xfId="31636"/>
    <cellStyle name="Normal 23 3 2 3" xfId="31637"/>
    <cellStyle name="Normal 23 3 3" xfId="31638"/>
    <cellStyle name="Normal 23 3 4" xfId="31639"/>
    <cellStyle name="Normal 23 4" xfId="31640"/>
    <cellStyle name="Normal 23 4 2" xfId="31641"/>
    <cellStyle name="Normal 23 4 3" xfId="31642"/>
    <cellStyle name="Normal 23 5" xfId="31643"/>
    <cellStyle name="Normal 23 6" xfId="31644"/>
    <cellStyle name="Normal 23 7" xfId="31645"/>
    <cellStyle name="Normal 24" xfId="31646"/>
    <cellStyle name="Normal 24 2" xfId="31647"/>
    <cellStyle name="Normal 25" xfId="31648"/>
    <cellStyle name="Normal 25 2" xfId="31649"/>
    <cellStyle name="Normal 26" xfId="31650"/>
    <cellStyle name="Normal 26 2" xfId="31651"/>
    <cellStyle name="Normal 26 3" xfId="31652"/>
    <cellStyle name="Normal 26 3 2" xfId="31653"/>
    <cellStyle name="Normal 27" xfId="31654"/>
    <cellStyle name="Normal 27 2" xfId="31655"/>
    <cellStyle name="Normal 27 2 2" xfId="31656"/>
    <cellStyle name="Normal 27 2 2 2" xfId="31657"/>
    <cellStyle name="Normal 27 2 2 2 2" xfId="31658"/>
    <cellStyle name="Normal 27 2 2 2 3" xfId="31659"/>
    <cellStyle name="Normal 27 2 2 3" xfId="31660"/>
    <cellStyle name="Normal 27 2 2 4" xfId="31661"/>
    <cellStyle name="Normal 27 2 3" xfId="31662"/>
    <cellStyle name="Normal 27 2 3 2" xfId="31663"/>
    <cellStyle name="Normal 27 2 3 3" xfId="31664"/>
    <cellStyle name="Normal 27 2 4" xfId="31665"/>
    <cellStyle name="Normal 27 2 5" xfId="31666"/>
    <cellStyle name="Normal 27 2 6" xfId="31667"/>
    <cellStyle name="Normal 27 3" xfId="31668"/>
    <cellStyle name="Normal 27 3 2" xfId="31669"/>
    <cellStyle name="Normal 27 3 2 2" xfId="31670"/>
    <cellStyle name="Normal 27 3 2 3" xfId="31671"/>
    <cellStyle name="Normal 27 3 3" xfId="31672"/>
    <cellStyle name="Normal 27 3 4" xfId="31673"/>
    <cellStyle name="Normal 27 4" xfId="31674"/>
    <cellStyle name="Normal 27 4 2" xfId="31675"/>
    <cellStyle name="Normal 27 4 3" xfId="31676"/>
    <cellStyle name="Normal 27 5" xfId="31677"/>
    <cellStyle name="Normal 27 6" xfId="31678"/>
    <cellStyle name="Normal 27 7" xfId="31679"/>
    <cellStyle name="Normal 28" xfId="31680"/>
    <cellStyle name="Normal 28 2" xfId="31681"/>
    <cellStyle name="Normal 28 2 2" xfId="31682"/>
    <cellStyle name="Normal 28 2 2 2" xfId="31683"/>
    <cellStyle name="Normal 28 2 3" xfId="31684"/>
    <cellStyle name="Normal 28 3" xfId="31685"/>
    <cellStyle name="Normal 28 3 2" xfId="31686"/>
    <cellStyle name="Normal 28 4" xfId="31687"/>
    <cellStyle name="Normal 28 5" xfId="31688"/>
    <cellStyle name="Normal 28 6" xfId="31689"/>
    <cellStyle name="Normal 29" xfId="31690"/>
    <cellStyle name="Normal 3" xfId="93"/>
    <cellStyle name="Normal 3 2" xfId="31691"/>
    <cellStyle name="Normal 3 2 2" xfId="31692"/>
    <cellStyle name="Normal 3 2 2 2" xfId="31693"/>
    <cellStyle name="Normal 3 2 2 2 2" xfId="31694"/>
    <cellStyle name="Normal 3 2 2 2 2 2" xfId="31695"/>
    <cellStyle name="Normal 3 2 2 2 2 2 2" xfId="31696"/>
    <cellStyle name="Normal 3 2 2 2 2 2 2 2" xfId="31697"/>
    <cellStyle name="Normal 3 2 2 2 2 2 2 3" xfId="31698"/>
    <cellStyle name="Normal 3 2 2 2 2 2 3" xfId="31699"/>
    <cellStyle name="Normal 3 2 2 2 2 2 4" xfId="31700"/>
    <cellStyle name="Normal 3 2 2 2 2 3" xfId="31701"/>
    <cellStyle name="Normal 3 2 2 2 2 3 2" xfId="31702"/>
    <cellStyle name="Normal 3 2 2 2 2 3 3" xfId="31703"/>
    <cellStyle name="Normal 3 2 2 2 2 4" xfId="31704"/>
    <cellStyle name="Normal 3 2 2 2 2 5" xfId="31705"/>
    <cellStyle name="Normal 3 2 2 2 3" xfId="31706"/>
    <cellStyle name="Normal 3 2 2 2 3 2" xfId="31707"/>
    <cellStyle name="Normal 3 2 2 2 3 2 2" xfId="31708"/>
    <cellStyle name="Normal 3 2 2 2 3 2 3" xfId="31709"/>
    <cellStyle name="Normal 3 2 2 2 3 3" xfId="31710"/>
    <cellStyle name="Normal 3 2 2 2 3 4" xfId="31711"/>
    <cellStyle name="Normal 3 2 2 2 4" xfId="31712"/>
    <cellStyle name="Normal 3 2 2 2 4 2" xfId="31713"/>
    <cellStyle name="Normal 3 2 2 2 4 3" xfId="31714"/>
    <cellStyle name="Normal 3 2 2 2 5" xfId="31715"/>
    <cellStyle name="Normal 3 2 2 2 6" xfId="31716"/>
    <cellStyle name="Normal 3 2 2 3" xfId="31717"/>
    <cellStyle name="Normal 3 2 2 3 2" xfId="31718"/>
    <cellStyle name="Normal 3 2 2 3 2 2" xfId="31719"/>
    <cellStyle name="Normal 3 2 2 3 2 2 2" xfId="31720"/>
    <cellStyle name="Normal 3 2 2 3 2 2 3" xfId="31721"/>
    <cellStyle name="Normal 3 2 2 3 2 3" xfId="31722"/>
    <cellStyle name="Normal 3 2 2 3 2 4" xfId="31723"/>
    <cellStyle name="Normal 3 2 2 3 3" xfId="31724"/>
    <cellStyle name="Normal 3 2 2 3 3 2" xfId="31725"/>
    <cellStyle name="Normal 3 2 2 3 3 3" xfId="31726"/>
    <cellStyle name="Normal 3 2 2 3 4" xfId="31727"/>
    <cellStyle name="Normal 3 2 2 3 5" xfId="31728"/>
    <cellStyle name="Normal 3 2 2 4" xfId="31729"/>
    <cellStyle name="Normal 3 2 2 4 2" xfId="31730"/>
    <cellStyle name="Normal 3 2 2 4 2 2" xfId="31731"/>
    <cellStyle name="Normal 3 2 2 4 2 3" xfId="31732"/>
    <cellStyle name="Normal 3 2 2 4 3" xfId="31733"/>
    <cellStyle name="Normal 3 2 2 4 4" xfId="31734"/>
    <cellStyle name="Normal 3 2 2 5" xfId="31735"/>
    <cellStyle name="Normal 3 2 2 5 2" xfId="31736"/>
    <cellStyle name="Normal 3 2 2 5 3" xfId="31737"/>
    <cellStyle name="Normal 3 2 2 6" xfId="31738"/>
    <cellStyle name="Normal 3 2 2 7" xfId="31739"/>
    <cellStyle name="Normal 3 2 3" xfId="31740"/>
    <cellStyle name="Normal 3 2 3 2" xfId="31741"/>
    <cellStyle name="Normal 3 2 3 2 2" xfId="31742"/>
    <cellStyle name="Normal 3 2 3 2 2 2" xfId="31743"/>
    <cellStyle name="Normal 3 2 3 2 2 2 2" xfId="31744"/>
    <cellStyle name="Normal 3 2 3 2 2 2 3" xfId="31745"/>
    <cellStyle name="Normal 3 2 3 2 2 3" xfId="31746"/>
    <cellStyle name="Normal 3 2 3 2 2 4" xfId="31747"/>
    <cellStyle name="Normal 3 2 3 2 3" xfId="31748"/>
    <cellStyle name="Normal 3 2 3 2 3 2" xfId="31749"/>
    <cellStyle name="Normal 3 2 3 2 3 3" xfId="31750"/>
    <cellStyle name="Normal 3 2 3 2 4" xfId="31751"/>
    <cellStyle name="Normal 3 2 3 2 5" xfId="31752"/>
    <cellStyle name="Normal 3 2 3 3" xfId="31753"/>
    <cellStyle name="Normal 3 2 3 3 2" xfId="31754"/>
    <cellStyle name="Normal 3 2 3 3 2 2" xfId="31755"/>
    <cellStyle name="Normal 3 2 3 3 2 3" xfId="31756"/>
    <cellStyle name="Normal 3 2 3 3 3" xfId="31757"/>
    <cellStyle name="Normal 3 2 3 3 4" xfId="31758"/>
    <cellStyle name="Normal 3 2 3 4" xfId="31759"/>
    <cellStyle name="Normal 3 2 3 4 2" xfId="31760"/>
    <cellStyle name="Normal 3 2 3 4 3" xfId="31761"/>
    <cellStyle name="Normal 3 2 3 5" xfId="31762"/>
    <cellStyle name="Normal 3 2 3 6" xfId="31763"/>
    <cellStyle name="Normal 3 2 4" xfId="31764"/>
    <cellStyle name="Normal 3 2 4 2" xfId="31765"/>
    <cellStyle name="Normal 3 2 4 2 2" xfId="31766"/>
    <cellStyle name="Normal 3 2 4 2 2 2" xfId="31767"/>
    <cellStyle name="Normal 3 2 4 2 2 3" xfId="31768"/>
    <cellStyle name="Normal 3 2 4 2 3" xfId="31769"/>
    <cellStyle name="Normal 3 2 4 2 4" xfId="31770"/>
    <cellStyle name="Normal 3 2 4 3" xfId="31771"/>
    <cellStyle name="Normal 3 2 4 3 2" xfId="31772"/>
    <cellStyle name="Normal 3 2 4 3 3" xfId="31773"/>
    <cellStyle name="Normal 3 2 4 4" xfId="31774"/>
    <cellStyle name="Normal 3 2 4 5" xfId="31775"/>
    <cellStyle name="Normal 3 2 5" xfId="31776"/>
    <cellStyle name="Normal 3 2 5 2" xfId="31777"/>
    <cellStyle name="Normal 3 2 5 2 2" xfId="31778"/>
    <cellStyle name="Normal 3 2 5 2 3" xfId="31779"/>
    <cellStyle name="Normal 3 2 5 3" xfId="31780"/>
    <cellStyle name="Normal 3 2 5 4" xfId="31781"/>
    <cellStyle name="Normal 3 2 6" xfId="31782"/>
    <cellStyle name="Normal 3 2 6 2" xfId="31783"/>
    <cellStyle name="Normal 3 2 6 3" xfId="31784"/>
    <cellStyle name="Normal 3 2 7" xfId="31785"/>
    <cellStyle name="Normal 3 2 8" xfId="31786"/>
    <cellStyle name="Normal 3 3" xfId="31787"/>
    <cellStyle name="Normal 3 4" xfId="31788"/>
    <cellStyle name="Normal 3 4 2" xfId="31789"/>
    <cellStyle name="Normal 3 4 2 2" xfId="31790"/>
    <cellStyle name="Normal 3 4 2 2 2" xfId="31791"/>
    <cellStyle name="Normal 3 4 2 2 2 2" xfId="31792"/>
    <cellStyle name="Normal 3 4 2 2 2 2 2" xfId="31793"/>
    <cellStyle name="Normal 3 4 2 2 2 2 3" xfId="31794"/>
    <cellStyle name="Normal 3 4 2 2 2 3" xfId="31795"/>
    <cellStyle name="Normal 3 4 2 2 2 4" xfId="31796"/>
    <cellStyle name="Normal 3 4 2 2 3" xfId="31797"/>
    <cellStyle name="Normal 3 4 2 2 3 2" xfId="31798"/>
    <cellStyle name="Normal 3 4 2 2 3 3" xfId="31799"/>
    <cellStyle name="Normal 3 4 2 2 4" xfId="31800"/>
    <cellStyle name="Normal 3 4 2 2 5" xfId="31801"/>
    <cellStyle name="Normal 3 4 2 3" xfId="31802"/>
    <cellStyle name="Normal 3 4 2 3 2" xfId="31803"/>
    <cellStyle name="Normal 3 4 2 3 2 2" xfId="31804"/>
    <cellStyle name="Normal 3 4 2 3 2 3" xfId="31805"/>
    <cellStyle name="Normal 3 4 2 3 3" xfId="31806"/>
    <cellStyle name="Normal 3 4 2 3 4" xfId="31807"/>
    <cellStyle name="Normal 3 4 2 4" xfId="31808"/>
    <cellStyle name="Normal 3 4 2 4 2" xfId="31809"/>
    <cellStyle name="Normal 3 4 2 4 3" xfId="31810"/>
    <cellStyle name="Normal 3 4 2 5" xfId="31811"/>
    <cellStyle name="Normal 3 4 2 6" xfId="31812"/>
    <cellStyle name="Normal 3 4 3" xfId="31813"/>
    <cellStyle name="Normal 3 4 3 2" xfId="31814"/>
    <cellStyle name="Normal 3 4 3 2 2" xfId="31815"/>
    <cellStyle name="Normal 3 4 3 2 2 2" xfId="31816"/>
    <cellStyle name="Normal 3 4 3 2 2 3" xfId="31817"/>
    <cellStyle name="Normal 3 4 3 2 3" xfId="31818"/>
    <cellStyle name="Normal 3 4 3 2 4" xfId="31819"/>
    <cellStyle name="Normal 3 4 3 3" xfId="31820"/>
    <cellStyle name="Normal 3 4 3 3 2" xfId="31821"/>
    <cellStyle name="Normal 3 4 3 3 3" xfId="31822"/>
    <cellStyle name="Normal 3 4 3 4" xfId="31823"/>
    <cellStyle name="Normal 3 4 3 5" xfId="31824"/>
    <cellStyle name="Normal 3 4 4" xfId="31825"/>
    <cellStyle name="Normal 3 4 4 2" xfId="31826"/>
    <cellStyle name="Normal 3 4 4 2 2" xfId="31827"/>
    <cellStyle name="Normal 3 4 4 2 3" xfId="31828"/>
    <cellStyle name="Normal 3 4 4 3" xfId="31829"/>
    <cellStyle name="Normal 3 4 4 4" xfId="31830"/>
    <cellStyle name="Normal 3 4 5" xfId="31831"/>
    <cellStyle name="Normal 3 4 5 2" xfId="31832"/>
    <cellStyle name="Normal 3 4 5 3" xfId="31833"/>
    <cellStyle name="Normal 3 4 6" xfId="31834"/>
    <cellStyle name="Normal 3 4 7" xfId="31835"/>
    <cellStyle name="Normal 3 5" xfId="31836"/>
    <cellStyle name="Normal 3 5 2" xfId="31837"/>
    <cellStyle name="Normal 3 5 2 2" xfId="31838"/>
    <cellStyle name="Normal 3 5 2 2 2" xfId="31839"/>
    <cellStyle name="Normal 3 5 2 2 2 2" xfId="31840"/>
    <cellStyle name="Normal 3 5 2 2 2 3" xfId="31841"/>
    <cellStyle name="Normal 3 5 2 2 3" xfId="31842"/>
    <cellStyle name="Normal 3 5 2 2 4" xfId="31843"/>
    <cellStyle name="Normal 3 5 2 3" xfId="31844"/>
    <cellStyle name="Normal 3 5 2 3 2" xfId="31845"/>
    <cellStyle name="Normal 3 5 2 3 3" xfId="31846"/>
    <cellStyle name="Normal 3 5 2 4" xfId="31847"/>
    <cellStyle name="Normal 3 5 2 5" xfId="31848"/>
    <cellStyle name="Normal 3 5 3" xfId="31849"/>
    <cellStyle name="Normal 3 5 3 2" xfId="31850"/>
    <cellStyle name="Normal 3 5 3 2 2" xfId="31851"/>
    <cellStyle name="Normal 3 5 3 2 3" xfId="31852"/>
    <cellStyle name="Normal 3 5 3 3" xfId="31853"/>
    <cellStyle name="Normal 3 5 3 4" xfId="31854"/>
    <cellStyle name="Normal 3 5 4" xfId="31855"/>
    <cellStyle name="Normal 3 5 4 2" xfId="31856"/>
    <cellStyle name="Normal 3 5 4 3" xfId="31857"/>
    <cellStyle name="Normal 3 5 5" xfId="31858"/>
    <cellStyle name="Normal 3 5 6" xfId="31859"/>
    <cellStyle name="Normal 3 6" xfId="31860"/>
    <cellStyle name="Normal 3 6 2" xfId="31861"/>
    <cellStyle name="Normal 3 6 2 2" xfId="31862"/>
    <cellStyle name="Normal 3 6 2 2 2" xfId="31863"/>
    <cellStyle name="Normal 3 6 2 2 2 2" xfId="31864"/>
    <cellStyle name="Normal 3 6 2 2 2 3" xfId="31865"/>
    <cellStyle name="Normal 3 6 2 2 3" xfId="31866"/>
    <cellStyle name="Normal 3 6 2 2 4" xfId="31867"/>
    <cellStyle name="Normal 3 6 2 3" xfId="31868"/>
    <cellStyle name="Normal 3 6 2 3 2" xfId="31869"/>
    <cellStyle name="Normal 3 6 2 3 3" xfId="31870"/>
    <cellStyle name="Normal 3 6 2 4" xfId="31871"/>
    <cellStyle name="Normal 3 6 2 5" xfId="31872"/>
    <cellStyle name="Normal 3 6 3" xfId="31873"/>
    <cellStyle name="Normal 3 6 3 2" xfId="31874"/>
    <cellStyle name="Normal 3 6 3 2 2" xfId="31875"/>
    <cellStyle name="Normal 3 6 3 2 3" xfId="31876"/>
    <cellStyle name="Normal 3 6 3 3" xfId="31877"/>
    <cellStyle name="Normal 3 6 3 4" xfId="31878"/>
    <cellStyle name="Normal 3 6 4" xfId="31879"/>
    <cellStyle name="Normal 3 6 4 2" xfId="31880"/>
    <cellStyle name="Normal 3 6 4 3" xfId="31881"/>
    <cellStyle name="Normal 3 6 5" xfId="31882"/>
    <cellStyle name="Normal 3 6 6" xfId="31883"/>
    <cellStyle name="Normal 3 7" xfId="31884"/>
    <cellStyle name="Normal 3 8" xfId="31885"/>
    <cellStyle name="Normal 3 9" xfId="31886"/>
    <cellStyle name="Normal 30" xfId="31887"/>
    <cellStyle name="Normal 30 2" xfId="31888"/>
    <cellStyle name="Normal 30 2 2" xfId="31889"/>
    <cellStyle name="Normal 30 2 2 2" xfId="31890"/>
    <cellStyle name="Normal 30 2 2 2 2" xfId="31891"/>
    <cellStyle name="Normal 30 2 2 2 3" xfId="31892"/>
    <cellStyle name="Normal 30 2 2 3" xfId="31893"/>
    <cellStyle name="Normal 30 2 2 4" xfId="31894"/>
    <cellStyle name="Normal 30 2 3" xfId="31895"/>
    <cellStyle name="Normal 30 2 3 2" xfId="31896"/>
    <cellStyle name="Normal 30 2 3 3" xfId="31897"/>
    <cellStyle name="Normal 30 2 4" xfId="31898"/>
    <cellStyle name="Normal 30 2 5" xfId="31899"/>
    <cellStyle name="Normal 30 3" xfId="31900"/>
    <cellStyle name="Normal 30 3 2" xfId="31901"/>
    <cellStyle name="Normal 30 3 2 2" xfId="31902"/>
    <cellStyle name="Normal 30 3 2 3" xfId="31903"/>
    <cellStyle name="Normal 30 3 3" xfId="31904"/>
    <cellStyle name="Normal 30 3 4" xfId="31905"/>
    <cellStyle name="Normal 30 4" xfId="31906"/>
    <cellStyle name="Normal 30 4 2" xfId="31907"/>
    <cellStyle name="Normal 30 4 3" xfId="31908"/>
    <cellStyle name="Normal 30 5" xfId="31909"/>
    <cellStyle name="Normal 30 6" xfId="31910"/>
    <cellStyle name="Normal 30 7" xfId="31911"/>
    <cellStyle name="Normal 31" xfId="31912"/>
    <cellStyle name="Normal 31 2" xfId="31913"/>
    <cellStyle name="Normal 32" xfId="31914"/>
    <cellStyle name="Normal 32 2" xfId="31915"/>
    <cellStyle name="Normal 32 2 2" xfId="31916"/>
    <cellStyle name="Normal 32 2 2 2" xfId="31917"/>
    <cellStyle name="Normal 32 2 2 2 2" xfId="31918"/>
    <cellStyle name="Normal 32 2 2 2 3" xfId="31919"/>
    <cellStyle name="Normal 32 2 2 3" xfId="31920"/>
    <cellStyle name="Normal 32 2 2 4" xfId="31921"/>
    <cellStyle name="Normal 32 2 3" xfId="31922"/>
    <cellStyle name="Normal 32 2 3 2" xfId="31923"/>
    <cellStyle name="Normal 32 2 3 3" xfId="31924"/>
    <cellStyle name="Normal 32 2 4" xfId="31925"/>
    <cellStyle name="Normal 32 2 5" xfId="31926"/>
    <cellStyle name="Normal 32 2 6" xfId="31927"/>
    <cellStyle name="Normal 32 3" xfId="31928"/>
    <cellStyle name="Normal 32 3 2" xfId="31929"/>
    <cellStyle name="Normal 32 3 2 2" xfId="31930"/>
    <cellStyle name="Normal 32 3 2 3" xfId="31931"/>
    <cellStyle name="Normal 32 3 3" xfId="31932"/>
    <cellStyle name="Normal 32 3 4" xfId="31933"/>
    <cellStyle name="Normal 32 4" xfId="31934"/>
    <cellStyle name="Normal 32 4 2" xfId="31935"/>
    <cellStyle name="Normal 32 4 3" xfId="31936"/>
    <cellStyle name="Normal 32 5" xfId="31937"/>
    <cellStyle name="Normal 32 6" xfId="31938"/>
    <cellStyle name="Normal 32 7" xfId="31939"/>
    <cellStyle name="Normal 33" xfId="94"/>
    <cellStyle name="Normal 33 2" xfId="31940"/>
    <cellStyle name="Normal 33 2 2" xfId="31941"/>
    <cellStyle name="Normal 33 2 2 2" xfId="31942"/>
    <cellStyle name="Normal 33 2 2 2 2" xfId="31943"/>
    <cellStyle name="Normal 33 2 2 2 3" xfId="31944"/>
    <cellStyle name="Normal 33 2 2 3" xfId="31945"/>
    <cellStyle name="Normal 33 2 2 4" xfId="31946"/>
    <cellStyle name="Normal 33 2 3" xfId="31947"/>
    <cellStyle name="Normal 33 2 3 2" xfId="31948"/>
    <cellStyle name="Normal 33 2 3 3" xfId="31949"/>
    <cellStyle name="Normal 33 2 4" xfId="31950"/>
    <cellStyle name="Normal 33 2 5" xfId="31951"/>
    <cellStyle name="Normal 33 2 6" xfId="31952"/>
    <cellStyle name="Normal 33 3" xfId="31953"/>
    <cellStyle name="Normal 33 3 2" xfId="31954"/>
    <cellStyle name="Normal 33 3 2 2" xfId="31955"/>
    <cellStyle name="Normal 33 3 2 2 2" xfId="31956"/>
    <cellStyle name="Normal 33 3 2 2 3" xfId="31957"/>
    <cellStyle name="Normal 33 3 2 3" xfId="31958"/>
    <cellStyle name="Normal 33 3 2 4" xfId="31959"/>
    <cellStyle name="Normal 33 3 3" xfId="31960"/>
    <cellStyle name="Normal 33 3 3 2" xfId="31961"/>
    <cellStyle name="Normal 33 3 3 3" xfId="31962"/>
    <cellStyle name="Normal 33 3 4" xfId="31963"/>
    <cellStyle name="Normal 33 3 5" xfId="31964"/>
    <cellStyle name="Normal 33 4" xfId="31965"/>
    <cellStyle name="Normal 33 4 2" xfId="31966"/>
    <cellStyle name="Normal 33 4 2 2" xfId="31967"/>
    <cellStyle name="Normal 33 4 2 2 2" xfId="31968"/>
    <cellStyle name="Normal 33 4 2 2 3" xfId="31969"/>
    <cellStyle name="Normal 33 4 2 3" xfId="31970"/>
    <cellStyle name="Normal 33 4 2 4" xfId="31971"/>
    <cellStyle name="Normal 33 4 3" xfId="31972"/>
    <cellStyle name="Normal 33 4 3 2" xfId="31973"/>
    <cellStyle name="Normal 33 4 3 3" xfId="31974"/>
    <cellStyle name="Normal 33 4 4" xfId="31975"/>
    <cellStyle name="Normal 33 4 5" xfId="31976"/>
    <cellStyle name="Normal 33 5" xfId="31977"/>
    <cellStyle name="Normal 33 5 2" xfId="31978"/>
    <cellStyle name="Normal 33 5 2 2" xfId="31979"/>
    <cellStyle name="Normal 33 5 2 3" xfId="31980"/>
    <cellStyle name="Normal 33 5 3" xfId="31981"/>
    <cellStyle name="Normal 33 5 4" xfId="31982"/>
    <cellStyle name="Normal 33 6" xfId="31983"/>
    <cellStyle name="Normal 33 6 2" xfId="31984"/>
    <cellStyle name="Normal 33 6 3" xfId="31985"/>
    <cellStyle name="Normal 33 7" xfId="31986"/>
    <cellStyle name="Normal 33 8" xfId="31987"/>
    <cellStyle name="Normal 33 9" xfId="31988"/>
    <cellStyle name="Normal 34" xfId="31989"/>
    <cellStyle name="Normal 34 2" xfId="31990"/>
    <cellStyle name="Normal 35" xfId="31991"/>
    <cellStyle name="Normal 35 2" xfId="31992"/>
    <cellStyle name="Normal 36" xfId="31993"/>
    <cellStyle name="Normal 36 2" xfId="31994"/>
    <cellStyle name="Normal 36 2 2" xfId="31995"/>
    <cellStyle name="Normal 36 2 2 2" xfId="31996"/>
    <cellStyle name="Normal 36 2 2 2 2" xfId="31997"/>
    <cellStyle name="Normal 36 2 2 2 3" xfId="31998"/>
    <cellStyle name="Normal 36 2 2 3" xfId="31999"/>
    <cellStyle name="Normal 36 2 2 4" xfId="32000"/>
    <cellStyle name="Normal 36 2 3" xfId="32001"/>
    <cellStyle name="Normal 36 2 3 2" xfId="32002"/>
    <cellStyle name="Normal 36 2 3 3" xfId="32003"/>
    <cellStyle name="Normal 36 2 4" xfId="32004"/>
    <cellStyle name="Normal 36 2 5" xfId="32005"/>
    <cellStyle name="Normal 36 2 6" xfId="32006"/>
    <cellStyle name="Normal 36 3" xfId="32007"/>
    <cellStyle name="Normal 36 3 2" xfId="32008"/>
    <cellStyle name="Normal 36 3 2 2" xfId="32009"/>
    <cellStyle name="Normal 36 3 2 3" xfId="32010"/>
    <cellStyle name="Normal 36 3 3" xfId="32011"/>
    <cellStyle name="Normal 36 3 4" xfId="32012"/>
    <cellStyle name="Normal 36 4" xfId="32013"/>
    <cellStyle name="Normal 36 4 2" xfId="32014"/>
    <cellStyle name="Normal 36 4 3" xfId="32015"/>
    <cellStyle name="Normal 36 5" xfId="32016"/>
    <cellStyle name="Normal 36 6" xfId="32017"/>
    <cellStyle name="Normal 36 7" xfId="32018"/>
    <cellStyle name="Normal 37" xfId="32019"/>
    <cellStyle name="Normal 37 2" xfId="32020"/>
    <cellStyle name="Normal 37 3" xfId="32021"/>
    <cellStyle name="Normal 37 4" xfId="32022"/>
    <cellStyle name="Normal 38" xfId="32023"/>
    <cellStyle name="Normal 38 2" xfId="32024"/>
    <cellStyle name="Normal 38 2 2" xfId="32025"/>
    <cellStyle name="Normal 38 2 2 2" xfId="32026"/>
    <cellStyle name="Normal 38 2 2 2 2" xfId="32027"/>
    <cellStyle name="Normal 38 2 2 2 3" xfId="32028"/>
    <cellStyle name="Normal 38 2 2 3" xfId="32029"/>
    <cellStyle name="Normal 38 2 2 4" xfId="32030"/>
    <cellStyle name="Normal 38 2 3" xfId="32031"/>
    <cellStyle name="Normal 38 2 3 2" xfId="32032"/>
    <cellStyle name="Normal 38 2 3 3" xfId="32033"/>
    <cellStyle name="Normal 38 2 4" xfId="32034"/>
    <cellStyle name="Normal 38 2 5" xfId="32035"/>
    <cellStyle name="Normal 38 2 6" xfId="32036"/>
    <cellStyle name="Normal 38 3" xfId="32037"/>
    <cellStyle name="Normal 38 3 2" xfId="32038"/>
    <cellStyle name="Normal 38 3 2 2" xfId="32039"/>
    <cellStyle name="Normal 38 3 2 3" xfId="32040"/>
    <cellStyle name="Normal 38 3 3" xfId="32041"/>
    <cellStyle name="Normal 38 3 4" xfId="32042"/>
    <cellStyle name="Normal 38 4" xfId="32043"/>
    <cellStyle name="Normal 38 4 2" xfId="32044"/>
    <cellStyle name="Normal 38 4 3" xfId="32045"/>
    <cellStyle name="Normal 38 5" xfId="32046"/>
    <cellStyle name="Normal 38 6" xfId="32047"/>
    <cellStyle name="Normal 38 7" xfId="32048"/>
    <cellStyle name="Normal 39" xfId="32049"/>
    <cellStyle name="Normal 39 2" xfId="32050"/>
    <cellStyle name="Normal 4" xfId="95"/>
    <cellStyle name="Normal 4 10" xfId="32051"/>
    <cellStyle name="Normal 4 10 2" xfId="32052"/>
    <cellStyle name="Normal 4 10 3" xfId="32053"/>
    <cellStyle name="Normal 4 11" xfId="32054"/>
    <cellStyle name="Normal 4 12" xfId="32055"/>
    <cellStyle name="Normal 4 13" xfId="32056"/>
    <cellStyle name="Normal 4 2" xfId="32057"/>
    <cellStyle name="Normal 4 2 2" xfId="32058"/>
    <cellStyle name="Normal 4 2 2 2" xfId="32059"/>
    <cellStyle name="Normal 4 2 2 2 2" xfId="32060"/>
    <cellStyle name="Normal 4 2 2 2 2 2" xfId="32061"/>
    <cellStyle name="Normal 4 2 2 2 2 2 2" xfId="32062"/>
    <cellStyle name="Normal 4 2 2 2 2 2 2 2" xfId="32063"/>
    <cellStyle name="Normal 4 2 2 2 2 2 2 3" xfId="32064"/>
    <cellStyle name="Normal 4 2 2 2 2 2 3" xfId="32065"/>
    <cellStyle name="Normal 4 2 2 2 2 2 4" xfId="32066"/>
    <cellStyle name="Normal 4 2 2 2 2 3" xfId="32067"/>
    <cellStyle name="Normal 4 2 2 2 2 3 2" xfId="32068"/>
    <cellStyle name="Normal 4 2 2 2 2 3 3" xfId="32069"/>
    <cellStyle name="Normal 4 2 2 2 2 4" xfId="32070"/>
    <cellStyle name="Normal 4 2 2 2 2 5" xfId="32071"/>
    <cellStyle name="Normal 4 2 2 2 3" xfId="32072"/>
    <cellStyle name="Normal 4 2 2 2 3 2" xfId="32073"/>
    <cellStyle name="Normal 4 2 2 2 3 2 2" xfId="32074"/>
    <cellStyle name="Normal 4 2 2 2 3 2 3" xfId="32075"/>
    <cellStyle name="Normal 4 2 2 2 3 3" xfId="32076"/>
    <cellStyle name="Normal 4 2 2 2 3 4" xfId="32077"/>
    <cellStyle name="Normal 4 2 2 2 4" xfId="32078"/>
    <cellStyle name="Normal 4 2 2 2 4 2" xfId="32079"/>
    <cellStyle name="Normal 4 2 2 2 4 3" xfId="32080"/>
    <cellStyle name="Normal 4 2 2 2 5" xfId="32081"/>
    <cellStyle name="Normal 4 2 2 2 6" xfId="32082"/>
    <cellStyle name="Normal 4 2 2 3" xfId="32083"/>
    <cellStyle name="Normal 4 2 2 3 2" xfId="32084"/>
    <cellStyle name="Normal 4 2 2 3 2 2" xfId="32085"/>
    <cellStyle name="Normal 4 2 2 3 2 2 2" xfId="32086"/>
    <cellStyle name="Normal 4 2 2 3 2 2 3" xfId="32087"/>
    <cellStyle name="Normal 4 2 2 3 2 3" xfId="32088"/>
    <cellStyle name="Normal 4 2 2 3 2 4" xfId="32089"/>
    <cellStyle name="Normal 4 2 2 3 3" xfId="32090"/>
    <cellStyle name="Normal 4 2 2 3 3 2" xfId="32091"/>
    <cellStyle name="Normal 4 2 2 3 3 3" xfId="32092"/>
    <cellStyle name="Normal 4 2 2 3 4" xfId="32093"/>
    <cellStyle name="Normal 4 2 2 3 5" xfId="32094"/>
    <cellStyle name="Normal 4 2 2 4" xfId="32095"/>
    <cellStyle name="Normal 4 2 2 4 2" xfId="32096"/>
    <cellStyle name="Normal 4 2 2 4 2 2" xfId="32097"/>
    <cellStyle name="Normal 4 2 2 4 2 2 2" xfId="32098"/>
    <cellStyle name="Normal 4 2 2 4 2 2 3" xfId="32099"/>
    <cellStyle name="Normal 4 2 2 4 2 3" xfId="32100"/>
    <cellStyle name="Normal 4 2 2 4 2 4" xfId="32101"/>
    <cellStyle name="Normal 4 2 2 4 3" xfId="32102"/>
    <cellStyle name="Normal 4 2 2 4 3 2" xfId="32103"/>
    <cellStyle name="Normal 4 2 2 4 3 3" xfId="32104"/>
    <cellStyle name="Normal 4 2 2 4 4" xfId="32105"/>
    <cellStyle name="Normal 4 2 2 4 5" xfId="32106"/>
    <cellStyle name="Normal 4 2 2 5" xfId="32107"/>
    <cellStyle name="Normal 4 2 2 5 2" xfId="32108"/>
    <cellStyle name="Normal 4 2 2 5 2 2" xfId="32109"/>
    <cellStyle name="Normal 4 2 2 5 2 3" xfId="32110"/>
    <cellStyle name="Normal 4 2 2 5 3" xfId="32111"/>
    <cellStyle name="Normal 4 2 2 5 4" xfId="32112"/>
    <cellStyle name="Normal 4 2 2 6" xfId="32113"/>
    <cellStyle name="Normal 4 2 2 6 2" xfId="32114"/>
    <cellStyle name="Normal 4 2 2 6 3" xfId="32115"/>
    <cellStyle name="Normal 4 2 2 7" xfId="32116"/>
    <cellStyle name="Normal 4 2 2 8" xfId="32117"/>
    <cellStyle name="Normal 4 2 3" xfId="32118"/>
    <cellStyle name="Normal 4 2 3 2" xfId="32119"/>
    <cellStyle name="Normal 4 2 3 2 2" xfId="32120"/>
    <cellStyle name="Normal 4 2 3 2 2 2" xfId="32121"/>
    <cellStyle name="Normal 4 2 3 2 2 2 2" xfId="32122"/>
    <cellStyle name="Normal 4 2 3 2 2 2 3" xfId="32123"/>
    <cellStyle name="Normal 4 2 3 2 2 3" xfId="32124"/>
    <cellStyle name="Normal 4 2 3 2 2 4" xfId="32125"/>
    <cellStyle name="Normal 4 2 3 2 3" xfId="32126"/>
    <cellStyle name="Normal 4 2 3 2 3 2" xfId="32127"/>
    <cellStyle name="Normal 4 2 3 2 3 3" xfId="32128"/>
    <cellStyle name="Normal 4 2 3 2 4" xfId="32129"/>
    <cellStyle name="Normal 4 2 3 2 5" xfId="32130"/>
    <cellStyle name="Normal 4 2 3 3" xfId="32131"/>
    <cellStyle name="Normal 4 2 3 3 2" xfId="32132"/>
    <cellStyle name="Normal 4 2 3 3 2 2" xfId="32133"/>
    <cellStyle name="Normal 4 2 3 3 2 3" xfId="32134"/>
    <cellStyle name="Normal 4 2 3 3 3" xfId="32135"/>
    <cellStyle name="Normal 4 2 3 3 4" xfId="32136"/>
    <cellStyle name="Normal 4 2 3 4" xfId="32137"/>
    <cellStyle name="Normal 4 2 3 4 2" xfId="32138"/>
    <cellStyle name="Normal 4 2 3 4 3" xfId="32139"/>
    <cellStyle name="Normal 4 2 3 5" xfId="32140"/>
    <cellStyle name="Normal 4 2 3 6" xfId="32141"/>
    <cellStyle name="Normal 4 2 4" xfId="32142"/>
    <cellStyle name="Normal 4 2 4 2" xfId="32143"/>
    <cellStyle name="Normal 4 2 4 2 2" xfId="32144"/>
    <cellStyle name="Normal 4 2 4 2 2 2" xfId="32145"/>
    <cellStyle name="Normal 4 2 4 2 2 3" xfId="32146"/>
    <cellStyle name="Normal 4 2 4 2 3" xfId="32147"/>
    <cellStyle name="Normal 4 2 4 2 4" xfId="32148"/>
    <cellStyle name="Normal 4 2 4 3" xfId="32149"/>
    <cellStyle name="Normal 4 2 4 3 2" xfId="32150"/>
    <cellStyle name="Normal 4 2 4 3 3" xfId="32151"/>
    <cellStyle name="Normal 4 2 4 4" xfId="32152"/>
    <cellStyle name="Normal 4 2 4 5" xfId="32153"/>
    <cellStyle name="Normal 4 2 5" xfId="32154"/>
    <cellStyle name="Normal 4 2 5 2" xfId="32155"/>
    <cellStyle name="Normal 4 2 5 2 2" xfId="32156"/>
    <cellStyle name="Normal 4 2 5 2 2 2" xfId="32157"/>
    <cellStyle name="Normal 4 2 5 2 2 3" xfId="32158"/>
    <cellStyle name="Normal 4 2 5 2 3" xfId="32159"/>
    <cellStyle name="Normal 4 2 5 2 4" xfId="32160"/>
    <cellStyle name="Normal 4 2 5 3" xfId="32161"/>
    <cellStyle name="Normal 4 2 5 3 2" xfId="32162"/>
    <cellStyle name="Normal 4 2 5 3 3" xfId="32163"/>
    <cellStyle name="Normal 4 2 5 4" xfId="32164"/>
    <cellStyle name="Normal 4 2 5 5" xfId="32165"/>
    <cellStyle name="Normal 4 2 6" xfId="32166"/>
    <cellStyle name="Normal 4 2 6 2" xfId="32167"/>
    <cellStyle name="Normal 4 2 6 2 2" xfId="32168"/>
    <cellStyle name="Normal 4 2 6 2 3" xfId="32169"/>
    <cellStyle name="Normal 4 2 6 3" xfId="32170"/>
    <cellStyle name="Normal 4 2 6 4" xfId="32171"/>
    <cellStyle name="Normal 4 2 7" xfId="32172"/>
    <cellStyle name="Normal 4 2 7 2" xfId="32173"/>
    <cellStyle name="Normal 4 2 7 3" xfId="32174"/>
    <cellStyle name="Normal 4 2 8" xfId="32175"/>
    <cellStyle name="Normal 4 2 9" xfId="32176"/>
    <cellStyle name="Normal 4 3" xfId="32177"/>
    <cellStyle name="Normal 4 3 2" xfId="32178"/>
    <cellStyle name="Normal 4 3 2 2" xfId="32179"/>
    <cellStyle name="Normal 4 3 2 2 2" xfId="32180"/>
    <cellStyle name="Normal 4 3 2 2 2 2" xfId="32181"/>
    <cellStyle name="Normal 4 3 2 2 2 2 2" xfId="32182"/>
    <cellStyle name="Normal 4 3 2 2 2 2 3" xfId="32183"/>
    <cellStyle name="Normal 4 3 2 2 2 3" xfId="32184"/>
    <cellStyle name="Normal 4 3 2 2 2 4" xfId="32185"/>
    <cellStyle name="Normal 4 3 2 2 3" xfId="32186"/>
    <cellStyle name="Normal 4 3 2 2 3 2" xfId="32187"/>
    <cellStyle name="Normal 4 3 2 2 3 3" xfId="32188"/>
    <cellStyle name="Normal 4 3 2 2 4" xfId="32189"/>
    <cellStyle name="Normal 4 3 2 2 5" xfId="32190"/>
    <cellStyle name="Normal 4 3 2 3" xfId="32191"/>
    <cellStyle name="Normal 4 3 2 3 2" xfId="32192"/>
    <cellStyle name="Normal 4 3 2 3 2 2" xfId="32193"/>
    <cellStyle name="Normal 4 3 2 3 2 2 2" xfId="32194"/>
    <cellStyle name="Normal 4 3 2 3 2 2 3" xfId="32195"/>
    <cellStyle name="Normal 4 3 2 3 2 3" xfId="32196"/>
    <cellStyle name="Normal 4 3 2 3 2 4" xfId="32197"/>
    <cellStyle name="Normal 4 3 2 3 3" xfId="32198"/>
    <cellStyle name="Normal 4 3 2 3 3 2" xfId="32199"/>
    <cellStyle name="Normal 4 3 2 3 3 3" xfId="32200"/>
    <cellStyle name="Normal 4 3 2 3 4" xfId="32201"/>
    <cellStyle name="Normal 4 3 2 3 5" xfId="32202"/>
    <cellStyle name="Normal 4 3 2 4" xfId="32203"/>
    <cellStyle name="Normal 4 3 2 4 2" xfId="32204"/>
    <cellStyle name="Normal 4 3 2 4 2 2" xfId="32205"/>
    <cellStyle name="Normal 4 3 2 4 2 3" xfId="32206"/>
    <cellStyle name="Normal 4 3 2 4 3" xfId="32207"/>
    <cellStyle name="Normal 4 3 2 4 4" xfId="32208"/>
    <cellStyle name="Normal 4 3 2 5" xfId="32209"/>
    <cellStyle name="Normal 4 3 2 5 2" xfId="32210"/>
    <cellStyle name="Normal 4 3 2 5 3" xfId="32211"/>
    <cellStyle name="Normal 4 3 2 6" xfId="32212"/>
    <cellStyle name="Normal 4 3 2 7" xfId="32213"/>
    <cellStyle name="Normal 4 3 3" xfId="32214"/>
    <cellStyle name="Normal 4 3 3 2" xfId="32215"/>
    <cellStyle name="Normal 4 3 3 2 2" xfId="32216"/>
    <cellStyle name="Normal 4 3 3 2 2 2" xfId="32217"/>
    <cellStyle name="Normal 4 3 3 2 2 3" xfId="32218"/>
    <cellStyle name="Normal 4 3 3 2 3" xfId="32219"/>
    <cellStyle name="Normal 4 3 3 2 4" xfId="32220"/>
    <cellStyle name="Normal 4 3 3 3" xfId="32221"/>
    <cellStyle name="Normal 4 3 3 3 2" xfId="32222"/>
    <cellStyle name="Normal 4 3 3 3 3" xfId="32223"/>
    <cellStyle name="Normal 4 3 3 4" xfId="32224"/>
    <cellStyle name="Normal 4 3 3 5" xfId="32225"/>
    <cellStyle name="Normal 4 3 4" xfId="32226"/>
    <cellStyle name="Normal 4 3 4 2" xfId="32227"/>
    <cellStyle name="Normal 4 3 4 2 2" xfId="32228"/>
    <cellStyle name="Normal 4 3 4 2 2 2" xfId="32229"/>
    <cellStyle name="Normal 4 3 4 2 2 3" xfId="32230"/>
    <cellStyle name="Normal 4 3 4 2 3" xfId="32231"/>
    <cellStyle name="Normal 4 3 4 2 4" xfId="32232"/>
    <cellStyle name="Normal 4 3 4 3" xfId="32233"/>
    <cellStyle name="Normal 4 3 4 3 2" xfId="32234"/>
    <cellStyle name="Normal 4 3 4 3 3" xfId="32235"/>
    <cellStyle name="Normal 4 3 4 4" xfId="32236"/>
    <cellStyle name="Normal 4 3 4 5" xfId="32237"/>
    <cellStyle name="Normal 4 3 5" xfId="32238"/>
    <cellStyle name="Normal 4 3 5 2" xfId="32239"/>
    <cellStyle name="Normal 4 3 5 2 2" xfId="32240"/>
    <cellStyle name="Normal 4 3 5 2 3" xfId="32241"/>
    <cellStyle name="Normal 4 3 5 3" xfId="32242"/>
    <cellStyle name="Normal 4 3 5 4" xfId="32243"/>
    <cellStyle name="Normal 4 3 6" xfId="32244"/>
    <cellStyle name="Normal 4 3 6 2" xfId="32245"/>
    <cellStyle name="Normal 4 3 6 3" xfId="32246"/>
    <cellStyle name="Normal 4 3 7" xfId="32247"/>
    <cellStyle name="Normal 4 3 8" xfId="32248"/>
    <cellStyle name="Normal 4 4" xfId="32249"/>
    <cellStyle name="Normal 4 4 2" xfId="32250"/>
    <cellStyle name="Normal 4 4 2 2" xfId="32251"/>
    <cellStyle name="Normal 4 4 2 2 2" xfId="32252"/>
    <cellStyle name="Normal 4 4 2 2 2 2" xfId="32253"/>
    <cellStyle name="Normal 4 4 2 2 2 3" xfId="32254"/>
    <cellStyle name="Normal 4 4 2 2 3" xfId="32255"/>
    <cellStyle name="Normal 4 4 2 2 4" xfId="32256"/>
    <cellStyle name="Normal 4 4 2 3" xfId="32257"/>
    <cellStyle name="Normal 4 4 2 3 2" xfId="32258"/>
    <cellStyle name="Normal 4 4 2 3 3" xfId="32259"/>
    <cellStyle name="Normal 4 4 2 4" xfId="32260"/>
    <cellStyle name="Normal 4 4 2 5" xfId="32261"/>
    <cellStyle name="Normal 4 4 3" xfId="32262"/>
    <cellStyle name="Normal 4 4 3 2" xfId="32263"/>
    <cellStyle name="Normal 4 4 3 2 2" xfId="32264"/>
    <cellStyle name="Normal 4 4 3 2 2 2" xfId="32265"/>
    <cellStyle name="Normal 4 4 3 2 2 3" xfId="32266"/>
    <cellStyle name="Normal 4 4 3 2 3" xfId="32267"/>
    <cellStyle name="Normal 4 4 3 2 4" xfId="32268"/>
    <cellStyle name="Normal 4 4 3 3" xfId="32269"/>
    <cellStyle name="Normal 4 4 3 3 2" xfId="32270"/>
    <cellStyle name="Normal 4 4 3 3 3" xfId="32271"/>
    <cellStyle name="Normal 4 4 3 4" xfId="32272"/>
    <cellStyle name="Normal 4 4 3 5" xfId="32273"/>
    <cellStyle name="Normal 4 4 4" xfId="32274"/>
    <cellStyle name="Normal 4 4 4 2" xfId="32275"/>
    <cellStyle name="Normal 4 4 4 2 2" xfId="32276"/>
    <cellStyle name="Normal 4 4 4 2 2 2" xfId="32277"/>
    <cellStyle name="Normal 4 4 4 2 2 3" xfId="32278"/>
    <cellStyle name="Normal 4 4 4 2 3" xfId="32279"/>
    <cellStyle name="Normal 4 4 4 2 4" xfId="32280"/>
    <cellStyle name="Normal 4 4 4 3" xfId="32281"/>
    <cellStyle name="Normal 4 4 4 3 2" xfId="32282"/>
    <cellStyle name="Normal 4 4 4 3 3" xfId="32283"/>
    <cellStyle name="Normal 4 4 4 4" xfId="32284"/>
    <cellStyle name="Normal 4 4 4 5" xfId="32285"/>
    <cellStyle name="Normal 4 4 5" xfId="32286"/>
    <cellStyle name="Normal 4 4 5 2" xfId="32287"/>
    <cellStyle name="Normal 4 4 5 2 2" xfId="32288"/>
    <cellStyle name="Normal 4 4 5 2 3" xfId="32289"/>
    <cellStyle name="Normal 4 4 5 3" xfId="32290"/>
    <cellStyle name="Normal 4 4 5 4" xfId="32291"/>
    <cellStyle name="Normal 4 4 6" xfId="32292"/>
    <cellStyle name="Normal 4 4 6 2" xfId="32293"/>
    <cellStyle name="Normal 4 4 6 3" xfId="32294"/>
    <cellStyle name="Normal 4 4 7" xfId="32295"/>
    <cellStyle name="Normal 4 4 8" xfId="32296"/>
    <cellStyle name="Normal 4 5" xfId="32297"/>
    <cellStyle name="Normal 4 5 2" xfId="32298"/>
    <cellStyle name="Normal 4 5 2 2" xfId="32299"/>
    <cellStyle name="Normal 4 5 2 2 2" xfId="32300"/>
    <cellStyle name="Normal 4 5 2 2 2 2" xfId="32301"/>
    <cellStyle name="Normal 4 5 2 2 2 3" xfId="32302"/>
    <cellStyle name="Normal 4 5 2 2 3" xfId="32303"/>
    <cellStyle name="Normal 4 5 2 2 4" xfId="32304"/>
    <cellStyle name="Normal 4 5 2 3" xfId="32305"/>
    <cellStyle name="Normal 4 5 2 3 2" xfId="32306"/>
    <cellStyle name="Normal 4 5 2 3 3" xfId="32307"/>
    <cellStyle name="Normal 4 5 2 4" xfId="32308"/>
    <cellStyle name="Normal 4 5 2 5" xfId="32309"/>
    <cellStyle name="Normal 4 5 3" xfId="32310"/>
    <cellStyle name="Normal 4 5 3 2" xfId="32311"/>
    <cellStyle name="Normal 4 5 3 2 2" xfId="32312"/>
    <cellStyle name="Normal 4 5 3 2 2 2" xfId="32313"/>
    <cellStyle name="Normal 4 5 3 2 2 3" xfId="32314"/>
    <cellStyle name="Normal 4 5 3 2 3" xfId="32315"/>
    <cellStyle name="Normal 4 5 3 2 4" xfId="32316"/>
    <cellStyle name="Normal 4 5 3 3" xfId="32317"/>
    <cellStyle name="Normal 4 5 3 3 2" xfId="32318"/>
    <cellStyle name="Normal 4 5 3 3 3" xfId="32319"/>
    <cellStyle name="Normal 4 5 3 4" xfId="32320"/>
    <cellStyle name="Normal 4 5 3 5" xfId="32321"/>
    <cellStyle name="Normal 4 5 4" xfId="32322"/>
    <cellStyle name="Normal 4 5 4 2" xfId="32323"/>
    <cellStyle name="Normal 4 5 4 2 2" xfId="32324"/>
    <cellStyle name="Normal 4 5 4 2 2 2" xfId="32325"/>
    <cellStyle name="Normal 4 5 4 2 2 3" xfId="32326"/>
    <cellStyle name="Normal 4 5 4 2 3" xfId="32327"/>
    <cellStyle name="Normal 4 5 4 2 4" xfId="32328"/>
    <cellStyle name="Normal 4 5 4 3" xfId="32329"/>
    <cellStyle name="Normal 4 5 4 3 2" xfId="32330"/>
    <cellStyle name="Normal 4 5 4 3 3" xfId="32331"/>
    <cellStyle name="Normal 4 5 4 4" xfId="32332"/>
    <cellStyle name="Normal 4 5 4 5" xfId="32333"/>
    <cellStyle name="Normal 4 5 5" xfId="32334"/>
    <cellStyle name="Normal 4 5 5 2" xfId="32335"/>
    <cellStyle name="Normal 4 5 5 2 2" xfId="32336"/>
    <cellStyle name="Normal 4 5 5 2 3" xfId="32337"/>
    <cellStyle name="Normal 4 5 5 3" xfId="32338"/>
    <cellStyle name="Normal 4 5 5 4" xfId="32339"/>
    <cellStyle name="Normal 4 5 6" xfId="32340"/>
    <cellStyle name="Normal 4 5 6 2" xfId="32341"/>
    <cellStyle name="Normal 4 5 6 3" xfId="32342"/>
    <cellStyle name="Normal 4 5 7" xfId="32343"/>
    <cellStyle name="Normal 4 5 8" xfId="32344"/>
    <cellStyle name="Normal 4 6" xfId="32345"/>
    <cellStyle name="Normal 4 6 2" xfId="32346"/>
    <cellStyle name="Normal 4 6 2 2" xfId="32347"/>
    <cellStyle name="Normal 4 6 2 2 2" xfId="32348"/>
    <cellStyle name="Normal 4 6 2 2 3" xfId="32349"/>
    <cellStyle name="Normal 4 6 2 3" xfId="32350"/>
    <cellStyle name="Normal 4 6 2 4" xfId="32351"/>
    <cellStyle name="Normal 4 6 3" xfId="32352"/>
    <cellStyle name="Normal 4 6 3 2" xfId="32353"/>
    <cellStyle name="Normal 4 6 3 3" xfId="32354"/>
    <cellStyle name="Normal 4 6 4" xfId="32355"/>
    <cellStyle name="Normal 4 6 5" xfId="32356"/>
    <cellStyle name="Normal 4 7" xfId="32357"/>
    <cellStyle name="Normal 4 7 2" xfId="32358"/>
    <cellStyle name="Normal 4 7 2 2" xfId="32359"/>
    <cellStyle name="Normal 4 7 2 2 2" xfId="32360"/>
    <cellStyle name="Normal 4 7 2 2 3" xfId="32361"/>
    <cellStyle name="Normal 4 7 2 3" xfId="32362"/>
    <cellStyle name="Normal 4 7 2 4" xfId="32363"/>
    <cellStyle name="Normal 4 7 3" xfId="32364"/>
    <cellStyle name="Normal 4 7 3 2" xfId="32365"/>
    <cellStyle name="Normal 4 7 3 3" xfId="32366"/>
    <cellStyle name="Normal 4 7 4" xfId="32367"/>
    <cellStyle name="Normal 4 7 5" xfId="32368"/>
    <cellStyle name="Normal 4 8" xfId="32369"/>
    <cellStyle name="Normal 4 8 2" xfId="32370"/>
    <cellStyle name="Normal 4 8 2 2" xfId="32371"/>
    <cellStyle name="Normal 4 8 2 2 2" xfId="32372"/>
    <cellStyle name="Normal 4 8 2 2 3" xfId="32373"/>
    <cellStyle name="Normal 4 8 2 3" xfId="32374"/>
    <cellStyle name="Normal 4 8 2 4" xfId="32375"/>
    <cellStyle name="Normal 4 8 3" xfId="32376"/>
    <cellStyle name="Normal 4 8 3 2" xfId="32377"/>
    <cellStyle name="Normal 4 8 3 3" xfId="32378"/>
    <cellStyle name="Normal 4 8 4" xfId="32379"/>
    <cellStyle name="Normal 4 8 5" xfId="32380"/>
    <cellStyle name="Normal 4 9" xfId="32381"/>
    <cellStyle name="Normal 4 9 2" xfId="32382"/>
    <cellStyle name="Normal 4 9 2 2" xfId="32383"/>
    <cellStyle name="Normal 4 9 2 3" xfId="32384"/>
    <cellStyle name="Normal 4 9 3" xfId="32385"/>
    <cellStyle name="Normal 4 9 4" xfId="32386"/>
    <cellStyle name="Normal 40" xfId="32387"/>
    <cellStyle name="Normal 41" xfId="32388"/>
    <cellStyle name="Normal 41 2" xfId="32389"/>
    <cellStyle name="Normal 41 2 2" xfId="32390"/>
    <cellStyle name="Normal 41 2 2 2" xfId="32391"/>
    <cellStyle name="Normal 41 2 2 2 2" xfId="32392"/>
    <cellStyle name="Normal 41 2 2 2 3" xfId="32393"/>
    <cellStyle name="Normal 41 2 2 3" xfId="32394"/>
    <cellStyle name="Normal 41 2 2 4" xfId="32395"/>
    <cellStyle name="Normal 41 2 3" xfId="32396"/>
    <cellStyle name="Normal 41 2 3 2" xfId="32397"/>
    <cellStyle name="Normal 41 2 3 3" xfId="32398"/>
    <cellStyle name="Normal 41 2 4" xfId="32399"/>
    <cellStyle name="Normal 41 2 5" xfId="32400"/>
    <cellStyle name="Normal 41 2 6" xfId="32401"/>
    <cellStyle name="Normal 41 3" xfId="32402"/>
    <cellStyle name="Normal 41 3 2" xfId="32403"/>
    <cellStyle name="Normal 41 3 2 2" xfId="32404"/>
    <cellStyle name="Normal 41 3 2 3" xfId="32405"/>
    <cellStyle name="Normal 41 3 3" xfId="32406"/>
    <cellStyle name="Normal 41 3 4" xfId="32407"/>
    <cellStyle name="Normal 41 4" xfId="32408"/>
    <cellStyle name="Normal 41 4 2" xfId="32409"/>
    <cellStyle name="Normal 41 4 3" xfId="32410"/>
    <cellStyle name="Normal 41 5" xfId="32411"/>
    <cellStyle name="Normal 41 6" xfId="32412"/>
    <cellStyle name="Normal 41 7" xfId="32413"/>
    <cellStyle name="Normal 42" xfId="32414"/>
    <cellStyle name="Normal 42 2" xfId="32415"/>
    <cellStyle name="Normal 42 2 2" xfId="32416"/>
    <cellStyle name="Normal 42 2 2 2" xfId="32417"/>
    <cellStyle name="Normal 42 2 2 2 2" xfId="32418"/>
    <cellStyle name="Normal 42 2 2 2 3" xfId="32419"/>
    <cellStyle name="Normal 42 2 2 3" xfId="32420"/>
    <cellStyle name="Normal 42 2 2 4" xfId="32421"/>
    <cellStyle name="Normal 42 2 3" xfId="32422"/>
    <cellStyle name="Normal 42 2 3 2" xfId="32423"/>
    <cellStyle name="Normal 42 2 3 3" xfId="32424"/>
    <cellStyle name="Normal 42 2 4" xfId="32425"/>
    <cellStyle name="Normal 42 2 5" xfId="32426"/>
    <cellStyle name="Normal 42 2 6" xfId="32427"/>
    <cellStyle name="Normal 42 3" xfId="32428"/>
    <cellStyle name="Normal 42 3 2" xfId="32429"/>
    <cellStyle name="Normal 42 3 2 2" xfId="32430"/>
    <cellStyle name="Normal 42 3 2 3" xfId="32431"/>
    <cellStyle name="Normal 42 3 3" xfId="32432"/>
    <cellStyle name="Normal 42 3 4" xfId="32433"/>
    <cellStyle name="Normal 42 4" xfId="32434"/>
    <cellStyle name="Normal 42 4 2" xfId="32435"/>
    <cellStyle name="Normal 42 4 3" xfId="32436"/>
    <cellStyle name="Normal 42 5" xfId="32437"/>
    <cellStyle name="Normal 42 6" xfId="32438"/>
    <cellStyle name="Normal 42 7" xfId="32439"/>
    <cellStyle name="Normal 43" xfId="32440"/>
    <cellStyle name="Normal 43 2" xfId="32441"/>
    <cellStyle name="Normal 43 3" xfId="32442"/>
    <cellStyle name="Normal 43 4" xfId="32443"/>
    <cellStyle name="Normal 44" xfId="32444"/>
    <cellStyle name="Normal 44 2" xfId="32445"/>
    <cellStyle name="Normal 44 3" xfId="32446"/>
    <cellStyle name="Normal 44 4" xfId="32447"/>
    <cellStyle name="Normal 45" xfId="32448"/>
    <cellStyle name="Normal 45 2" xfId="32449"/>
    <cellStyle name="Normal 45 2 2" xfId="32450"/>
    <cellStyle name="Normal 45 2 2 2" xfId="32451"/>
    <cellStyle name="Normal 45 2 2 3" xfId="32452"/>
    <cellStyle name="Normal 45 2 3" xfId="32453"/>
    <cellStyle name="Normal 45 2 4" xfId="32454"/>
    <cellStyle name="Normal 45 3" xfId="32455"/>
    <cellStyle name="Normal 45 3 2" xfId="32456"/>
    <cellStyle name="Normal 45 3 3" xfId="32457"/>
    <cellStyle name="Normal 45 4" xfId="32458"/>
    <cellStyle name="Normal 45 5" xfId="32459"/>
    <cellStyle name="Normal 45 6" xfId="32460"/>
    <cellStyle name="Normal 46" xfId="32461"/>
    <cellStyle name="Normal 46 2" xfId="32462"/>
    <cellStyle name="Normal 46 2 2" xfId="32463"/>
    <cellStyle name="Normal 46 2 2 2" xfId="32464"/>
    <cellStyle name="Normal 46 2 2 3" xfId="32465"/>
    <cellStyle name="Normal 46 2 3" xfId="32466"/>
    <cellStyle name="Normal 46 2 4" xfId="32467"/>
    <cellStyle name="Normal 46 3" xfId="32468"/>
    <cellStyle name="Normal 46 3 2" xfId="32469"/>
    <cellStyle name="Normal 46 3 3" xfId="32470"/>
    <cellStyle name="Normal 46 4" xfId="32471"/>
    <cellStyle name="Normal 46 5" xfId="32472"/>
    <cellStyle name="Normal 46 6" xfId="32473"/>
    <cellStyle name="Normal 47" xfId="32474"/>
    <cellStyle name="Normal 47 2" xfId="32475"/>
    <cellStyle name="Normal 48" xfId="32476"/>
    <cellStyle name="Normal 48 2" xfId="32477"/>
    <cellStyle name="Normal 48 2 2" xfId="32478"/>
    <cellStyle name="Normal 48 2 2 2" xfId="32479"/>
    <cellStyle name="Normal 48 2 2 3" xfId="32480"/>
    <cellStyle name="Normal 48 2 3" xfId="32481"/>
    <cellStyle name="Normal 48 2 4" xfId="32482"/>
    <cellStyle name="Normal 48 2 5" xfId="32483"/>
    <cellStyle name="Normal 48 3" xfId="32484"/>
    <cellStyle name="Normal 48 3 2" xfId="32485"/>
    <cellStyle name="Normal 48 3 3" xfId="32486"/>
    <cellStyle name="Normal 48 4" xfId="32487"/>
    <cellStyle name="Normal 48 5" xfId="32488"/>
    <cellStyle name="Normal 48 6" xfId="32489"/>
    <cellStyle name="Normal 49" xfId="32490"/>
    <cellStyle name="Normal 49 2" xfId="32491"/>
    <cellStyle name="Normal 49 2 2" xfId="32492"/>
    <cellStyle name="Normal 49 2 2 2" xfId="32493"/>
    <cellStyle name="Normal 49 2 2 3" xfId="32494"/>
    <cellStyle name="Normal 49 2 3" xfId="32495"/>
    <cellStyle name="Normal 49 2 4" xfId="32496"/>
    <cellStyle name="Normal 49 2 5" xfId="32497"/>
    <cellStyle name="Normal 49 3" xfId="32498"/>
    <cellStyle name="Normal 49 3 2" xfId="32499"/>
    <cellStyle name="Normal 49 3 3" xfId="32500"/>
    <cellStyle name="Normal 49 4" xfId="32501"/>
    <cellStyle name="Normal 49 5" xfId="32502"/>
    <cellStyle name="Normal 49 6" xfId="32503"/>
    <cellStyle name="Normal 5" xfId="96"/>
    <cellStyle name="Normal 5 10" xfId="32504"/>
    <cellStyle name="Normal 5 2" xfId="32505"/>
    <cellStyle name="Normal 5 2 2" xfId="32506"/>
    <cellStyle name="Normal 5 3" xfId="32507"/>
    <cellStyle name="Normal 5 4" xfId="32508"/>
    <cellStyle name="Normal 5 4 2" xfId="32509"/>
    <cellStyle name="Normal 5 4 2 2" xfId="32510"/>
    <cellStyle name="Normal 5 4 2 2 2" xfId="32511"/>
    <cellStyle name="Normal 5 4 2 2 2 2" xfId="32512"/>
    <cellStyle name="Normal 5 4 2 2 2 3" xfId="32513"/>
    <cellStyle name="Normal 5 4 2 2 3" xfId="32514"/>
    <cellStyle name="Normal 5 4 2 2 4" xfId="32515"/>
    <cellStyle name="Normal 5 4 2 3" xfId="32516"/>
    <cellStyle name="Normal 5 4 2 3 2" xfId="32517"/>
    <cellStyle name="Normal 5 4 2 3 3" xfId="32518"/>
    <cellStyle name="Normal 5 4 2 4" xfId="32519"/>
    <cellStyle name="Normal 5 4 2 5" xfId="32520"/>
    <cellStyle name="Normal 5 4 3" xfId="32521"/>
    <cellStyle name="Normal 5 4 3 2" xfId="32522"/>
    <cellStyle name="Normal 5 4 3 2 2" xfId="32523"/>
    <cellStyle name="Normal 5 4 3 2 3" xfId="32524"/>
    <cellStyle name="Normal 5 4 3 3" xfId="32525"/>
    <cellStyle name="Normal 5 4 3 4" xfId="32526"/>
    <cellStyle name="Normal 5 4 4" xfId="32527"/>
    <cellStyle name="Normal 5 4 4 2" xfId="32528"/>
    <cellStyle name="Normal 5 4 4 3" xfId="32529"/>
    <cellStyle name="Normal 5 4 5" xfId="32530"/>
    <cellStyle name="Normal 5 4 6" xfId="32531"/>
    <cellStyle name="Normal 5 5" xfId="32532"/>
    <cellStyle name="Normal 5 5 2" xfId="32533"/>
    <cellStyle name="Normal 5 5 2 2" xfId="32534"/>
    <cellStyle name="Normal 5 5 2 2 2" xfId="32535"/>
    <cellStyle name="Normal 5 5 2 2 3" xfId="32536"/>
    <cellStyle name="Normal 5 5 2 3" xfId="32537"/>
    <cellStyle name="Normal 5 5 2 4" xfId="32538"/>
    <cellStyle name="Normal 5 5 3" xfId="32539"/>
    <cellStyle name="Normal 5 5 3 2" xfId="32540"/>
    <cellStyle name="Normal 5 5 3 3" xfId="32541"/>
    <cellStyle name="Normal 5 5 4" xfId="32542"/>
    <cellStyle name="Normal 5 5 5" xfId="32543"/>
    <cellStyle name="Normal 5 6" xfId="32544"/>
    <cellStyle name="Normal 5 7" xfId="32545"/>
    <cellStyle name="Normal 5 7 2" xfId="32546"/>
    <cellStyle name="Normal 5 7 2 2" xfId="32547"/>
    <cellStyle name="Normal 5 7 2 3" xfId="32548"/>
    <cellStyle name="Normal 5 7 3" xfId="32549"/>
    <cellStyle name="Normal 5 7 4" xfId="32550"/>
    <cellStyle name="Normal 5 8" xfId="32551"/>
    <cellStyle name="Normal 5 8 2" xfId="32552"/>
    <cellStyle name="Normal 5 8 3" xfId="32553"/>
    <cellStyle name="Normal 5 9" xfId="32554"/>
    <cellStyle name="Normal 50" xfId="32555"/>
    <cellStyle name="Normal 50 2" xfId="32556"/>
    <cellStyle name="Normal 50 2 2" xfId="32557"/>
    <cellStyle name="Normal 50 2 2 2" xfId="32558"/>
    <cellStyle name="Normal 50 2 2 3" xfId="32559"/>
    <cellStyle name="Normal 50 2 3" xfId="32560"/>
    <cellStyle name="Normal 50 2 4" xfId="32561"/>
    <cellStyle name="Normal 50 3" xfId="32562"/>
    <cellStyle name="Normal 50 3 2" xfId="32563"/>
    <cellStyle name="Normal 50 3 3" xfId="32564"/>
    <cellStyle name="Normal 50 4" xfId="32565"/>
    <cellStyle name="Normal 50 5" xfId="32566"/>
    <cellStyle name="Normal 50 6" xfId="32567"/>
    <cellStyle name="Normal 51" xfId="32568"/>
    <cellStyle name="Normal 51 2" xfId="32569"/>
    <cellStyle name="Normal 51 2 2" xfId="32570"/>
    <cellStyle name="Normal 51 2 2 2" xfId="32571"/>
    <cellStyle name="Normal 51 2 2 3" xfId="32572"/>
    <cellStyle name="Normal 51 2 2 4" xfId="32573"/>
    <cellStyle name="Normal 51 2 2 5" xfId="32574"/>
    <cellStyle name="Normal 51 2 3" xfId="32575"/>
    <cellStyle name="Normal 51 2 4" xfId="32576"/>
    <cellStyle name="Normal 51 2 5" xfId="32577"/>
    <cellStyle name="Normal 51 2 6" xfId="32578"/>
    <cellStyle name="Normal 51 3" xfId="32579"/>
    <cellStyle name="Normal 51 3 2" xfId="32580"/>
    <cellStyle name="Normal 51 3 3" xfId="32581"/>
    <cellStyle name="Normal 51 3 4" xfId="32582"/>
    <cellStyle name="Normal 51 3 5" xfId="32583"/>
    <cellStyle name="Normal 51 4" xfId="32584"/>
    <cellStyle name="Normal 51 5" xfId="32585"/>
    <cellStyle name="Normal 51 6" xfId="32586"/>
    <cellStyle name="Normal 51 7" xfId="32587"/>
    <cellStyle name="Normal 52" xfId="32588"/>
    <cellStyle name="Normal 52 2" xfId="32589"/>
    <cellStyle name="Normal 52 2 2" xfId="32590"/>
    <cellStyle name="Normal 52 2 2 2" xfId="32591"/>
    <cellStyle name="Normal 52 2 2 3" xfId="32592"/>
    <cellStyle name="Normal 52 2 3" xfId="32593"/>
    <cellStyle name="Normal 52 2 4" xfId="32594"/>
    <cellStyle name="Normal 52 2 5" xfId="32595"/>
    <cellStyle name="Normal 52 3" xfId="32596"/>
    <cellStyle name="Normal 52 3 2" xfId="32597"/>
    <cellStyle name="Normal 52 3 3" xfId="32598"/>
    <cellStyle name="Normal 52 4" xfId="32599"/>
    <cellStyle name="Normal 52 5" xfId="32600"/>
    <cellStyle name="Normal 52 6" xfId="32601"/>
    <cellStyle name="Normal 53" xfId="32602"/>
    <cellStyle name="Normal 53 2" xfId="32603"/>
    <cellStyle name="Normal 53 2 2" xfId="32604"/>
    <cellStyle name="Normal 53 2 2 2" xfId="32605"/>
    <cellStyle name="Normal 53 2 2 3" xfId="32606"/>
    <cellStyle name="Normal 53 2 3" xfId="32607"/>
    <cellStyle name="Normal 53 2 4" xfId="32608"/>
    <cellStyle name="Normal 53 2 5" xfId="32609"/>
    <cellStyle name="Normal 53 3" xfId="32610"/>
    <cellStyle name="Normal 53 3 2" xfId="32611"/>
    <cellStyle name="Normal 53 3 3" xfId="32612"/>
    <cellStyle name="Normal 53 4" xfId="32613"/>
    <cellStyle name="Normal 53 5" xfId="32614"/>
    <cellStyle name="Normal 53 6" xfId="32615"/>
    <cellStyle name="Normal 54" xfId="32616"/>
    <cellStyle name="Normal 54 2" xfId="32617"/>
    <cellStyle name="Normal 54 2 2" xfId="32618"/>
    <cellStyle name="Normal 54 2 2 2" xfId="32619"/>
    <cellStyle name="Normal 54 2 2 3" xfId="32620"/>
    <cellStyle name="Normal 54 2 3" xfId="32621"/>
    <cellStyle name="Normal 54 2 4" xfId="32622"/>
    <cellStyle name="Normal 54 2 5" xfId="32623"/>
    <cellStyle name="Normal 54 3" xfId="32624"/>
    <cellStyle name="Normal 54 3 2" xfId="32625"/>
    <cellStyle name="Normal 54 3 3" xfId="32626"/>
    <cellStyle name="Normal 54 4" xfId="32627"/>
    <cellStyle name="Normal 54 5" xfId="32628"/>
    <cellStyle name="Normal 54 6" xfId="32629"/>
    <cellStyle name="Normal 55" xfId="32630"/>
    <cellStyle name="Normal 55 2" xfId="32631"/>
    <cellStyle name="Normal 55 2 2" xfId="32632"/>
    <cellStyle name="Normal 55 2 2 2" xfId="32633"/>
    <cellStyle name="Normal 55 2 2 3" xfId="32634"/>
    <cellStyle name="Normal 55 2 3" xfId="32635"/>
    <cellStyle name="Normal 55 2 4" xfId="32636"/>
    <cellStyle name="Normal 55 3" xfId="32637"/>
    <cellStyle name="Normal 55 3 2" xfId="32638"/>
    <cellStyle name="Normal 55 3 3" xfId="32639"/>
    <cellStyle name="Normal 55 4" xfId="32640"/>
    <cellStyle name="Normal 55 5" xfId="32641"/>
    <cellStyle name="Normal 55 6" xfId="32642"/>
    <cellStyle name="Normal 56" xfId="32643"/>
    <cellStyle name="Normal 56 2" xfId="32644"/>
    <cellStyle name="Normal 56 2 2" xfId="32645"/>
    <cellStyle name="Normal 56 2 2 2" xfId="32646"/>
    <cellStyle name="Normal 56 2 2 3" xfId="32647"/>
    <cellStyle name="Normal 56 2 3" xfId="32648"/>
    <cellStyle name="Normal 56 2 4" xfId="32649"/>
    <cellStyle name="Normal 56 3" xfId="32650"/>
    <cellStyle name="Normal 56 3 2" xfId="32651"/>
    <cellStyle name="Normal 56 3 3" xfId="32652"/>
    <cellStyle name="Normal 56 4" xfId="32653"/>
    <cellStyle name="Normal 56 5" xfId="32654"/>
    <cellStyle name="Normal 56 6" xfId="32655"/>
    <cellStyle name="Normal 57" xfId="32656"/>
    <cellStyle name="Normal 57 2" xfId="32657"/>
    <cellStyle name="Normal 57 2 2" xfId="32658"/>
    <cellStyle name="Normal 57 2 2 2" xfId="32659"/>
    <cellStyle name="Normal 57 2 2 3" xfId="32660"/>
    <cellStyle name="Normal 57 2 3" xfId="32661"/>
    <cellStyle name="Normal 57 2 4" xfId="32662"/>
    <cellStyle name="Normal 57 3" xfId="32663"/>
    <cellStyle name="Normal 57 3 2" xfId="32664"/>
    <cellStyle name="Normal 57 3 3" xfId="32665"/>
    <cellStyle name="Normal 57 4" xfId="32666"/>
    <cellStyle name="Normal 57 5" xfId="32667"/>
    <cellStyle name="Normal 57 6" xfId="32668"/>
    <cellStyle name="Normal 58" xfId="32669"/>
    <cellStyle name="Normal 59" xfId="32670"/>
    <cellStyle name="Normal 6" xfId="97"/>
    <cellStyle name="Normal 6 2" xfId="32671"/>
    <cellStyle name="Normal 6 2 2" xfId="32672"/>
    <cellStyle name="Normal 6 2 3" xfId="32673"/>
    <cellStyle name="Normal 6 2 3 2" xfId="32674"/>
    <cellStyle name="Normal 6 2 3 2 2" xfId="32675"/>
    <cellStyle name="Normal 6 2 3 2 2 2" xfId="32676"/>
    <cellStyle name="Normal 6 2 3 2 2 3" xfId="32677"/>
    <cellStyle name="Normal 6 2 3 2 3" xfId="32678"/>
    <cellStyle name="Normal 6 2 3 2 4" xfId="32679"/>
    <cellStyle name="Normal 6 2 3 3" xfId="32680"/>
    <cellStyle name="Normal 6 2 3 3 2" xfId="32681"/>
    <cellStyle name="Normal 6 2 3 3 3" xfId="32682"/>
    <cellStyle name="Normal 6 2 3 4" xfId="32683"/>
    <cellStyle name="Normal 6 2 3 5" xfId="32684"/>
    <cellStyle name="Normal 6 3" xfId="32685"/>
    <cellStyle name="Normal 6 4" xfId="32686"/>
    <cellStyle name="Normal 6 4 2" xfId="32687"/>
    <cellStyle name="Normal 6 4 2 2" xfId="32688"/>
    <cellStyle name="Normal 6 4 2 2 2" xfId="32689"/>
    <cellStyle name="Normal 6 4 2 2 3" xfId="32690"/>
    <cellStyle name="Normal 6 4 2 3" xfId="32691"/>
    <cellStyle name="Normal 6 4 2 4" xfId="32692"/>
    <cellStyle name="Normal 6 4 3" xfId="32693"/>
    <cellStyle name="Normal 6 4 3 2" xfId="32694"/>
    <cellStyle name="Normal 6 4 3 3" xfId="32695"/>
    <cellStyle name="Normal 6 4 4" xfId="32696"/>
    <cellStyle name="Normal 6 4 5" xfId="32697"/>
    <cellStyle name="Normal 6 5" xfId="32698"/>
    <cellStyle name="Normal 6 6" xfId="32699"/>
    <cellStyle name="Normal 60" xfId="32700"/>
    <cellStyle name="Normal 60 2" xfId="32701"/>
    <cellStyle name="Normal 60 2 2" xfId="32702"/>
    <cellStyle name="Normal 60 2 2 2" xfId="32703"/>
    <cellStyle name="Normal 60 2 2 3" xfId="32704"/>
    <cellStyle name="Normal 60 2 3" xfId="32705"/>
    <cellStyle name="Normal 60 2 4" xfId="32706"/>
    <cellStyle name="Normal 60 2 5" xfId="32707"/>
    <cellStyle name="Normal 60 3" xfId="32708"/>
    <cellStyle name="Normal 60 3 2" xfId="32709"/>
    <cellStyle name="Normal 60 3 3" xfId="32710"/>
    <cellStyle name="Normal 60 4" xfId="32711"/>
    <cellStyle name="Normal 60 5" xfId="32712"/>
    <cellStyle name="Normal 60 6" xfId="32713"/>
    <cellStyle name="Normal 61" xfId="32714"/>
    <cellStyle name="Normal 61 2" xfId="32715"/>
    <cellStyle name="Normal 61 2 2" xfId="32716"/>
    <cellStyle name="Normal 61 2 2 2" xfId="32717"/>
    <cellStyle name="Normal 61 2 2 3" xfId="32718"/>
    <cellStyle name="Normal 61 2 3" xfId="32719"/>
    <cellStyle name="Normal 61 2 4" xfId="32720"/>
    <cellStyle name="Normal 61 2 5" xfId="32721"/>
    <cellStyle name="Normal 61 3" xfId="32722"/>
    <cellStyle name="Normal 61 3 2" xfId="32723"/>
    <cellStyle name="Normal 61 3 3" xfId="32724"/>
    <cellStyle name="Normal 61 4" xfId="32725"/>
    <cellStyle name="Normal 61 5" xfId="32726"/>
    <cellStyle name="Normal 61 6" xfId="32727"/>
    <cellStyle name="Normal 62" xfId="32728"/>
    <cellStyle name="Normal 62 2" xfId="32729"/>
    <cellStyle name="Normal 63" xfId="32730"/>
    <cellStyle name="Normal 63 2" xfId="32731"/>
    <cellStyle name="Normal 63 2 2" xfId="32732"/>
    <cellStyle name="Normal 63 2 2 2" xfId="32733"/>
    <cellStyle name="Normal 63 2 2 3" xfId="32734"/>
    <cellStyle name="Normal 63 2 3" xfId="32735"/>
    <cellStyle name="Normal 63 2 4" xfId="32736"/>
    <cellStyle name="Normal 63 2 5" xfId="32737"/>
    <cellStyle name="Normal 63 3" xfId="32738"/>
    <cellStyle name="Normal 63 3 2" xfId="32739"/>
    <cellStyle name="Normal 63 3 3" xfId="32740"/>
    <cellStyle name="Normal 63 3 4" xfId="32741"/>
    <cellStyle name="Normal 63 4" xfId="32742"/>
    <cellStyle name="Normal 63 5" xfId="32743"/>
    <cellStyle name="Normal 63 6" xfId="32744"/>
    <cellStyle name="Normal 64" xfId="32745"/>
    <cellStyle name="Normal 64 2" xfId="32746"/>
    <cellStyle name="Normal 64 2 2" xfId="32747"/>
    <cellStyle name="Normal 64 2 2 2" xfId="32748"/>
    <cellStyle name="Normal 64 2 2 3" xfId="32749"/>
    <cellStyle name="Normal 64 2 3" xfId="32750"/>
    <cellStyle name="Normal 64 2 4" xfId="32751"/>
    <cellStyle name="Normal 64 2 5" xfId="32752"/>
    <cellStyle name="Normal 64 3" xfId="32753"/>
    <cellStyle name="Normal 64 3 2" xfId="32754"/>
    <cellStyle name="Normal 64 3 3" xfId="32755"/>
    <cellStyle name="Normal 64 4" xfId="32756"/>
    <cellStyle name="Normal 64 5" xfId="32757"/>
    <cellStyle name="Normal 64 6" xfId="32758"/>
    <cellStyle name="Normal 65" xfId="32759"/>
    <cellStyle name="Normal 65 2" xfId="32760"/>
    <cellStyle name="Normal 65 2 2" xfId="32761"/>
    <cellStyle name="Normal 65 3" xfId="32762"/>
    <cellStyle name="Normal 65 3 2" xfId="32763"/>
    <cellStyle name="Normal 65 4" xfId="32764"/>
    <cellStyle name="Normal 65 5" xfId="32765"/>
    <cellStyle name="Normal 65 6" xfId="32766"/>
    <cellStyle name="Normal 66" xfId="32767"/>
    <cellStyle name="Normal 66 2" xfId="32768"/>
    <cellStyle name="Normal 66 2 2" xfId="32769"/>
    <cellStyle name="Normal 66 2 2 2" xfId="32770"/>
    <cellStyle name="Normal 66 2 2 3" xfId="32771"/>
    <cellStyle name="Normal 66 2 3" xfId="32772"/>
    <cellStyle name="Normal 66 2 4" xfId="32773"/>
    <cellStyle name="Normal 66 3" xfId="32774"/>
    <cellStyle name="Normal 66 3 2" xfId="32775"/>
    <cellStyle name="Normal 66 3 3" xfId="32776"/>
    <cellStyle name="Normal 66 4" xfId="32777"/>
    <cellStyle name="Normal 66 5" xfId="32778"/>
    <cellStyle name="Normal 66 6" xfId="32779"/>
    <cellStyle name="Normal 67" xfId="32780"/>
    <cellStyle name="Normal 67 2" xfId="32781"/>
    <cellStyle name="Normal 68" xfId="32782"/>
    <cellStyle name="Normal 68 2" xfId="32783"/>
    <cellStyle name="Normal 68 2 2" xfId="32784"/>
    <cellStyle name="Normal 68 2 2 2" xfId="32785"/>
    <cellStyle name="Normal 68 2 2 3" xfId="32786"/>
    <cellStyle name="Normal 68 2 3" xfId="32787"/>
    <cellStyle name="Normal 68 2 4" xfId="32788"/>
    <cellStyle name="Normal 68 3" xfId="32789"/>
    <cellStyle name="Normal 68 3 2" xfId="32790"/>
    <cellStyle name="Normal 68 3 3" xfId="32791"/>
    <cellStyle name="Normal 68 4" xfId="32792"/>
    <cellStyle name="Normal 68 5" xfId="32793"/>
    <cellStyle name="Normal 68 6" xfId="32794"/>
    <cellStyle name="Normal 69" xfId="32795"/>
    <cellStyle name="Normal 69 2" xfId="32796"/>
    <cellStyle name="Normal 69 2 2" xfId="32797"/>
    <cellStyle name="Normal 69 2 2 2" xfId="32798"/>
    <cellStyle name="Normal 69 2 2 3" xfId="32799"/>
    <cellStyle name="Normal 69 2 3" xfId="32800"/>
    <cellStyle name="Normal 69 2 4" xfId="32801"/>
    <cellStyle name="Normal 69 3" xfId="32802"/>
    <cellStyle name="Normal 69 3 2" xfId="32803"/>
    <cellStyle name="Normal 69 3 3" xfId="32804"/>
    <cellStyle name="Normal 69 4" xfId="32805"/>
    <cellStyle name="Normal 69 5" xfId="32806"/>
    <cellStyle name="Normal 69 6" xfId="32807"/>
    <cellStyle name="Normal 7" xfId="155"/>
    <cellStyle name="Normal 7 10" xfId="32808"/>
    <cellStyle name="Normal 7 2" xfId="32809"/>
    <cellStyle name="Normal 7 2 2" xfId="32810"/>
    <cellStyle name="Normal 7 2 2 2" xfId="32811"/>
    <cellStyle name="Normal 7 2 2 2 2" xfId="32812"/>
    <cellStyle name="Normal 7 2 2 2 2 2" xfId="32813"/>
    <cellStyle name="Normal 7 2 2 2 2 3" xfId="32814"/>
    <cellStyle name="Normal 7 2 2 2 3" xfId="32815"/>
    <cellStyle name="Normal 7 2 2 2 4" xfId="32816"/>
    <cellStyle name="Normal 7 2 2 3" xfId="32817"/>
    <cellStyle name="Normal 7 2 2 3 2" xfId="32818"/>
    <cellStyle name="Normal 7 2 2 3 3" xfId="32819"/>
    <cellStyle name="Normal 7 2 2 4" xfId="32820"/>
    <cellStyle name="Normal 7 2 2 5" xfId="32821"/>
    <cellStyle name="Normal 7 2 3" xfId="32822"/>
    <cellStyle name="Normal 7 2 3 2" xfId="32823"/>
    <cellStyle name="Normal 7 2 3 2 2" xfId="32824"/>
    <cellStyle name="Normal 7 2 3 2 3" xfId="32825"/>
    <cellStyle name="Normal 7 2 3 3" xfId="32826"/>
    <cellStyle name="Normal 7 2 3 4" xfId="32827"/>
    <cellStyle name="Normal 7 2 4" xfId="32828"/>
    <cellStyle name="Normal 7 2 4 2" xfId="32829"/>
    <cellStyle name="Normal 7 2 4 3" xfId="32830"/>
    <cellStyle name="Normal 7 2 5" xfId="32831"/>
    <cellStyle name="Normal 7 2 6" xfId="32832"/>
    <cellStyle name="Normal 7 2 7" xfId="32833"/>
    <cellStyle name="Normal 7 3" xfId="32834"/>
    <cellStyle name="Normal 7 3 2" xfId="32835"/>
    <cellStyle name="Normal 7 3 2 2" xfId="32836"/>
    <cellStyle name="Normal 7 3 2 2 2" xfId="32837"/>
    <cellStyle name="Normal 7 3 2 2 3" xfId="32838"/>
    <cellStyle name="Normal 7 3 2 3" xfId="32839"/>
    <cellStyle name="Normal 7 3 2 4" xfId="32840"/>
    <cellStyle name="Normal 7 3 3" xfId="32841"/>
    <cellStyle name="Normal 7 3 3 2" xfId="32842"/>
    <cellStyle name="Normal 7 3 3 3" xfId="32843"/>
    <cellStyle name="Normal 7 3 4" xfId="32844"/>
    <cellStyle name="Normal 7 3 5" xfId="32845"/>
    <cellStyle name="Normal 7 4" xfId="32846"/>
    <cellStyle name="Normal 7 5" xfId="32847"/>
    <cellStyle name="Normal 7 5 2" xfId="32848"/>
    <cellStyle name="Normal 7 5 2 2" xfId="32849"/>
    <cellStyle name="Normal 7 5 2 3" xfId="32850"/>
    <cellStyle name="Normal 7 5 3" xfId="32851"/>
    <cellStyle name="Normal 7 5 4" xfId="32852"/>
    <cellStyle name="Normal 7 6" xfId="32853"/>
    <cellStyle name="Normal 7 6 2" xfId="32854"/>
    <cellStyle name="Normal 7 6 3" xfId="32855"/>
    <cellStyle name="Normal 7 7" xfId="32856"/>
    <cellStyle name="Normal 7 8" xfId="32857"/>
    <cellStyle name="Normal 7 9" xfId="32858"/>
    <cellStyle name="Normal 70" xfId="32859"/>
    <cellStyle name="Normal 70 10" xfId="32860"/>
    <cellStyle name="Normal 70 2" xfId="32861"/>
    <cellStyle name="Normal 70 2 2" xfId="32862"/>
    <cellStyle name="Normal 70 2 2 2" xfId="32863"/>
    <cellStyle name="Normal 70 2 2 2 2" xfId="32864"/>
    <cellStyle name="Normal 70 2 2 3" xfId="32865"/>
    <cellStyle name="Normal 70 2 2 4" xfId="32866"/>
    <cellStyle name="Normal 70 2 2 5" xfId="32867"/>
    <cellStyle name="Normal 70 2 2 6" xfId="32868"/>
    <cellStyle name="Normal 70 2 3" xfId="32869"/>
    <cellStyle name="Normal 70 2 3 2" xfId="32870"/>
    <cellStyle name="Normal 70 2 4" xfId="32871"/>
    <cellStyle name="Normal 70 2 5" xfId="32872"/>
    <cellStyle name="Normal 70 2 6" xfId="32873"/>
    <cellStyle name="Normal 70 2 7" xfId="32874"/>
    <cellStyle name="Normal 70 3" xfId="32875"/>
    <cellStyle name="Normal 70 3 2" xfId="32876"/>
    <cellStyle name="Normal 70 3 2 2" xfId="32877"/>
    <cellStyle name="Normal 70 3 2 2 2" xfId="32878"/>
    <cellStyle name="Normal 70 3 2 3" xfId="32879"/>
    <cellStyle name="Normal 70 3 3" xfId="32880"/>
    <cellStyle name="Normal 70 3 3 2" xfId="32881"/>
    <cellStyle name="Normal 70 3 4" xfId="32882"/>
    <cellStyle name="Normal 70 3 5" xfId="32883"/>
    <cellStyle name="Normal 70 3 6" xfId="32884"/>
    <cellStyle name="Normal 70 3 7" xfId="32885"/>
    <cellStyle name="Normal 70 4" xfId="32886"/>
    <cellStyle name="Normal 70 4 2" xfId="32887"/>
    <cellStyle name="Normal 70 4 2 2" xfId="32888"/>
    <cellStyle name="Normal 70 4 3" xfId="32889"/>
    <cellStyle name="Normal 70 5" xfId="32890"/>
    <cellStyle name="Normal 70 5 2" xfId="32891"/>
    <cellStyle name="Normal 70 6" xfId="32892"/>
    <cellStyle name="Normal 70 6 2" xfId="32893"/>
    <cellStyle name="Normal 70 7" xfId="32894"/>
    <cellStyle name="Normal 70 8" xfId="32895"/>
    <cellStyle name="Normal 70 9" xfId="32896"/>
    <cellStyle name="Normal 71" xfId="32897"/>
    <cellStyle name="Normal 71 2" xfId="32898"/>
    <cellStyle name="Normal 71 2 2" xfId="32899"/>
    <cellStyle name="Normal 71 2 2 2" xfId="32900"/>
    <cellStyle name="Normal 71 2 2 3" xfId="32901"/>
    <cellStyle name="Normal 71 2 3" xfId="32902"/>
    <cellStyle name="Normal 71 2 4" xfId="32903"/>
    <cellStyle name="Normal 71 3" xfId="32904"/>
    <cellStyle name="Normal 71 3 2" xfId="32905"/>
    <cellStyle name="Normal 71 3 3" xfId="32906"/>
    <cellStyle name="Normal 71 4" xfId="32907"/>
    <cellStyle name="Normal 71 5" xfId="32908"/>
    <cellStyle name="Normal 71 6" xfId="32909"/>
    <cellStyle name="Normal 72" xfId="32910"/>
    <cellStyle name="Normal 72 2" xfId="32911"/>
    <cellStyle name="Normal 72 2 2" xfId="32912"/>
    <cellStyle name="Normal 72 2 2 2" xfId="32913"/>
    <cellStyle name="Normal 72 2 3" xfId="32914"/>
    <cellStyle name="Normal 72 3" xfId="32915"/>
    <cellStyle name="Normal 72 3 2" xfId="32916"/>
    <cellStyle name="Normal 72 4" xfId="32917"/>
    <cellStyle name="Normal 72 5" xfId="32918"/>
    <cellStyle name="Normal 72 6" xfId="32919"/>
    <cellStyle name="Normal 73" xfId="32920"/>
    <cellStyle name="Normal 73 2" xfId="32921"/>
    <cellStyle name="Normal 73 2 2" xfId="32922"/>
    <cellStyle name="Normal 73 3" xfId="32923"/>
    <cellStyle name="Normal 73 3 2" xfId="32924"/>
    <cellStyle name="Normal 73 4" xfId="32925"/>
    <cellStyle name="Normal 73 5" xfId="32926"/>
    <cellStyle name="Normal 73 6" xfId="32927"/>
    <cellStyle name="Normal 74" xfId="32928"/>
    <cellStyle name="Normal 74 2" xfId="32929"/>
    <cellStyle name="Normal 74 2 2" xfId="32930"/>
    <cellStyle name="Normal 74 2 2 2" xfId="32931"/>
    <cellStyle name="Normal 74 2 2 3" xfId="32932"/>
    <cellStyle name="Normal 74 2 2 4" xfId="32933"/>
    <cellStyle name="Normal 74 2 3" xfId="32934"/>
    <cellStyle name="Normal 74 2 4" xfId="32935"/>
    <cellStyle name="Normal 74 2 5" xfId="32936"/>
    <cellStyle name="Normal 74 3" xfId="32937"/>
    <cellStyle name="Normal 74 3 2" xfId="32938"/>
    <cellStyle name="Normal 74 3 3" xfId="32939"/>
    <cellStyle name="Normal 74 3 4" xfId="32940"/>
    <cellStyle name="Normal 74 3 5" xfId="32941"/>
    <cellStyle name="Normal 74 4" xfId="32942"/>
    <cellStyle name="Normal 74 5" xfId="32943"/>
    <cellStyle name="Normal 74 6" xfId="32944"/>
    <cellStyle name="Normal 74 7" xfId="32945"/>
    <cellStyle name="Normal 75" xfId="32946"/>
    <cellStyle name="Normal 75 2" xfId="32947"/>
    <cellStyle name="Normal 75 2 2" xfId="32948"/>
    <cellStyle name="Normal 75 2 2 2" xfId="32949"/>
    <cellStyle name="Normal 75 2 2 3" xfId="32950"/>
    <cellStyle name="Normal 75 2 3" xfId="32951"/>
    <cellStyle name="Normal 75 2 4" xfId="32952"/>
    <cellStyle name="Normal 75 3" xfId="32953"/>
    <cellStyle name="Normal 75 3 2" xfId="32954"/>
    <cellStyle name="Normal 75 3 3" xfId="32955"/>
    <cellStyle name="Normal 75 4" xfId="32956"/>
    <cellStyle name="Normal 75 5" xfId="32957"/>
    <cellStyle name="Normal 75 6" xfId="32958"/>
    <cellStyle name="Normal 76" xfId="32959"/>
    <cellStyle name="Normal 76 2" xfId="32960"/>
    <cellStyle name="Normal 76 2 2" xfId="32961"/>
    <cellStyle name="Normal 76 2 2 2" xfId="32962"/>
    <cellStyle name="Normal 76 2 2 3" xfId="32963"/>
    <cellStyle name="Normal 76 2 3" xfId="32964"/>
    <cellStyle name="Normal 76 2 4" xfId="32965"/>
    <cellStyle name="Normal 76 3" xfId="32966"/>
    <cellStyle name="Normal 76 3 2" xfId="32967"/>
    <cellStyle name="Normal 76 3 3" xfId="32968"/>
    <cellStyle name="Normal 76 4" xfId="32969"/>
    <cellStyle name="Normal 76 5" xfId="32970"/>
    <cellStyle name="Normal 76 6" xfId="32971"/>
    <cellStyle name="Normal 77" xfId="32972"/>
    <cellStyle name="Normal 77 2" xfId="32973"/>
    <cellStyle name="Normal 77 2 2" xfId="32974"/>
    <cellStyle name="Normal 77 2 2 2" xfId="32975"/>
    <cellStyle name="Normal 77 2 2 3" xfId="32976"/>
    <cellStyle name="Normal 77 2 3" xfId="32977"/>
    <cellStyle name="Normal 77 2 4" xfId="32978"/>
    <cellStyle name="Normal 77 2 5" xfId="32979"/>
    <cellStyle name="Normal 77 3" xfId="32980"/>
    <cellStyle name="Normal 77 3 2" xfId="32981"/>
    <cellStyle name="Normal 77 3 3" xfId="32982"/>
    <cellStyle name="Normal 77 3 4" xfId="32983"/>
    <cellStyle name="Normal 77 4" xfId="32984"/>
    <cellStyle name="Normal 77 5" xfId="32985"/>
    <cellStyle name="Normal 77 6" xfId="32986"/>
    <cellStyle name="Normal 78" xfId="32987"/>
    <cellStyle name="Normal 78 2" xfId="32988"/>
    <cellStyle name="Normal 78 2 2" xfId="32989"/>
    <cellStyle name="Normal 78 2 2 2" xfId="32990"/>
    <cellStyle name="Normal 78 2 2 3" xfId="32991"/>
    <cellStyle name="Normal 78 2 3" xfId="32992"/>
    <cellStyle name="Normal 78 2 4" xfId="32993"/>
    <cellStyle name="Normal 78 2 5" xfId="32994"/>
    <cellStyle name="Normal 78 3" xfId="32995"/>
    <cellStyle name="Normal 78 3 2" xfId="32996"/>
    <cellStyle name="Normal 78 3 3" xfId="32997"/>
    <cellStyle name="Normal 78 3 4" xfId="32998"/>
    <cellStyle name="Normal 78 4" xfId="32999"/>
    <cellStyle name="Normal 78 5" xfId="33000"/>
    <cellStyle name="Normal 78 6" xfId="33001"/>
    <cellStyle name="Normal 79" xfId="33002"/>
    <cellStyle name="Normal 79 2" xfId="33003"/>
    <cellStyle name="Normal 79 3" xfId="33004"/>
    <cellStyle name="Normal 8" xfId="159"/>
    <cellStyle name="Normal 8 2" xfId="33005"/>
    <cellStyle name="Normal 8 2 2" xfId="33006"/>
    <cellStyle name="Normal 8 2 2 2" xfId="33007"/>
    <cellStyle name="Normal 8 2 2 2 2" xfId="33008"/>
    <cellStyle name="Normal 8 2 2 2 2 2" xfId="33009"/>
    <cellStyle name="Normal 8 2 2 2 2 3" xfId="33010"/>
    <cellStyle name="Normal 8 2 2 2 3" xfId="33011"/>
    <cellStyle name="Normal 8 2 2 2 4" xfId="33012"/>
    <cellStyle name="Normal 8 2 2 3" xfId="33013"/>
    <cellStyle name="Normal 8 2 2 3 2" xfId="33014"/>
    <cellStyle name="Normal 8 2 2 3 3" xfId="33015"/>
    <cellStyle name="Normal 8 2 2 4" xfId="33016"/>
    <cellStyle name="Normal 8 2 2 5" xfId="33017"/>
    <cellStyle name="Normal 8 2 3" xfId="33018"/>
    <cellStyle name="Normal 8 2 3 2" xfId="33019"/>
    <cellStyle name="Normal 8 2 3 2 2" xfId="33020"/>
    <cellStyle name="Normal 8 2 3 2 2 2" xfId="33021"/>
    <cellStyle name="Normal 8 2 3 2 2 3" xfId="33022"/>
    <cellStyle name="Normal 8 2 3 2 3" xfId="33023"/>
    <cellStyle name="Normal 8 2 3 2 4" xfId="33024"/>
    <cellStyle name="Normal 8 2 3 3" xfId="33025"/>
    <cellStyle name="Normal 8 2 3 3 2" xfId="33026"/>
    <cellStyle name="Normal 8 2 3 3 3" xfId="33027"/>
    <cellStyle name="Normal 8 2 3 4" xfId="33028"/>
    <cellStyle name="Normal 8 2 3 5" xfId="33029"/>
    <cellStyle name="Normal 8 2 4" xfId="33030"/>
    <cellStyle name="Normal 8 2 4 2" xfId="33031"/>
    <cellStyle name="Normal 8 2 4 2 2" xfId="33032"/>
    <cellStyle name="Normal 8 2 4 2 3" xfId="33033"/>
    <cellStyle name="Normal 8 2 4 3" xfId="33034"/>
    <cellStyle name="Normal 8 2 4 4" xfId="33035"/>
    <cellStyle name="Normal 8 2 5" xfId="33036"/>
    <cellStyle name="Normal 8 2 5 2" xfId="33037"/>
    <cellStyle name="Normal 8 2 5 3" xfId="33038"/>
    <cellStyle name="Normal 8 2 6" xfId="33039"/>
    <cellStyle name="Normal 8 2 7" xfId="33040"/>
    <cellStyle name="Normal 8 2 8" xfId="33041"/>
    <cellStyle name="Normal 8 3" xfId="33042"/>
    <cellStyle name="Normal 8 3 2" xfId="33043"/>
    <cellStyle name="Normal 8 3 2 2" xfId="33044"/>
    <cellStyle name="Normal 8 3 2 2 2" xfId="33045"/>
    <cellStyle name="Normal 8 3 2 2 3" xfId="33046"/>
    <cellStyle name="Normal 8 3 2 3" xfId="33047"/>
    <cellStyle name="Normal 8 3 2 4" xfId="33048"/>
    <cellStyle name="Normal 8 3 3" xfId="33049"/>
    <cellStyle name="Normal 8 3 3 2" xfId="33050"/>
    <cellStyle name="Normal 8 3 3 3" xfId="33051"/>
    <cellStyle name="Normal 8 3 4" xfId="33052"/>
    <cellStyle name="Normal 8 3 5" xfId="33053"/>
    <cellStyle name="Normal 8 4" xfId="33054"/>
    <cellStyle name="Normal 8 4 2" xfId="33055"/>
    <cellStyle name="Normal 8 4 2 2" xfId="33056"/>
    <cellStyle name="Normal 8 4 2 2 2" xfId="33057"/>
    <cellStyle name="Normal 8 4 2 2 3" xfId="33058"/>
    <cellStyle name="Normal 8 4 2 3" xfId="33059"/>
    <cellStyle name="Normal 8 4 2 4" xfId="33060"/>
    <cellStyle name="Normal 8 4 3" xfId="33061"/>
    <cellStyle name="Normal 8 4 3 2" xfId="33062"/>
    <cellStyle name="Normal 8 4 3 3" xfId="33063"/>
    <cellStyle name="Normal 8 4 4" xfId="33064"/>
    <cellStyle name="Normal 8 4 5" xfId="33065"/>
    <cellStyle name="Normal 8 5" xfId="33066"/>
    <cellStyle name="Normal 8 5 2" xfId="33067"/>
    <cellStyle name="Normal 8 5 2 2" xfId="33068"/>
    <cellStyle name="Normal 8 5 2 3" xfId="33069"/>
    <cellStyle name="Normal 8 5 3" xfId="33070"/>
    <cellStyle name="Normal 8 5 4" xfId="33071"/>
    <cellStyle name="Normal 8 6" xfId="33072"/>
    <cellStyle name="Normal 8 6 2" xfId="33073"/>
    <cellStyle name="Normal 8 6 3" xfId="33074"/>
    <cellStyle name="Normal 8 7" xfId="33075"/>
    <cellStyle name="Normal 8 8" xfId="33076"/>
    <cellStyle name="Normal 8 9" xfId="33077"/>
    <cellStyle name="Normal 80" xfId="33078"/>
    <cellStyle name="Normal 80 2" xfId="33079"/>
    <cellStyle name="Normal 80 2 2" xfId="33080"/>
    <cellStyle name="Normal 80 2 2 2" xfId="33081"/>
    <cellStyle name="Normal 80 2 2 3" xfId="33082"/>
    <cellStyle name="Normal 80 2 3" xfId="33083"/>
    <cellStyle name="Normal 80 2 4" xfId="33084"/>
    <cellStyle name="Normal 80 2 5" xfId="33085"/>
    <cellStyle name="Normal 80 3" xfId="33086"/>
    <cellStyle name="Normal 80 3 2" xfId="33087"/>
    <cellStyle name="Normal 80 3 3" xfId="33088"/>
    <cellStyle name="Normal 80 3 4" xfId="33089"/>
    <cellStyle name="Normal 80 4" xfId="33090"/>
    <cellStyle name="Normal 80 5" xfId="33091"/>
    <cellStyle name="Normal 80 6" xfId="33092"/>
    <cellStyle name="Normal 81" xfId="33093"/>
    <cellStyle name="Normal 81 2" xfId="33094"/>
    <cellStyle name="Normal 81 2 2" xfId="33095"/>
    <cellStyle name="Normal 81 2 2 2" xfId="33096"/>
    <cellStyle name="Normal 81 2 2 3" xfId="33097"/>
    <cellStyle name="Normal 81 2 3" xfId="33098"/>
    <cellStyle name="Normal 81 2 4" xfId="33099"/>
    <cellStyle name="Normal 81 2 5" xfId="33100"/>
    <cellStyle name="Normal 81 3" xfId="33101"/>
    <cellStyle name="Normal 81 3 2" xfId="33102"/>
    <cellStyle name="Normal 81 3 3" xfId="33103"/>
    <cellStyle name="Normal 81 3 4" xfId="33104"/>
    <cellStyle name="Normal 81 4" xfId="33105"/>
    <cellStyle name="Normal 81 5" xfId="33106"/>
    <cellStyle name="Normal 81 6" xfId="33107"/>
    <cellStyle name="Normal 82" xfId="33108"/>
    <cellStyle name="Normal 82 2" xfId="33109"/>
    <cellStyle name="Normal 82 2 2" xfId="33110"/>
    <cellStyle name="Normal 82 2 2 2" xfId="33111"/>
    <cellStyle name="Normal 82 2 2 3" xfId="33112"/>
    <cellStyle name="Normal 82 2 3" xfId="33113"/>
    <cellStyle name="Normal 82 2 4" xfId="33114"/>
    <cellStyle name="Normal 82 2 5" xfId="33115"/>
    <cellStyle name="Normal 82 3" xfId="33116"/>
    <cellStyle name="Normal 82 3 2" xfId="33117"/>
    <cellStyle name="Normal 82 3 3" xfId="33118"/>
    <cellStyle name="Normal 82 4" xfId="33119"/>
    <cellStyle name="Normal 82 5" xfId="33120"/>
    <cellStyle name="Normal 82 6" xfId="33121"/>
    <cellStyle name="Normal 83" xfId="33122"/>
    <cellStyle name="Normal 83 2" xfId="33123"/>
    <cellStyle name="Normal 84" xfId="33124"/>
    <cellStyle name="Normal 84 2" xfId="33125"/>
    <cellStyle name="Normal 84 2 2" xfId="33126"/>
    <cellStyle name="Normal 84 2 2 2" xfId="33127"/>
    <cellStyle name="Normal 84 2 2 3" xfId="33128"/>
    <cellStyle name="Normal 84 2 3" xfId="33129"/>
    <cellStyle name="Normal 84 2 4" xfId="33130"/>
    <cellStyle name="Normal 84 2 5" xfId="33131"/>
    <cellStyle name="Normal 84 3" xfId="33132"/>
    <cellStyle name="Normal 84 3 2" xfId="33133"/>
    <cellStyle name="Normal 84 3 3" xfId="33134"/>
    <cellStyle name="Normal 84 4" xfId="33135"/>
    <cellStyle name="Normal 84 5" xfId="33136"/>
    <cellStyle name="Normal 84 6" xfId="33137"/>
    <cellStyle name="Normal 85" xfId="33138"/>
    <cellStyle name="Normal 85 2" xfId="33139"/>
    <cellStyle name="Normal 85 2 2" xfId="33140"/>
    <cellStyle name="Normal 85 2 2 2" xfId="33141"/>
    <cellStyle name="Normal 85 2 2 3" xfId="33142"/>
    <cellStyle name="Normal 85 2 3" xfId="33143"/>
    <cellStyle name="Normal 85 2 4" xfId="33144"/>
    <cellStyle name="Normal 85 2 5" xfId="33145"/>
    <cellStyle name="Normal 85 3" xfId="33146"/>
    <cellStyle name="Normal 85 3 2" xfId="33147"/>
    <cellStyle name="Normal 85 3 3" xfId="33148"/>
    <cellStyle name="Normal 85 4" xfId="33149"/>
    <cellStyle name="Normal 85 5" xfId="33150"/>
    <cellStyle name="Normal 85 6" xfId="33151"/>
    <cellStyle name="Normal 86" xfId="33152"/>
    <cellStyle name="Normal 86 2" xfId="33153"/>
    <cellStyle name="Normal 87" xfId="33154"/>
    <cellStyle name="Normal 87 2" xfId="33155"/>
    <cellStyle name="Normal 87 2 2" xfId="33156"/>
    <cellStyle name="Normal 87 2 2 2" xfId="33157"/>
    <cellStyle name="Normal 87 2 2 3" xfId="33158"/>
    <cellStyle name="Normal 87 2 3" xfId="33159"/>
    <cellStyle name="Normal 87 2 4" xfId="33160"/>
    <cellStyle name="Normal 87 2 5" xfId="33161"/>
    <cellStyle name="Normal 87 3" xfId="33162"/>
    <cellStyle name="Normal 87 3 2" xfId="33163"/>
    <cellStyle name="Normal 87 3 3" xfId="33164"/>
    <cellStyle name="Normal 87 4" xfId="33165"/>
    <cellStyle name="Normal 87 5" xfId="33166"/>
    <cellStyle name="Normal 87 6" xfId="33167"/>
    <cellStyle name="Normal 88" xfId="33168"/>
    <cellStyle name="Normal 88 2" xfId="33169"/>
    <cellStyle name="Normal 88 2 2" xfId="33170"/>
    <cellStyle name="Normal 88 2 2 2" xfId="33171"/>
    <cellStyle name="Normal 88 2 2 3" xfId="33172"/>
    <cellStyle name="Normal 88 2 3" xfId="33173"/>
    <cellStyle name="Normal 88 2 4" xfId="33174"/>
    <cellStyle name="Normal 88 2 5" xfId="33175"/>
    <cellStyle name="Normal 88 3" xfId="33176"/>
    <cellStyle name="Normal 88 3 2" xfId="33177"/>
    <cellStyle name="Normal 88 3 3" xfId="33178"/>
    <cellStyle name="Normal 88 4" xfId="33179"/>
    <cellStyle name="Normal 88 5" xfId="33180"/>
    <cellStyle name="Normal 88 6" xfId="33181"/>
    <cellStyle name="Normal 89" xfId="33182"/>
    <cellStyle name="Normal 89 2" xfId="33183"/>
    <cellStyle name="Normal 89 2 2" xfId="33184"/>
    <cellStyle name="Normal 89 2 2 2" xfId="33185"/>
    <cellStyle name="Normal 89 2 2 3" xfId="33186"/>
    <cellStyle name="Normal 89 2 3" xfId="33187"/>
    <cellStyle name="Normal 89 2 4" xfId="33188"/>
    <cellStyle name="Normal 89 2 5" xfId="33189"/>
    <cellStyle name="Normal 89 3" xfId="33190"/>
    <cellStyle name="Normal 89 3 2" xfId="33191"/>
    <cellStyle name="Normal 89 3 3" xfId="33192"/>
    <cellStyle name="Normal 89 4" xfId="33193"/>
    <cellStyle name="Normal 89 5" xfId="33194"/>
    <cellStyle name="Normal 89 6" xfId="33195"/>
    <cellStyle name="Normal 9" xfId="33196"/>
    <cellStyle name="Normal 9 2" xfId="33197"/>
    <cellStyle name="Normal 9 3" xfId="33198"/>
    <cellStyle name="Normal 90" xfId="33199"/>
    <cellStyle name="Normal 90 2" xfId="33200"/>
    <cellStyle name="Normal 91" xfId="33201"/>
    <cellStyle name="Normal 91 2" xfId="33202"/>
    <cellStyle name="Normal 91 2 2" xfId="33203"/>
    <cellStyle name="Normal 91 2 2 2" xfId="33204"/>
    <cellStyle name="Normal 91 2 2 3" xfId="33205"/>
    <cellStyle name="Normal 91 2 3" xfId="33206"/>
    <cellStyle name="Normal 91 2 4" xfId="33207"/>
    <cellStyle name="Normal 91 2 5" xfId="33208"/>
    <cellStyle name="Normal 91 3" xfId="33209"/>
    <cellStyle name="Normal 91 3 2" xfId="33210"/>
    <cellStyle name="Normal 91 3 3" xfId="33211"/>
    <cellStyle name="Normal 91 4" xfId="33212"/>
    <cellStyle name="Normal 91 5" xfId="33213"/>
    <cellStyle name="Normal 91 6" xfId="33214"/>
    <cellStyle name="Normal 92" xfId="33215"/>
    <cellStyle name="Normal 92 2" xfId="33216"/>
    <cellStyle name="Normal 92 2 2" xfId="33217"/>
    <cellStyle name="Normal 92 2 2 2" xfId="33218"/>
    <cellStyle name="Normal 92 2 2 3" xfId="33219"/>
    <cellStyle name="Normal 92 2 3" xfId="33220"/>
    <cellStyle name="Normal 92 2 4" xfId="33221"/>
    <cellStyle name="Normal 92 3" xfId="33222"/>
    <cellStyle name="Normal 92 3 2" xfId="33223"/>
    <cellStyle name="Normal 92 3 3" xfId="33224"/>
    <cellStyle name="Normal 92 4" xfId="33225"/>
    <cellStyle name="Normal 92 5" xfId="33226"/>
    <cellStyle name="Normal 92 6" xfId="33227"/>
    <cellStyle name="Normal 93" xfId="33228"/>
    <cellStyle name="Normal 93 2" xfId="33229"/>
    <cellStyle name="Normal 93 2 2" xfId="33230"/>
    <cellStyle name="Normal 93 2 2 2" xfId="33231"/>
    <cellStyle name="Normal 93 2 2 3" xfId="33232"/>
    <cellStyle name="Normal 93 2 2 4" xfId="33233"/>
    <cellStyle name="Normal 93 2 2 5" xfId="33234"/>
    <cellStyle name="Normal 93 2 3" xfId="33235"/>
    <cellStyle name="Normal 93 2 4" xfId="33236"/>
    <cellStyle name="Normal 93 2 5" xfId="33237"/>
    <cellStyle name="Normal 93 2 6" xfId="33238"/>
    <cellStyle name="Normal 93 3" xfId="33239"/>
    <cellStyle name="Normal 93 3 2" xfId="33240"/>
    <cellStyle name="Normal 93 3 3" xfId="33241"/>
    <cellStyle name="Normal 93 3 4" xfId="33242"/>
    <cellStyle name="Normal 93 3 5" xfId="33243"/>
    <cellStyle name="Normal 93 4" xfId="33244"/>
    <cellStyle name="Normal 93 5" xfId="33245"/>
    <cellStyle name="Normal 93 6" xfId="33246"/>
    <cellStyle name="Normal 93 7" xfId="33247"/>
    <cellStyle name="Normal 94" xfId="33248"/>
    <cellStyle name="Normal 94 2" xfId="33249"/>
    <cellStyle name="Normal 94 2 2" xfId="33250"/>
    <cellStyle name="Normal 94 2 2 2" xfId="33251"/>
    <cellStyle name="Normal 94 2 2 3" xfId="33252"/>
    <cellStyle name="Normal 94 2 2 4" xfId="33253"/>
    <cellStyle name="Normal 94 2 2 5" xfId="33254"/>
    <cellStyle name="Normal 94 2 3" xfId="33255"/>
    <cellStyle name="Normal 94 2 4" xfId="33256"/>
    <cellStyle name="Normal 94 2 5" xfId="33257"/>
    <cellStyle name="Normal 94 2 6" xfId="33258"/>
    <cellStyle name="Normal 94 3" xfId="33259"/>
    <cellStyle name="Normal 94 3 2" xfId="33260"/>
    <cellStyle name="Normal 94 3 3" xfId="33261"/>
    <cellStyle name="Normal 94 3 4" xfId="33262"/>
    <cellStyle name="Normal 94 3 5" xfId="33263"/>
    <cellStyle name="Normal 94 4" xfId="33264"/>
    <cellStyle name="Normal 94 5" xfId="33265"/>
    <cellStyle name="Normal 94 6" xfId="33266"/>
    <cellStyle name="Normal 94 7" xfId="33267"/>
    <cellStyle name="Normal 95" xfId="33268"/>
    <cellStyle name="Normal 95 2" xfId="33269"/>
    <cellStyle name="Normal 95 2 2" xfId="33270"/>
    <cellStyle name="Normal 95 2 2 2" xfId="33271"/>
    <cellStyle name="Normal 95 2 2 3" xfId="33272"/>
    <cellStyle name="Normal 95 2 3" xfId="33273"/>
    <cellStyle name="Normal 95 2 4" xfId="33274"/>
    <cellStyle name="Normal 95 3" xfId="33275"/>
    <cellStyle name="Normal 95 3 2" xfId="33276"/>
    <cellStyle name="Normal 95 3 3" xfId="33277"/>
    <cellStyle name="Normal 95 4" xfId="33278"/>
    <cellStyle name="Normal 95 5" xfId="33279"/>
    <cellStyle name="Normal 95 6" xfId="33280"/>
    <cellStyle name="Normal 96" xfId="33281"/>
    <cellStyle name="Normal 96 2" xfId="33282"/>
    <cellStyle name="Normal 96 2 2" xfId="33283"/>
    <cellStyle name="Normal 96 2 2 2" xfId="33284"/>
    <cellStyle name="Normal 96 2 2 3" xfId="33285"/>
    <cellStyle name="Normal 96 2 2 4" xfId="33286"/>
    <cellStyle name="Normal 96 2 3" xfId="33287"/>
    <cellStyle name="Normal 96 2 4" xfId="33288"/>
    <cellStyle name="Normal 96 2 5" xfId="33289"/>
    <cellStyle name="Normal 96 3" xfId="33290"/>
    <cellStyle name="Normal 96 3 2" xfId="33291"/>
    <cellStyle name="Normal 96 3 3" xfId="33292"/>
    <cellStyle name="Normal 96 3 4" xfId="33293"/>
    <cellStyle name="Normal 96 4" xfId="33294"/>
    <cellStyle name="Normal 96 5" xfId="33295"/>
    <cellStyle name="Normal 96 6" xfId="33296"/>
    <cellStyle name="Normal 97" xfId="33297"/>
    <cellStyle name="Normal 97 2" xfId="33298"/>
    <cellStyle name="Normal 97 2 2" xfId="33299"/>
    <cellStyle name="Normal 97 2 2 2" xfId="33300"/>
    <cellStyle name="Normal 97 2 2 3" xfId="33301"/>
    <cellStyle name="Normal 97 2 3" xfId="33302"/>
    <cellStyle name="Normal 97 2 4" xfId="33303"/>
    <cellStyle name="Normal 97 2 5" xfId="33304"/>
    <cellStyle name="Normal 97 3" xfId="33305"/>
    <cellStyle name="Normal 97 3 2" xfId="33306"/>
    <cellStyle name="Normal 97 3 3" xfId="33307"/>
    <cellStyle name="Normal 97 4" xfId="33308"/>
    <cellStyle name="Normal 97 5" xfId="33309"/>
    <cellStyle name="Normal 97 6" xfId="33310"/>
    <cellStyle name="Normal 98" xfId="33311"/>
    <cellStyle name="Normal 98 2" xfId="33312"/>
    <cellStyle name="Normal 98 2 2" xfId="33313"/>
    <cellStyle name="Normal 98 2 2 2" xfId="33314"/>
    <cellStyle name="Normal 98 2 2 3" xfId="33315"/>
    <cellStyle name="Normal 98 2 3" xfId="33316"/>
    <cellStyle name="Normal 98 2 4" xfId="33317"/>
    <cellStyle name="Normal 98 2 5" xfId="33318"/>
    <cellStyle name="Normal 98 3" xfId="33319"/>
    <cellStyle name="Normal 98 3 2" xfId="33320"/>
    <cellStyle name="Normal 98 3 3" xfId="33321"/>
    <cellStyle name="Normal 98 4" xfId="33322"/>
    <cellStyle name="Normal 98 5" xfId="33323"/>
    <cellStyle name="Normal 98 6" xfId="33324"/>
    <cellStyle name="Normal 99" xfId="33325"/>
    <cellStyle name="Normal 99 2" xfId="33326"/>
    <cellStyle name="Normal 99 2 2" xfId="33327"/>
    <cellStyle name="Normal 99 2 2 2" xfId="33328"/>
    <cellStyle name="Normal 99 2 2 3" xfId="33329"/>
    <cellStyle name="Normal 99 2 3" xfId="33330"/>
    <cellStyle name="Normal 99 2 4" xfId="33331"/>
    <cellStyle name="Normal 99 2 5" xfId="33332"/>
    <cellStyle name="Normal 99 3" xfId="33333"/>
    <cellStyle name="Normal 99 3 2" xfId="33334"/>
    <cellStyle name="Normal 99 3 3" xfId="33335"/>
    <cellStyle name="Normal 99 4" xfId="33336"/>
    <cellStyle name="Normal 99 5" xfId="33337"/>
    <cellStyle name="Normal 99 6" xfId="33338"/>
    <cellStyle name="Normal_2006 master state IS allocation" xfId="4"/>
    <cellStyle name="Note 10" xfId="33339"/>
    <cellStyle name="Note 10 2" xfId="33340"/>
    <cellStyle name="Note 10 3" xfId="33341"/>
    <cellStyle name="Note 10 4" xfId="33342"/>
    <cellStyle name="Note 10 5" xfId="33343"/>
    <cellStyle name="Note 10 6" xfId="33344"/>
    <cellStyle name="Note 10 7" xfId="33345"/>
    <cellStyle name="Note 10 8" xfId="33346"/>
    <cellStyle name="Note 10 9" xfId="33347"/>
    <cellStyle name="Note 100" xfId="33348"/>
    <cellStyle name="Note 100 2" xfId="33349"/>
    <cellStyle name="Note 100 2 2" xfId="33350"/>
    <cellStyle name="Note 100 2 2 2" xfId="33351"/>
    <cellStyle name="Note 100 2 2 3" xfId="33352"/>
    <cellStyle name="Note 100 2 3" xfId="33353"/>
    <cellStyle name="Note 100 2 4" xfId="33354"/>
    <cellStyle name="Note 100 3" xfId="33355"/>
    <cellStyle name="Note 100 3 2" xfId="33356"/>
    <cellStyle name="Note 100 3 3" xfId="33357"/>
    <cellStyle name="Note 100 4" xfId="33358"/>
    <cellStyle name="Note 100 5" xfId="33359"/>
    <cellStyle name="Note 101" xfId="33360"/>
    <cellStyle name="Note 102" xfId="33361"/>
    <cellStyle name="Note 102 2" xfId="33362"/>
    <cellStyle name="Note 102 2 2" xfId="33363"/>
    <cellStyle name="Note 102 2 2 2" xfId="33364"/>
    <cellStyle name="Note 102 2 2 3" xfId="33365"/>
    <cellStyle name="Note 102 2 3" xfId="33366"/>
    <cellStyle name="Note 102 2 4" xfId="33367"/>
    <cellStyle name="Note 102 3" xfId="33368"/>
    <cellStyle name="Note 102 3 2" xfId="33369"/>
    <cellStyle name="Note 102 3 3" xfId="33370"/>
    <cellStyle name="Note 102 4" xfId="33371"/>
    <cellStyle name="Note 102 5" xfId="33372"/>
    <cellStyle name="Note 103" xfId="33373"/>
    <cellStyle name="Note 104" xfId="33374"/>
    <cellStyle name="Note 104 2" xfId="33375"/>
    <cellStyle name="Note 104 2 2" xfId="33376"/>
    <cellStyle name="Note 104 2 2 2" xfId="33377"/>
    <cellStyle name="Note 104 2 2 3" xfId="33378"/>
    <cellStyle name="Note 104 2 3" xfId="33379"/>
    <cellStyle name="Note 104 2 4" xfId="33380"/>
    <cellStyle name="Note 104 3" xfId="33381"/>
    <cellStyle name="Note 104 3 2" xfId="33382"/>
    <cellStyle name="Note 104 3 3" xfId="33383"/>
    <cellStyle name="Note 104 4" xfId="33384"/>
    <cellStyle name="Note 104 5" xfId="33385"/>
    <cellStyle name="Note 105" xfId="33386"/>
    <cellStyle name="Note 105 2" xfId="33387"/>
    <cellStyle name="Note 105 2 2" xfId="33388"/>
    <cellStyle name="Note 105 2 2 2" xfId="33389"/>
    <cellStyle name="Note 105 2 2 3" xfId="33390"/>
    <cellStyle name="Note 105 2 3" xfId="33391"/>
    <cellStyle name="Note 105 2 4" xfId="33392"/>
    <cellStyle name="Note 105 3" xfId="33393"/>
    <cellStyle name="Note 105 3 2" xfId="33394"/>
    <cellStyle name="Note 105 3 3" xfId="33395"/>
    <cellStyle name="Note 105 4" xfId="33396"/>
    <cellStyle name="Note 105 5" xfId="33397"/>
    <cellStyle name="Note 106" xfId="33398"/>
    <cellStyle name="Note 107" xfId="33399"/>
    <cellStyle name="Note 107 2" xfId="33400"/>
    <cellStyle name="Note 107 2 2" xfId="33401"/>
    <cellStyle name="Note 107 2 2 2" xfId="33402"/>
    <cellStyle name="Note 107 2 2 3" xfId="33403"/>
    <cellStyle name="Note 107 2 3" xfId="33404"/>
    <cellStyle name="Note 107 2 4" xfId="33405"/>
    <cellStyle name="Note 107 3" xfId="33406"/>
    <cellStyle name="Note 107 3 2" xfId="33407"/>
    <cellStyle name="Note 107 3 3" xfId="33408"/>
    <cellStyle name="Note 107 4" xfId="33409"/>
    <cellStyle name="Note 107 5" xfId="33410"/>
    <cellStyle name="Note 108" xfId="33411"/>
    <cellStyle name="Note 108 2" xfId="33412"/>
    <cellStyle name="Note 108 2 2" xfId="33413"/>
    <cellStyle name="Note 108 2 2 2" xfId="33414"/>
    <cellStyle name="Note 108 2 2 3" xfId="33415"/>
    <cellStyle name="Note 108 2 3" xfId="33416"/>
    <cellStyle name="Note 108 2 4" xfId="33417"/>
    <cellStyle name="Note 108 3" xfId="33418"/>
    <cellStyle name="Note 108 3 2" xfId="33419"/>
    <cellStyle name="Note 108 3 3" xfId="33420"/>
    <cellStyle name="Note 108 4" xfId="33421"/>
    <cellStyle name="Note 108 5" xfId="33422"/>
    <cellStyle name="Note 109" xfId="33423"/>
    <cellStyle name="Note 11" xfId="33424"/>
    <cellStyle name="Note 11 2" xfId="33425"/>
    <cellStyle name="Note 11 2 2" xfId="33426"/>
    <cellStyle name="Note 11 2 3" xfId="33427"/>
    <cellStyle name="Note 11 3" xfId="33428"/>
    <cellStyle name="Note 11 3 2" xfId="33429"/>
    <cellStyle name="Note 11 3 3" xfId="33430"/>
    <cellStyle name="Note 11 4" xfId="33431"/>
    <cellStyle name="Note 11 4 2" xfId="33432"/>
    <cellStyle name="Note 11 4 3" xfId="33433"/>
    <cellStyle name="Note 11 5" xfId="33434"/>
    <cellStyle name="Note 11 5 2" xfId="33435"/>
    <cellStyle name="Note 11 5 3" xfId="33436"/>
    <cellStyle name="Note 11 6" xfId="33437"/>
    <cellStyle name="Note 11 7" xfId="33438"/>
    <cellStyle name="Note 11 7 2" xfId="33439"/>
    <cellStyle name="Note 11 7 3" xfId="33440"/>
    <cellStyle name="Note 11 8" xfId="33441"/>
    <cellStyle name="Note 11 9" xfId="33442"/>
    <cellStyle name="Note 110" xfId="33443"/>
    <cellStyle name="Note 110 2" xfId="33444"/>
    <cellStyle name="Note 110 2 2" xfId="33445"/>
    <cellStyle name="Note 110 2 2 2" xfId="33446"/>
    <cellStyle name="Note 110 2 2 3" xfId="33447"/>
    <cellStyle name="Note 110 2 3" xfId="33448"/>
    <cellStyle name="Note 110 2 4" xfId="33449"/>
    <cellStyle name="Note 110 3" xfId="33450"/>
    <cellStyle name="Note 110 3 2" xfId="33451"/>
    <cellStyle name="Note 110 3 3" xfId="33452"/>
    <cellStyle name="Note 110 4" xfId="33453"/>
    <cellStyle name="Note 110 5" xfId="33454"/>
    <cellStyle name="Note 111" xfId="33455"/>
    <cellStyle name="Note 112" xfId="33456"/>
    <cellStyle name="Note 112 2" xfId="33457"/>
    <cellStyle name="Note 112 2 2" xfId="33458"/>
    <cellStyle name="Note 112 2 2 2" xfId="33459"/>
    <cellStyle name="Note 112 2 2 3" xfId="33460"/>
    <cellStyle name="Note 112 2 3" xfId="33461"/>
    <cellStyle name="Note 112 2 4" xfId="33462"/>
    <cellStyle name="Note 112 3" xfId="33463"/>
    <cellStyle name="Note 112 3 2" xfId="33464"/>
    <cellStyle name="Note 112 3 3" xfId="33465"/>
    <cellStyle name="Note 112 4" xfId="33466"/>
    <cellStyle name="Note 112 5" xfId="33467"/>
    <cellStyle name="Note 113" xfId="33468"/>
    <cellStyle name="Note 113 2" xfId="33469"/>
    <cellStyle name="Note 113 2 2" xfId="33470"/>
    <cellStyle name="Note 113 2 2 2" xfId="33471"/>
    <cellStyle name="Note 113 2 2 3" xfId="33472"/>
    <cellStyle name="Note 113 2 3" xfId="33473"/>
    <cellStyle name="Note 113 2 4" xfId="33474"/>
    <cellStyle name="Note 113 3" xfId="33475"/>
    <cellStyle name="Note 113 3 2" xfId="33476"/>
    <cellStyle name="Note 113 3 3" xfId="33477"/>
    <cellStyle name="Note 113 4" xfId="33478"/>
    <cellStyle name="Note 113 5" xfId="33479"/>
    <cellStyle name="Note 114" xfId="33480"/>
    <cellStyle name="Note 114 2" xfId="33481"/>
    <cellStyle name="Note 114 2 2" xfId="33482"/>
    <cellStyle name="Note 114 2 2 2" xfId="33483"/>
    <cellStyle name="Note 114 2 2 3" xfId="33484"/>
    <cellStyle name="Note 114 2 3" xfId="33485"/>
    <cellStyle name="Note 114 2 4" xfId="33486"/>
    <cellStyle name="Note 114 3" xfId="33487"/>
    <cellStyle name="Note 114 3 2" xfId="33488"/>
    <cellStyle name="Note 114 3 3" xfId="33489"/>
    <cellStyle name="Note 114 4" xfId="33490"/>
    <cellStyle name="Note 114 5" xfId="33491"/>
    <cellStyle name="Note 115" xfId="33492"/>
    <cellStyle name="Note 115 2" xfId="33493"/>
    <cellStyle name="Note 115 2 2" xfId="33494"/>
    <cellStyle name="Note 115 2 2 2" xfId="33495"/>
    <cellStyle name="Note 115 2 2 3" xfId="33496"/>
    <cellStyle name="Note 115 2 3" xfId="33497"/>
    <cellStyle name="Note 115 2 4" xfId="33498"/>
    <cellStyle name="Note 115 3" xfId="33499"/>
    <cellStyle name="Note 115 3 2" xfId="33500"/>
    <cellStyle name="Note 115 3 3" xfId="33501"/>
    <cellStyle name="Note 115 4" xfId="33502"/>
    <cellStyle name="Note 115 5" xfId="33503"/>
    <cellStyle name="Note 116" xfId="33504"/>
    <cellStyle name="Note 117" xfId="33505"/>
    <cellStyle name="Note 117 2" xfId="33506"/>
    <cellStyle name="Note 117 2 2" xfId="33507"/>
    <cellStyle name="Note 117 2 2 2" xfId="33508"/>
    <cellStyle name="Note 117 2 2 3" xfId="33509"/>
    <cellStyle name="Note 117 2 3" xfId="33510"/>
    <cellStyle name="Note 117 2 4" xfId="33511"/>
    <cellStyle name="Note 117 3" xfId="33512"/>
    <cellStyle name="Note 117 3 2" xfId="33513"/>
    <cellStyle name="Note 117 3 3" xfId="33514"/>
    <cellStyle name="Note 117 4" xfId="33515"/>
    <cellStyle name="Note 117 5" xfId="33516"/>
    <cellStyle name="Note 118" xfId="33517"/>
    <cellStyle name="Note 118 2" xfId="33518"/>
    <cellStyle name="Note 118 2 2" xfId="33519"/>
    <cellStyle name="Note 118 2 2 2" xfId="33520"/>
    <cellStyle name="Note 118 2 2 3" xfId="33521"/>
    <cellStyle name="Note 118 2 3" xfId="33522"/>
    <cellStyle name="Note 118 2 4" xfId="33523"/>
    <cellStyle name="Note 118 3" xfId="33524"/>
    <cellStyle name="Note 118 3 2" xfId="33525"/>
    <cellStyle name="Note 118 3 3" xfId="33526"/>
    <cellStyle name="Note 118 4" xfId="33527"/>
    <cellStyle name="Note 118 5" xfId="33528"/>
    <cellStyle name="Note 119" xfId="33529"/>
    <cellStyle name="Note 119 2" xfId="33530"/>
    <cellStyle name="Note 119 2 2" xfId="33531"/>
    <cellStyle name="Note 119 2 2 2" xfId="33532"/>
    <cellStyle name="Note 119 2 2 3" xfId="33533"/>
    <cellStyle name="Note 119 2 3" xfId="33534"/>
    <cellStyle name="Note 119 2 4" xfId="33535"/>
    <cellStyle name="Note 119 3" xfId="33536"/>
    <cellStyle name="Note 119 3 2" xfId="33537"/>
    <cellStyle name="Note 119 3 3" xfId="33538"/>
    <cellStyle name="Note 119 4" xfId="33539"/>
    <cellStyle name="Note 119 5" xfId="33540"/>
    <cellStyle name="Note 12" xfId="33541"/>
    <cellStyle name="Note 12 2" xfId="33542"/>
    <cellStyle name="Note 12 2 2" xfId="33543"/>
    <cellStyle name="Note 12 2 3" xfId="33544"/>
    <cellStyle name="Note 12 3" xfId="33545"/>
    <cellStyle name="Note 12 3 2" xfId="33546"/>
    <cellStyle name="Note 12 3 3" xfId="33547"/>
    <cellStyle name="Note 12 4" xfId="33548"/>
    <cellStyle name="Note 12 4 2" xfId="33549"/>
    <cellStyle name="Note 12 4 3" xfId="33550"/>
    <cellStyle name="Note 12 5" xfId="33551"/>
    <cellStyle name="Note 12 5 2" xfId="33552"/>
    <cellStyle name="Note 12 5 3" xfId="33553"/>
    <cellStyle name="Note 12 6" xfId="33554"/>
    <cellStyle name="Note 12 7" xfId="33555"/>
    <cellStyle name="Note 12 7 2" xfId="33556"/>
    <cellStyle name="Note 12 7 3" xfId="33557"/>
    <cellStyle name="Note 12 8" xfId="33558"/>
    <cellStyle name="Note 12 9" xfId="33559"/>
    <cellStyle name="Note 120" xfId="33560"/>
    <cellStyle name="Note 120 2" xfId="33561"/>
    <cellStyle name="Note 120 2 2" xfId="33562"/>
    <cellStyle name="Note 120 2 2 2" xfId="33563"/>
    <cellStyle name="Note 120 2 2 3" xfId="33564"/>
    <cellStyle name="Note 120 2 3" xfId="33565"/>
    <cellStyle name="Note 120 2 4" xfId="33566"/>
    <cellStyle name="Note 120 3" xfId="33567"/>
    <cellStyle name="Note 120 3 2" xfId="33568"/>
    <cellStyle name="Note 120 3 3" xfId="33569"/>
    <cellStyle name="Note 120 4" xfId="33570"/>
    <cellStyle name="Note 120 5" xfId="33571"/>
    <cellStyle name="Note 121" xfId="33572"/>
    <cellStyle name="Note 121 2" xfId="33573"/>
    <cellStyle name="Note 121 2 2" xfId="33574"/>
    <cellStyle name="Note 121 2 2 2" xfId="33575"/>
    <cellStyle name="Note 121 2 2 3" xfId="33576"/>
    <cellStyle name="Note 121 2 3" xfId="33577"/>
    <cellStyle name="Note 121 2 4" xfId="33578"/>
    <cellStyle name="Note 121 3" xfId="33579"/>
    <cellStyle name="Note 121 3 2" xfId="33580"/>
    <cellStyle name="Note 121 3 3" xfId="33581"/>
    <cellStyle name="Note 121 4" xfId="33582"/>
    <cellStyle name="Note 121 5" xfId="33583"/>
    <cellStyle name="Note 122" xfId="33584"/>
    <cellStyle name="Note 123" xfId="33585"/>
    <cellStyle name="Note 123 2" xfId="33586"/>
    <cellStyle name="Note 123 2 2" xfId="33587"/>
    <cellStyle name="Note 123 2 2 2" xfId="33588"/>
    <cellStyle name="Note 123 2 2 3" xfId="33589"/>
    <cellStyle name="Note 123 2 3" xfId="33590"/>
    <cellStyle name="Note 123 2 4" xfId="33591"/>
    <cellStyle name="Note 123 3" xfId="33592"/>
    <cellStyle name="Note 123 3 2" xfId="33593"/>
    <cellStyle name="Note 123 3 3" xfId="33594"/>
    <cellStyle name="Note 123 4" xfId="33595"/>
    <cellStyle name="Note 123 5" xfId="33596"/>
    <cellStyle name="Note 124" xfId="33597"/>
    <cellStyle name="Note 124 2" xfId="33598"/>
    <cellStyle name="Note 124 2 2" xfId="33599"/>
    <cellStyle name="Note 124 2 2 2" xfId="33600"/>
    <cellStyle name="Note 124 2 2 3" xfId="33601"/>
    <cellStyle name="Note 124 2 3" xfId="33602"/>
    <cellStyle name="Note 124 2 4" xfId="33603"/>
    <cellStyle name="Note 124 3" xfId="33604"/>
    <cellStyle name="Note 124 3 2" xfId="33605"/>
    <cellStyle name="Note 124 3 3" xfId="33606"/>
    <cellStyle name="Note 124 4" xfId="33607"/>
    <cellStyle name="Note 124 5" xfId="33608"/>
    <cellStyle name="Note 125" xfId="33609"/>
    <cellStyle name="Note 125 2" xfId="33610"/>
    <cellStyle name="Note 125 2 2" xfId="33611"/>
    <cellStyle name="Note 125 2 2 2" xfId="33612"/>
    <cellStyle name="Note 125 2 2 3" xfId="33613"/>
    <cellStyle name="Note 125 2 3" xfId="33614"/>
    <cellStyle name="Note 125 2 4" xfId="33615"/>
    <cellStyle name="Note 125 3" xfId="33616"/>
    <cellStyle name="Note 125 3 2" xfId="33617"/>
    <cellStyle name="Note 125 3 3" xfId="33618"/>
    <cellStyle name="Note 125 4" xfId="33619"/>
    <cellStyle name="Note 125 5" xfId="33620"/>
    <cellStyle name="Note 126" xfId="33621"/>
    <cellStyle name="Note 127" xfId="33622"/>
    <cellStyle name="Note 127 2" xfId="33623"/>
    <cellStyle name="Note 127 2 2" xfId="33624"/>
    <cellStyle name="Note 127 2 2 2" xfId="33625"/>
    <cellStyle name="Note 127 2 2 3" xfId="33626"/>
    <cellStyle name="Note 127 2 3" xfId="33627"/>
    <cellStyle name="Note 127 2 4" xfId="33628"/>
    <cellStyle name="Note 127 3" xfId="33629"/>
    <cellStyle name="Note 127 3 2" xfId="33630"/>
    <cellStyle name="Note 127 3 3" xfId="33631"/>
    <cellStyle name="Note 127 4" xfId="33632"/>
    <cellStyle name="Note 127 5" xfId="33633"/>
    <cellStyle name="Note 128" xfId="33634"/>
    <cellStyle name="Note 128 2" xfId="33635"/>
    <cellStyle name="Note 128 2 2" xfId="33636"/>
    <cellStyle name="Note 128 2 2 2" xfId="33637"/>
    <cellStyle name="Note 128 2 2 3" xfId="33638"/>
    <cellStyle name="Note 128 2 3" xfId="33639"/>
    <cellStyle name="Note 128 2 4" xfId="33640"/>
    <cellStyle name="Note 128 3" xfId="33641"/>
    <cellStyle name="Note 128 3 2" xfId="33642"/>
    <cellStyle name="Note 128 3 3" xfId="33643"/>
    <cellStyle name="Note 128 4" xfId="33644"/>
    <cellStyle name="Note 128 5" xfId="33645"/>
    <cellStyle name="Note 129" xfId="33646"/>
    <cellStyle name="Note 13" xfId="33647"/>
    <cellStyle name="Note 13 2" xfId="33648"/>
    <cellStyle name="Note 13 2 2" xfId="33649"/>
    <cellStyle name="Note 13 2 3" xfId="33650"/>
    <cellStyle name="Note 13 3" xfId="33651"/>
    <cellStyle name="Note 13 3 2" xfId="33652"/>
    <cellStyle name="Note 13 3 3" xfId="33653"/>
    <cellStyle name="Note 13 4" xfId="33654"/>
    <cellStyle name="Note 13 4 2" xfId="33655"/>
    <cellStyle name="Note 13 4 3" xfId="33656"/>
    <cellStyle name="Note 13 5" xfId="33657"/>
    <cellStyle name="Note 13 5 2" xfId="33658"/>
    <cellStyle name="Note 13 5 3" xfId="33659"/>
    <cellStyle name="Note 13 6" xfId="33660"/>
    <cellStyle name="Note 13 7" xfId="33661"/>
    <cellStyle name="Note 13 7 2" xfId="33662"/>
    <cellStyle name="Note 13 7 3" xfId="33663"/>
    <cellStyle name="Note 13 8" xfId="33664"/>
    <cellStyle name="Note 13 9" xfId="33665"/>
    <cellStyle name="Note 130" xfId="33666"/>
    <cellStyle name="Note 130 2" xfId="33667"/>
    <cellStyle name="Note 130 2 2" xfId="33668"/>
    <cellStyle name="Note 130 2 2 2" xfId="33669"/>
    <cellStyle name="Note 130 2 2 3" xfId="33670"/>
    <cellStyle name="Note 130 2 3" xfId="33671"/>
    <cellStyle name="Note 130 2 4" xfId="33672"/>
    <cellStyle name="Note 130 3" xfId="33673"/>
    <cellStyle name="Note 130 3 2" xfId="33674"/>
    <cellStyle name="Note 130 3 3" xfId="33675"/>
    <cellStyle name="Note 130 4" xfId="33676"/>
    <cellStyle name="Note 130 5" xfId="33677"/>
    <cellStyle name="Note 131" xfId="33678"/>
    <cellStyle name="Note 131 2" xfId="33679"/>
    <cellStyle name="Note 131 2 2" xfId="33680"/>
    <cellStyle name="Note 131 2 2 2" xfId="33681"/>
    <cellStyle name="Note 131 2 2 3" xfId="33682"/>
    <cellStyle name="Note 131 2 3" xfId="33683"/>
    <cellStyle name="Note 131 2 4" xfId="33684"/>
    <cellStyle name="Note 131 3" xfId="33685"/>
    <cellStyle name="Note 131 3 2" xfId="33686"/>
    <cellStyle name="Note 131 3 3" xfId="33687"/>
    <cellStyle name="Note 131 4" xfId="33688"/>
    <cellStyle name="Note 131 5" xfId="33689"/>
    <cellStyle name="Note 132" xfId="33690"/>
    <cellStyle name="Note 132 2" xfId="33691"/>
    <cellStyle name="Note 132 2 2" xfId="33692"/>
    <cellStyle name="Note 132 2 2 2" xfId="33693"/>
    <cellStyle name="Note 132 2 2 3" xfId="33694"/>
    <cellStyle name="Note 132 2 3" xfId="33695"/>
    <cellStyle name="Note 132 2 4" xfId="33696"/>
    <cellStyle name="Note 132 3" xfId="33697"/>
    <cellStyle name="Note 132 3 2" xfId="33698"/>
    <cellStyle name="Note 132 3 3" xfId="33699"/>
    <cellStyle name="Note 132 4" xfId="33700"/>
    <cellStyle name="Note 132 5" xfId="33701"/>
    <cellStyle name="Note 133" xfId="33702"/>
    <cellStyle name="Note 134" xfId="33703"/>
    <cellStyle name="Note 134 2" xfId="33704"/>
    <cellStyle name="Note 134 2 2" xfId="33705"/>
    <cellStyle name="Note 134 2 2 2" xfId="33706"/>
    <cellStyle name="Note 134 2 2 3" xfId="33707"/>
    <cellStyle name="Note 134 2 3" xfId="33708"/>
    <cellStyle name="Note 134 2 4" xfId="33709"/>
    <cellStyle name="Note 134 3" xfId="33710"/>
    <cellStyle name="Note 134 3 2" xfId="33711"/>
    <cellStyle name="Note 134 3 3" xfId="33712"/>
    <cellStyle name="Note 134 4" xfId="33713"/>
    <cellStyle name="Note 134 5" xfId="33714"/>
    <cellStyle name="Note 135" xfId="33715"/>
    <cellStyle name="Note 135 2" xfId="33716"/>
    <cellStyle name="Note 135 2 2" xfId="33717"/>
    <cellStyle name="Note 135 2 2 2" xfId="33718"/>
    <cellStyle name="Note 135 2 2 3" xfId="33719"/>
    <cellStyle name="Note 135 2 3" xfId="33720"/>
    <cellStyle name="Note 135 2 4" xfId="33721"/>
    <cellStyle name="Note 135 3" xfId="33722"/>
    <cellStyle name="Note 135 3 2" xfId="33723"/>
    <cellStyle name="Note 135 3 3" xfId="33724"/>
    <cellStyle name="Note 135 4" xfId="33725"/>
    <cellStyle name="Note 135 5" xfId="33726"/>
    <cellStyle name="Note 136" xfId="33727"/>
    <cellStyle name="Note 136 2" xfId="33728"/>
    <cellStyle name="Note 136 2 2" xfId="33729"/>
    <cellStyle name="Note 136 2 2 2" xfId="33730"/>
    <cellStyle name="Note 136 2 2 3" xfId="33731"/>
    <cellStyle name="Note 136 2 3" xfId="33732"/>
    <cellStyle name="Note 136 2 4" xfId="33733"/>
    <cellStyle name="Note 136 3" xfId="33734"/>
    <cellStyle name="Note 136 3 2" xfId="33735"/>
    <cellStyle name="Note 136 3 3" xfId="33736"/>
    <cellStyle name="Note 136 4" xfId="33737"/>
    <cellStyle name="Note 136 5" xfId="33738"/>
    <cellStyle name="Note 137" xfId="33739"/>
    <cellStyle name="Note 137 2" xfId="33740"/>
    <cellStyle name="Note 137 2 2" xfId="33741"/>
    <cellStyle name="Note 137 2 2 2" xfId="33742"/>
    <cellStyle name="Note 137 2 2 3" xfId="33743"/>
    <cellStyle name="Note 137 2 3" xfId="33744"/>
    <cellStyle name="Note 137 2 4" xfId="33745"/>
    <cellStyle name="Note 137 3" xfId="33746"/>
    <cellStyle name="Note 137 3 2" xfId="33747"/>
    <cellStyle name="Note 137 3 3" xfId="33748"/>
    <cellStyle name="Note 137 4" xfId="33749"/>
    <cellStyle name="Note 137 5" xfId="33750"/>
    <cellStyle name="Note 138" xfId="33751"/>
    <cellStyle name="Note 138 2" xfId="33752"/>
    <cellStyle name="Note 138 2 2" xfId="33753"/>
    <cellStyle name="Note 138 2 2 2" xfId="33754"/>
    <cellStyle name="Note 138 2 2 3" xfId="33755"/>
    <cellStyle name="Note 138 2 3" xfId="33756"/>
    <cellStyle name="Note 138 2 4" xfId="33757"/>
    <cellStyle name="Note 138 3" xfId="33758"/>
    <cellStyle name="Note 138 3 2" xfId="33759"/>
    <cellStyle name="Note 138 3 3" xfId="33760"/>
    <cellStyle name="Note 138 4" xfId="33761"/>
    <cellStyle name="Note 138 5" xfId="33762"/>
    <cellStyle name="Note 139" xfId="33763"/>
    <cellStyle name="Note 139 2" xfId="33764"/>
    <cellStyle name="Note 139 2 2" xfId="33765"/>
    <cellStyle name="Note 139 2 2 2" xfId="33766"/>
    <cellStyle name="Note 139 2 2 3" xfId="33767"/>
    <cellStyle name="Note 139 2 3" xfId="33768"/>
    <cellStyle name="Note 139 2 4" xfId="33769"/>
    <cellStyle name="Note 139 3" xfId="33770"/>
    <cellStyle name="Note 139 3 2" xfId="33771"/>
    <cellStyle name="Note 139 3 3" xfId="33772"/>
    <cellStyle name="Note 139 4" xfId="33773"/>
    <cellStyle name="Note 139 5" xfId="33774"/>
    <cellStyle name="Note 14" xfId="33775"/>
    <cellStyle name="Note 14 10" xfId="33776"/>
    <cellStyle name="Note 14 11" xfId="33777"/>
    <cellStyle name="Note 14 2" xfId="33778"/>
    <cellStyle name="Note 14 2 10" xfId="33779"/>
    <cellStyle name="Note 14 2 2" xfId="33780"/>
    <cellStyle name="Note 14 2 2 2" xfId="33781"/>
    <cellStyle name="Note 14 2 2 3" xfId="33782"/>
    <cellStyle name="Note 14 2 3" xfId="33783"/>
    <cellStyle name="Note 14 2 3 2" xfId="33784"/>
    <cellStyle name="Note 14 2 3 3" xfId="33785"/>
    <cellStyle name="Note 14 2 4" xfId="33786"/>
    <cellStyle name="Note 14 2 5" xfId="33787"/>
    <cellStyle name="Note 14 2 6" xfId="33788"/>
    <cellStyle name="Note 14 2 7" xfId="33789"/>
    <cellStyle name="Note 14 2 8" xfId="33790"/>
    <cellStyle name="Note 14 2 9" xfId="33791"/>
    <cellStyle name="Note 14 3" xfId="33792"/>
    <cellStyle name="Note 14 3 2" xfId="33793"/>
    <cellStyle name="Note 14 3 3" xfId="33794"/>
    <cellStyle name="Note 14 4" xfId="33795"/>
    <cellStyle name="Note 14 4 2" xfId="33796"/>
    <cellStyle name="Note 14 4 3" xfId="33797"/>
    <cellStyle name="Note 14 5" xfId="33798"/>
    <cellStyle name="Note 14 5 2" xfId="33799"/>
    <cellStyle name="Note 14 5 3" xfId="33800"/>
    <cellStyle name="Note 14 6" xfId="33801"/>
    <cellStyle name="Note 14 6 2" xfId="33802"/>
    <cellStyle name="Note 14 6 3" xfId="33803"/>
    <cellStyle name="Note 14 7" xfId="33804"/>
    <cellStyle name="Note 14 7 2" xfId="33805"/>
    <cellStyle name="Note 14 7 3" xfId="33806"/>
    <cellStyle name="Note 14 8" xfId="33807"/>
    <cellStyle name="Note 14 9" xfId="33808"/>
    <cellStyle name="Note 140" xfId="33809"/>
    <cellStyle name="Note 140 2" xfId="33810"/>
    <cellStyle name="Note 140 2 2" xfId="33811"/>
    <cellStyle name="Note 140 2 2 2" xfId="33812"/>
    <cellStyle name="Note 140 2 2 3" xfId="33813"/>
    <cellStyle name="Note 140 2 3" xfId="33814"/>
    <cellStyle name="Note 140 2 4" xfId="33815"/>
    <cellStyle name="Note 140 3" xfId="33816"/>
    <cellStyle name="Note 140 3 2" xfId="33817"/>
    <cellStyle name="Note 140 3 3" xfId="33818"/>
    <cellStyle name="Note 140 4" xfId="33819"/>
    <cellStyle name="Note 140 5" xfId="33820"/>
    <cellStyle name="Note 141" xfId="33821"/>
    <cellStyle name="Note 141 2" xfId="33822"/>
    <cellStyle name="Note 141 2 2" xfId="33823"/>
    <cellStyle name="Note 141 2 2 2" xfId="33824"/>
    <cellStyle name="Note 141 2 2 3" xfId="33825"/>
    <cellStyle name="Note 141 2 3" xfId="33826"/>
    <cellStyle name="Note 141 2 4" xfId="33827"/>
    <cellStyle name="Note 141 3" xfId="33828"/>
    <cellStyle name="Note 141 3 2" xfId="33829"/>
    <cellStyle name="Note 141 3 3" xfId="33830"/>
    <cellStyle name="Note 141 4" xfId="33831"/>
    <cellStyle name="Note 141 5" xfId="33832"/>
    <cellStyle name="Note 142" xfId="33833"/>
    <cellStyle name="Note 142 2" xfId="33834"/>
    <cellStyle name="Note 142 2 2" xfId="33835"/>
    <cellStyle name="Note 142 2 2 2" xfId="33836"/>
    <cellStyle name="Note 142 2 2 3" xfId="33837"/>
    <cellStyle name="Note 142 2 3" xfId="33838"/>
    <cellStyle name="Note 142 2 4" xfId="33839"/>
    <cellStyle name="Note 142 3" xfId="33840"/>
    <cellStyle name="Note 142 3 2" xfId="33841"/>
    <cellStyle name="Note 142 3 3" xfId="33842"/>
    <cellStyle name="Note 142 4" xfId="33843"/>
    <cellStyle name="Note 142 5" xfId="33844"/>
    <cellStyle name="Note 143" xfId="33845"/>
    <cellStyle name="Note 143 2" xfId="33846"/>
    <cellStyle name="Note 143 2 2" xfId="33847"/>
    <cellStyle name="Note 143 2 2 2" xfId="33848"/>
    <cellStyle name="Note 143 2 2 3" xfId="33849"/>
    <cellStyle name="Note 143 2 3" xfId="33850"/>
    <cellStyle name="Note 143 2 4" xfId="33851"/>
    <cellStyle name="Note 143 3" xfId="33852"/>
    <cellStyle name="Note 143 3 2" xfId="33853"/>
    <cellStyle name="Note 143 3 3" xfId="33854"/>
    <cellStyle name="Note 143 4" xfId="33855"/>
    <cellStyle name="Note 143 5" xfId="33856"/>
    <cellStyle name="Note 144" xfId="33857"/>
    <cellStyle name="Note 144 2" xfId="33858"/>
    <cellStyle name="Note 144 2 2" xfId="33859"/>
    <cellStyle name="Note 144 2 2 2" xfId="33860"/>
    <cellStyle name="Note 144 2 2 3" xfId="33861"/>
    <cellStyle name="Note 144 2 3" xfId="33862"/>
    <cellStyle name="Note 144 2 4" xfId="33863"/>
    <cellStyle name="Note 144 3" xfId="33864"/>
    <cellStyle name="Note 144 3 2" xfId="33865"/>
    <cellStyle name="Note 144 3 3" xfId="33866"/>
    <cellStyle name="Note 144 4" xfId="33867"/>
    <cellStyle name="Note 144 5" xfId="33868"/>
    <cellStyle name="Note 145" xfId="33869"/>
    <cellStyle name="Note 145 2" xfId="33870"/>
    <cellStyle name="Note 145 2 2" xfId="33871"/>
    <cellStyle name="Note 145 2 3" xfId="33872"/>
    <cellStyle name="Note 145 3" xfId="33873"/>
    <cellStyle name="Note 145 4" xfId="33874"/>
    <cellStyle name="Note 146" xfId="33875"/>
    <cellStyle name="Note 146 2" xfId="33876"/>
    <cellStyle name="Note 146 2 2" xfId="33877"/>
    <cellStyle name="Note 146 2 3" xfId="33878"/>
    <cellStyle name="Note 146 3" xfId="33879"/>
    <cellStyle name="Note 146 4" xfId="33880"/>
    <cellStyle name="Note 147" xfId="33881"/>
    <cellStyle name="Note 147 2" xfId="33882"/>
    <cellStyle name="Note 147 2 2" xfId="33883"/>
    <cellStyle name="Note 147 2 3" xfId="33884"/>
    <cellStyle name="Note 147 3" xfId="33885"/>
    <cellStyle name="Note 147 4" xfId="33886"/>
    <cellStyle name="Note 148" xfId="33887"/>
    <cellStyle name="Note 148 2" xfId="33888"/>
    <cellStyle name="Note 148 3" xfId="33889"/>
    <cellStyle name="Note 149" xfId="33890"/>
    <cellStyle name="Note 149 2" xfId="33891"/>
    <cellStyle name="Note 149 3" xfId="33892"/>
    <cellStyle name="Note 15" xfId="33893"/>
    <cellStyle name="Note 15 10" xfId="33894"/>
    <cellStyle name="Note 15 11" xfId="33895"/>
    <cellStyle name="Note 15 2" xfId="33896"/>
    <cellStyle name="Note 15 2 10" xfId="33897"/>
    <cellStyle name="Note 15 2 2" xfId="33898"/>
    <cellStyle name="Note 15 2 2 2" xfId="33899"/>
    <cellStyle name="Note 15 2 2 3" xfId="33900"/>
    <cellStyle name="Note 15 2 3" xfId="33901"/>
    <cellStyle name="Note 15 2 3 2" xfId="33902"/>
    <cellStyle name="Note 15 2 3 3" xfId="33903"/>
    <cellStyle name="Note 15 2 4" xfId="33904"/>
    <cellStyle name="Note 15 2 5" xfId="33905"/>
    <cellStyle name="Note 15 2 6" xfId="33906"/>
    <cellStyle name="Note 15 2 7" xfId="33907"/>
    <cellStyle name="Note 15 2 8" xfId="33908"/>
    <cellStyle name="Note 15 2 9" xfId="33909"/>
    <cellStyle name="Note 15 3" xfId="33910"/>
    <cellStyle name="Note 15 3 2" xfId="33911"/>
    <cellStyle name="Note 15 3 3" xfId="33912"/>
    <cellStyle name="Note 15 4" xfId="33913"/>
    <cellStyle name="Note 15 4 2" xfId="33914"/>
    <cellStyle name="Note 15 4 3" xfId="33915"/>
    <cellStyle name="Note 15 5" xfId="33916"/>
    <cellStyle name="Note 15 5 2" xfId="33917"/>
    <cellStyle name="Note 15 5 3" xfId="33918"/>
    <cellStyle name="Note 15 6" xfId="33919"/>
    <cellStyle name="Note 15 6 2" xfId="33920"/>
    <cellStyle name="Note 15 6 3" xfId="33921"/>
    <cellStyle name="Note 15 7" xfId="33922"/>
    <cellStyle name="Note 15 7 2" xfId="33923"/>
    <cellStyle name="Note 15 7 3" xfId="33924"/>
    <cellStyle name="Note 15 8" xfId="33925"/>
    <cellStyle name="Note 15 9" xfId="33926"/>
    <cellStyle name="Note 150" xfId="33927"/>
    <cellStyle name="Note 150 2" xfId="33928"/>
    <cellStyle name="Note 150 3" xfId="33929"/>
    <cellStyle name="Note 151" xfId="33930"/>
    <cellStyle name="Note 151 2" xfId="33931"/>
    <cellStyle name="Note 151 3" xfId="33932"/>
    <cellStyle name="Note 152" xfId="33933"/>
    <cellStyle name="Note 152 2" xfId="33934"/>
    <cellStyle name="Note 152 3" xfId="33935"/>
    <cellStyle name="Note 153" xfId="33936"/>
    <cellStyle name="Note 153 2" xfId="33937"/>
    <cellStyle name="Note 153 3" xfId="33938"/>
    <cellStyle name="Note 154" xfId="33939"/>
    <cellStyle name="Note 154 2" xfId="33940"/>
    <cellStyle name="Note 155" xfId="33941"/>
    <cellStyle name="Note 155 2" xfId="33942"/>
    <cellStyle name="Note 156" xfId="33943"/>
    <cellStyle name="Note 157" xfId="33944"/>
    <cellStyle name="Note 158" xfId="33945"/>
    <cellStyle name="Note 159" xfId="33946"/>
    <cellStyle name="Note 16" xfId="33947"/>
    <cellStyle name="Note 16 2" xfId="33948"/>
    <cellStyle name="Note 16 2 2" xfId="33949"/>
    <cellStyle name="Note 16 2 3" xfId="33950"/>
    <cellStyle name="Note 16 3" xfId="33951"/>
    <cellStyle name="Note 16 3 2" xfId="33952"/>
    <cellStyle name="Note 16 3 3" xfId="33953"/>
    <cellStyle name="Note 16 4" xfId="33954"/>
    <cellStyle name="Note 16 4 2" xfId="33955"/>
    <cellStyle name="Note 16 4 3" xfId="33956"/>
    <cellStyle name="Note 16 5" xfId="33957"/>
    <cellStyle name="Note 16 5 2" xfId="33958"/>
    <cellStyle name="Note 16 5 3" xfId="33959"/>
    <cellStyle name="Note 16 6" xfId="33960"/>
    <cellStyle name="Note 16 7" xfId="33961"/>
    <cellStyle name="Note 16 7 2" xfId="33962"/>
    <cellStyle name="Note 16 7 3" xfId="33963"/>
    <cellStyle name="Note 16 8" xfId="33964"/>
    <cellStyle name="Note 16 9" xfId="33965"/>
    <cellStyle name="Note 160" xfId="33966"/>
    <cellStyle name="Note 161" xfId="33967"/>
    <cellStyle name="Note 162" xfId="33968"/>
    <cellStyle name="Note 163" xfId="33969"/>
    <cellStyle name="Note 164" xfId="33970"/>
    <cellStyle name="Note 165" xfId="33971"/>
    <cellStyle name="Note 166" xfId="33972"/>
    <cellStyle name="Note 167" xfId="33973"/>
    <cellStyle name="Note 168" xfId="33974"/>
    <cellStyle name="Note 169" xfId="33975"/>
    <cellStyle name="Note 17" xfId="33976"/>
    <cellStyle name="Note 17 2" xfId="33977"/>
    <cellStyle name="Note 17 2 2" xfId="33978"/>
    <cellStyle name="Note 17 2 3" xfId="33979"/>
    <cellStyle name="Note 17 2 4" xfId="33980"/>
    <cellStyle name="Note 17 2 5" xfId="33981"/>
    <cellStyle name="Note 17 3" xfId="33982"/>
    <cellStyle name="Note 17 3 2" xfId="33983"/>
    <cellStyle name="Note 17 3 3" xfId="33984"/>
    <cellStyle name="Note 17 4" xfId="33985"/>
    <cellStyle name="Note 17 4 2" xfId="33986"/>
    <cellStyle name="Note 17 4 3" xfId="33987"/>
    <cellStyle name="Note 17 5" xfId="33988"/>
    <cellStyle name="Note 17 6" xfId="33989"/>
    <cellStyle name="Note 17 7" xfId="33990"/>
    <cellStyle name="Note 17 8" xfId="33991"/>
    <cellStyle name="Note 170" xfId="33992"/>
    <cellStyle name="Note 171" xfId="33993"/>
    <cellStyle name="Note 18" xfId="33994"/>
    <cellStyle name="Note 18 2" xfId="33995"/>
    <cellStyle name="Note 18 2 2" xfId="33996"/>
    <cellStyle name="Note 18 2 3" xfId="33997"/>
    <cellStyle name="Note 18 3" xfId="33998"/>
    <cellStyle name="Note 18 3 2" xfId="33999"/>
    <cellStyle name="Note 18 3 3" xfId="34000"/>
    <cellStyle name="Note 18 4" xfId="34001"/>
    <cellStyle name="Note 18 4 2" xfId="34002"/>
    <cellStyle name="Note 18 4 3" xfId="34003"/>
    <cellStyle name="Note 18 5" xfId="34004"/>
    <cellStyle name="Note 18 5 2" xfId="34005"/>
    <cellStyle name="Note 18 5 3" xfId="34006"/>
    <cellStyle name="Note 18 6" xfId="34007"/>
    <cellStyle name="Note 18 7" xfId="34008"/>
    <cellStyle name="Note 18 7 2" xfId="34009"/>
    <cellStyle name="Note 18 7 3" xfId="34010"/>
    <cellStyle name="Note 18 8" xfId="34011"/>
    <cellStyle name="Note 19" xfId="34012"/>
    <cellStyle name="Note 19 10" xfId="34013"/>
    <cellStyle name="Note 19 2" xfId="34014"/>
    <cellStyle name="Note 19 2 2" xfId="34015"/>
    <cellStyle name="Note 19 2 3" xfId="34016"/>
    <cellStyle name="Note 19 3" xfId="34017"/>
    <cellStyle name="Note 19 3 2" xfId="34018"/>
    <cellStyle name="Note 19 3 3" xfId="34019"/>
    <cellStyle name="Note 19 4" xfId="34020"/>
    <cellStyle name="Note 19 4 2" xfId="34021"/>
    <cellStyle name="Note 19 4 3" xfId="34022"/>
    <cellStyle name="Note 19 5" xfId="34023"/>
    <cellStyle name="Note 19 5 2" xfId="34024"/>
    <cellStyle name="Note 19 5 3" xfId="34025"/>
    <cellStyle name="Note 19 6" xfId="34026"/>
    <cellStyle name="Note 19 7" xfId="34027"/>
    <cellStyle name="Note 19 8" xfId="34028"/>
    <cellStyle name="Note 19 9" xfId="34029"/>
    <cellStyle name="Note 2" xfId="98"/>
    <cellStyle name="Note 2 10" xfId="34030"/>
    <cellStyle name="Note 2 10 2" xfId="34031"/>
    <cellStyle name="Note 2 10 3" xfId="34032"/>
    <cellStyle name="Note 2 10 4" xfId="34033"/>
    <cellStyle name="Note 2 11" xfId="34034"/>
    <cellStyle name="Note 2 11 2" xfId="34035"/>
    <cellStyle name="Note 2 12" xfId="34036"/>
    <cellStyle name="Note 2 12 2" xfId="34037"/>
    <cellStyle name="Note 2 13" xfId="34038"/>
    <cellStyle name="Note 2 14" xfId="34039"/>
    <cellStyle name="Note 2 15" xfId="34040"/>
    <cellStyle name="Note 2 15 2" xfId="34041"/>
    <cellStyle name="Note 2 15 2 2" xfId="34042"/>
    <cellStyle name="Note 2 15 2 2 2" xfId="34043"/>
    <cellStyle name="Note 2 15 2 2 3" xfId="34044"/>
    <cellStyle name="Note 2 15 2 3" xfId="34045"/>
    <cellStyle name="Note 2 15 2 4" xfId="34046"/>
    <cellStyle name="Note 2 15 3" xfId="34047"/>
    <cellStyle name="Note 2 15 3 2" xfId="34048"/>
    <cellStyle name="Note 2 15 3 3" xfId="34049"/>
    <cellStyle name="Note 2 15 4" xfId="34050"/>
    <cellStyle name="Note 2 15 5" xfId="34051"/>
    <cellStyle name="Note 2 16" xfId="34052"/>
    <cellStyle name="Note 2 16 2" xfId="34053"/>
    <cellStyle name="Note 2 16 2 2" xfId="34054"/>
    <cellStyle name="Note 2 16 2 3" xfId="34055"/>
    <cellStyle name="Note 2 16 3" xfId="34056"/>
    <cellStyle name="Note 2 16 4" xfId="34057"/>
    <cellStyle name="Note 2 17" xfId="34058"/>
    <cellStyle name="Note 2 17 2" xfId="34059"/>
    <cellStyle name="Note 2 17 3" xfId="34060"/>
    <cellStyle name="Note 2 18" xfId="34061"/>
    <cellStyle name="Note 2 19" xfId="34062"/>
    <cellStyle name="Note 2 2" xfId="34063"/>
    <cellStyle name="Note 2 2 2" xfId="34064"/>
    <cellStyle name="Note 2 2 3" xfId="34065"/>
    <cellStyle name="Note 2 3" xfId="34066"/>
    <cellStyle name="Note 2 3 2" xfId="34067"/>
    <cellStyle name="Note 2 4" xfId="34068"/>
    <cellStyle name="Note 2 4 2" xfId="34069"/>
    <cellStyle name="Note 2 5" xfId="34070"/>
    <cellStyle name="Note 2 5 2" xfId="34071"/>
    <cellStyle name="Note 2 6" xfId="34072"/>
    <cellStyle name="Note 2 6 2" xfId="34073"/>
    <cellStyle name="Note 2 7" xfId="34074"/>
    <cellStyle name="Note 2 7 2" xfId="34075"/>
    <cellStyle name="Note 2 8" xfId="34076"/>
    <cellStyle name="Note 2 8 2" xfId="34077"/>
    <cellStyle name="Note 2 9" xfId="34078"/>
    <cellStyle name="Note 2 9 2" xfId="34079"/>
    <cellStyle name="Note 20" xfId="34080"/>
    <cellStyle name="Note 20 10" xfId="34081"/>
    <cellStyle name="Note 20 2" xfId="34082"/>
    <cellStyle name="Note 20 2 2" xfId="34083"/>
    <cellStyle name="Note 20 2 3" xfId="34084"/>
    <cellStyle name="Note 20 3" xfId="34085"/>
    <cellStyle name="Note 20 3 2" xfId="34086"/>
    <cellStyle name="Note 20 3 3" xfId="34087"/>
    <cellStyle name="Note 20 4" xfId="34088"/>
    <cellStyle name="Note 20 4 2" xfId="34089"/>
    <cellStyle name="Note 20 4 3" xfId="34090"/>
    <cellStyle name="Note 20 5" xfId="34091"/>
    <cellStyle name="Note 20 5 2" xfId="34092"/>
    <cellStyle name="Note 20 5 3" xfId="34093"/>
    <cellStyle name="Note 20 6" xfId="34094"/>
    <cellStyle name="Note 20 7" xfId="34095"/>
    <cellStyle name="Note 20 8" xfId="34096"/>
    <cellStyle name="Note 20 9" xfId="34097"/>
    <cellStyle name="Note 21" xfId="34098"/>
    <cellStyle name="Note 21 10" xfId="34099"/>
    <cellStyle name="Note 21 2" xfId="34100"/>
    <cellStyle name="Note 21 2 2" xfId="34101"/>
    <cellStyle name="Note 21 2 3" xfId="34102"/>
    <cellStyle name="Note 21 2 4" xfId="34103"/>
    <cellStyle name="Note 21 2 5" xfId="34104"/>
    <cellStyle name="Note 21 3" xfId="34105"/>
    <cellStyle name="Note 21 3 2" xfId="34106"/>
    <cellStyle name="Note 21 3 3" xfId="34107"/>
    <cellStyle name="Note 21 4" xfId="34108"/>
    <cellStyle name="Note 21 5" xfId="34109"/>
    <cellStyle name="Note 21 6" xfId="34110"/>
    <cellStyle name="Note 21 6 2" xfId="34111"/>
    <cellStyle name="Note 21 6 3" xfId="34112"/>
    <cellStyle name="Note 21 7" xfId="34113"/>
    <cellStyle name="Note 21 8" xfId="34114"/>
    <cellStyle name="Note 21 9" xfId="34115"/>
    <cellStyle name="Note 22" xfId="34116"/>
    <cellStyle name="Note 22 2" xfId="34117"/>
    <cellStyle name="Note 22 3" xfId="34118"/>
    <cellStyle name="Note 22 4" xfId="34119"/>
    <cellStyle name="Note 22 5" xfId="34120"/>
    <cellStyle name="Note 22 6" xfId="34121"/>
    <cellStyle name="Note 22 7" xfId="34122"/>
    <cellStyle name="Note 22 8" xfId="34123"/>
    <cellStyle name="Note 23" xfId="34124"/>
    <cellStyle name="Note 23 2" xfId="34125"/>
    <cellStyle name="Note 23 2 2" xfId="34126"/>
    <cellStyle name="Note 23 2 3" xfId="34127"/>
    <cellStyle name="Note 23 3" xfId="34128"/>
    <cellStyle name="Note 23 4" xfId="34129"/>
    <cellStyle name="Note 24" xfId="34130"/>
    <cellStyle name="Note 24 2" xfId="34131"/>
    <cellStyle name="Note 24 2 2" xfId="34132"/>
    <cellStyle name="Note 24 2 3" xfId="34133"/>
    <cellStyle name="Note 24 2 4" xfId="34134"/>
    <cellStyle name="Note 24 2 5" xfId="34135"/>
    <cellStyle name="Note 24 3" xfId="34136"/>
    <cellStyle name="Note 24 4" xfId="34137"/>
    <cellStyle name="Note 24 5" xfId="34138"/>
    <cellStyle name="Note 24 6" xfId="34139"/>
    <cellStyle name="Note 25" xfId="34140"/>
    <cellStyle name="Note 25 2" xfId="34141"/>
    <cellStyle name="Note 25 2 2" xfId="34142"/>
    <cellStyle name="Note 25 2 3" xfId="34143"/>
    <cellStyle name="Note 25 2 4" xfId="34144"/>
    <cellStyle name="Note 25 3" xfId="34145"/>
    <cellStyle name="Note 25 4" xfId="34146"/>
    <cellStyle name="Note 25 5" xfId="34147"/>
    <cellStyle name="Note 26" xfId="34148"/>
    <cellStyle name="Note 26 2" xfId="34149"/>
    <cellStyle name="Note 26 2 2" xfId="34150"/>
    <cellStyle name="Note 26 2 3" xfId="34151"/>
    <cellStyle name="Note 26 2 4" xfId="34152"/>
    <cellStyle name="Note 26 2 5" xfId="34153"/>
    <cellStyle name="Note 26 3" xfId="34154"/>
    <cellStyle name="Note 26 4" xfId="34155"/>
    <cellStyle name="Note 26 5" xfId="34156"/>
    <cellStyle name="Note 26 6" xfId="34157"/>
    <cellStyle name="Note 27" xfId="34158"/>
    <cellStyle name="Note 27 2" xfId="34159"/>
    <cellStyle name="Note 27 2 2" xfId="34160"/>
    <cellStyle name="Note 27 2 3" xfId="34161"/>
    <cellStyle name="Note 27 2 4" xfId="34162"/>
    <cellStyle name="Note 27 2 5" xfId="34163"/>
    <cellStyle name="Note 27 3" xfId="34164"/>
    <cellStyle name="Note 27 3 2" xfId="34165"/>
    <cellStyle name="Note 27 3 3" xfId="34166"/>
    <cellStyle name="Note 27 3 4" xfId="34167"/>
    <cellStyle name="Note 27 4" xfId="34168"/>
    <cellStyle name="Note 27 5" xfId="34169"/>
    <cellStyle name="Note 27 6" xfId="34170"/>
    <cellStyle name="Note 28" xfId="34171"/>
    <cellStyle name="Note 28 2" xfId="34172"/>
    <cellStyle name="Note 28 2 2" xfId="34173"/>
    <cellStyle name="Note 28 2 2 2" xfId="34174"/>
    <cellStyle name="Note 28 2 2 2 2" xfId="34175"/>
    <cellStyle name="Note 28 2 2 2 2 2" xfId="34176"/>
    <cellStyle name="Note 28 2 2 2 2 3" xfId="34177"/>
    <cellStyle name="Note 28 2 2 2 3" xfId="34178"/>
    <cellStyle name="Note 28 2 2 2 4" xfId="34179"/>
    <cellStyle name="Note 28 2 2 3" xfId="34180"/>
    <cellStyle name="Note 28 2 2 3 2" xfId="34181"/>
    <cellStyle name="Note 28 2 2 3 3" xfId="34182"/>
    <cellStyle name="Note 28 2 2 4" xfId="34183"/>
    <cellStyle name="Note 28 2 2 5" xfId="34184"/>
    <cellStyle name="Note 28 2 3" xfId="34185"/>
    <cellStyle name="Note 28 2 4" xfId="34186"/>
    <cellStyle name="Note 28 2 4 2" xfId="34187"/>
    <cellStyle name="Note 28 2 4 2 2" xfId="34188"/>
    <cellStyle name="Note 28 2 4 2 3" xfId="34189"/>
    <cellStyle name="Note 28 2 4 3" xfId="34190"/>
    <cellStyle name="Note 28 2 4 4" xfId="34191"/>
    <cellStyle name="Note 28 2 5" xfId="34192"/>
    <cellStyle name="Note 28 2 5 2" xfId="34193"/>
    <cellStyle name="Note 28 2 5 3" xfId="34194"/>
    <cellStyle name="Note 28 2 6" xfId="34195"/>
    <cellStyle name="Note 28 2 7" xfId="34196"/>
    <cellStyle name="Note 28 2 8" xfId="34197"/>
    <cellStyle name="Note 28 3" xfId="34198"/>
    <cellStyle name="Note 28 3 2" xfId="34199"/>
    <cellStyle name="Note 28 3 2 2" xfId="34200"/>
    <cellStyle name="Note 28 3 2 2 2" xfId="34201"/>
    <cellStyle name="Note 28 3 2 2 3" xfId="34202"/>
    <cellStyle name="Note 28 3 2 3" xfId="34203"/>
    <cellStyle name="Note 28 3 2 4" xfId="34204"/>
    <cellStyle name="Note 28 3 3" xfId="34205"/>
    <cellStyle name="Note 28 3 3 2" xfId="34206"/>
    <cellStyle name="Note 28 3 3 3" xfId="34207"/>
    <cellStyle name="Note 28 3 4" xfId="34208"/>
    <cellStyle name="Note 28 3 5" xfId="34209"/>
    <cellStyle name="Note 28 4" xfId="34210"/>
    <cellStyle name="Note 28 5" xfId="34211"/>
    <cellStyle name="Note 28 5 2" xfId="34212"/>
    <cellStyle name="Note 28 5 2 2" xfId="34213"/>
    <cellStyle name="Note 28 5 2 3" xfId="34214"/>
    <cellStyle name="Note 28 5 3" xfId="34215"/>
    <cellStyle name="Note 28 5 4" xfId="34216"/>
    <cellStyle name="Note 28 6" xfId="34217"/>
    <cellStyle name="Note 28 6 2" xfId="34218"/>
    <cellStyle name="Note 28 6 3" xfId="34219"/>
    <cellStyle name="Note 28 7" xfId="34220"/>
    <cellStyle name="Note 28 8" xfId="34221"/>
    <cellStyle name="Note 28 9" xfId="34222"/>
    <cellStyle name="Note 29" xfId="34223"/>
    <cellStyle name="Note 29 2" xfId="34224"/>
    <cellStyle name="Note 29 2 2" xfId="34225"/>
    <cellStyle name="Note 29 2 2 2" xfId="34226"/>
    <cellStyle name="Note 29 2 2 2 2" xfId="34227"/>
    <cellStyle name="Note 29 2 2 2 2 2" xfId="34228"/>
    <cellStyle name="Note 29 2 2 2 2 3" xfId="34229"/>
    <cellStyle name="Note 29 2 2 2 3" xfId="34230"/>
    <cellStyle name="Note 29 2 2 2 4" xfId="34231"/>
    <cellStyle name="Note 29 2 2 2 5" xfId="34232"/>
    <cellStyle name="Note 29 2 2 3" xfId="34233"/>
    <cellStyle name="Note 29 2 2 3 2" xfId="34234"/>
    <cellStyle name="Note 29 2 2 3 3" xfId="34235"/>
    <cellStyle name="Note 29 2 2 4" xfId="34236"/>
    <cellStyle name="Note 29 2 2 5" xfId="34237"/>
    <cellStyle name="Note 29 2 2 6" xfId="34238"/>
    <cellStyle name="Note 29 2 3" xfId="34239"/>
    <cellStyle name="Note 29 2 3 2" xfId="34240"/>
    <cellStyle name="Note 29 2 3 3" xfId="34241"/>
    <cellStyle name="Note 29 2 4" xfId="34242"/>
    <cellStyle name="Note 29 2 4 2" xfId="34243"/>
    <cellStyle name="Note 29 2 4 2 2" xfId="34244"/>
    <cellStyle name="Note 29 2 4 2 3" xfId="34245"/>
    <cellStyle name="Note 29 2 4 3" xfId="34246"/>
    <cellStyle name="Note 29 2 4 4" xfId="34247"/>
    <cellStyle name="Note 29 2 5" xfId="34248"/>
    <cellStyle name="Note 29 2 5 2" xfId="34249"/>
    <cellStyle name="Note 29 2 5 3" xfId="34250"/>
    <cellStyle name="Note 29 2 6" xfId="34251"/>
    <cellStyle name="Note 29 2 7" xfId="34252"/>
    <cellStyle name="Note 29 2 8" xfId="34253"/>
    <cellStyle name="Note 29 3" xfId="34254"/>
    <cellStyle name="Note 29 3 2" xfId="34255"/>
    <cellStyle name="Note 29 3 2 2" xfId="34256"/>
    <cellStyle name="Note 29 3 2 2 2" xfId="34257"/>
    <cellStyle name="Note 29 3 2 2 3" xfId="34258"/>
    <cellStyle name="Note 29 3 2 3" xfId="34259"/>
    <cellStyle name="Note 29 3 2 4" xfId="34260"/>
    <cellStyle name="Note 29 3 2 5" xfId="34261"/>
    <cellStyle name="Note 29 3 3" xfId="34262"/>
    <cellStyle name="Note 29 3 3 2" xfId="34263"/>
    <cellStyle name="Note 29 3 3 3" xfId="34264"/>
    <cellStyle name="Note 29 3 4" xfId="34265"/>
    <cellStyle name="Note 29 3 5" xfId="34266"/>
    <cellStyle name="Note 29 3 6" xfId="34267"/>
    <cellStyle name="Note 29 4" xfId="34268"/>
    <cellStyle name="Note 29 4 2" xfId="34269"/>
    <cellStyle name="Note 29 4 3" xfId="34270"/>
    <cellStyle name="Note 29 5" xfId="34271"/>
    <cellStyle name="Note 29 5 2" xfId="34272"/>
    <cellStyle name="Note 29 5 2 2" xfId="34273"/>
    <cellStyle name="Note 29 5 2 3" xfId="34274"/>
    <cellStyle name="Note 29 5 3" xfId="34275"/>
    <cellStyle name="Note 29 5 4" xfId="34276"/>
    <cellStyle name="Note 29 6" xfId="34277"/>
    <cellStyle name="Note 29 6 2" xfId="34278"/>
    <cellStyle name="Note 29 6 3" xfId="34279"/>
    <cellStyle name="Note 29 7" xfId="34280"/>
    <cellStyle name="Note 29 8" xfId="34281"/>
    <cellStyle name="Note 29 9" xfId="34282"/>
    <cellStyle name="Note 3" xfId="99"/>
    <cellStyle name="Note 3 10" xfId="34283"/>
    <cellStyle name="Note 3 11" xfId="34284"/>
    <cellStyle name="Note 3 2" xfId="34285"/>
    <cellStyle name="Note 3 3" xfId="34286"/>
    <cellStyle name="Note 3 4" xfId="34287"/>
    <cellStyle name="Note 3 5" xfId="34288"/>
    <cellStyle name="Note 3 6" xfId="34289"/>
    <cellStyle name="Note 3 6 2" xfId="34290"/>
    <cellStyle name="Note 3 6 2 2" xfId="34291"/>
    <cellStyle name="Note 3 6 2 2 2" xfId="34292"/>
    <cellStyle name="Note 3 6 2 2 3" xfId="34293"/>
    <cellStyle name="Note 3 6 2 3" xfId="34294"/>
    <cellStyle name="Note 3 6 2 4" xfId="34295"/>
    <cellStyle name="Note 3 6 3" xfId="34296"/>
    <cellStyle name="Note 3 6 3 2" xfId="34297"/>
    <cellStyle name="Note 3 6 3 3" xfId="34298"/>
    <cellStyle name="Note 3 6 4" xfId="34299"/>
    <cellStyle name="Note 3 6 5" xfId="34300"/>
    <cellStyle name="Note 3 6 6" xfId="34301"/>
    <cellStyle name="Note 3 7" xfId="34302"/>
    <cellStyle name="Note 3 7 2" xfId="34303"/>
    <cellStyle name="Note 3 7 2 2" xfId="34304"/>
    <cellStyle name="Note 3 7 2 3" xfId="34305"/>
    <cellStyle name="Note 3 7 3" xfId="34306"/>
    <cellStyle name="Note 3 7 4" xfId="34307"/>
    <cellStyle name="Note 3 7 5" xfId="34308"/>
    <cellStyle name="Note 3 8" xfId="34309"/>
    <cellStyle name="Note 3 8 2" xfId="34310"/>
    <cellStyle name="Note 3 8 3" xfId="34311"/>
    <cellStyle name="Note 3 8 4" xfId="34312"/>
    <cellStyle name="Note 3 9" xfId="34313"/>
    <cellStyle name="Note 30" xfId="34314"/>
    <cellStyle name="Note 30 2" xfId="34315"/>
    <cellStyle name="Note 30 2 2" xfId="34316"/>
    <cellStyle name="Note 30 2 3" xfId="34317"/>
    <cellStyle name="Note 30 3" xfId="34318"/>
    <cellStyle name="Note 30 4" xfId="34319"/>
    <cellStyle name="Note 30 5" xfId="34320"/>
    <cellStyle name="Note 30 6" xfId="34321"/>
    <cellStyle name="Note 31" xfId="34322"/>
    <cellStyle name="Note 31 2" xfId="34323"/>
    <cellStyle name="Note 31 3" xfId="34324"/>
    <cellStyle name="Note 31 3 2" xfId="34325"/>
    <cellStyle name="Note 31 3 2 2" xfId="34326"/>
    <cellStyle name="Note 31 3 2 2 2" xfId="34327"/>
    <cellStyle name="Note 31 3 2 2 3" xfId="34328"/>
    <cellStyle name="Note 31 3 2 3" xfId="34329"/>
    <cellStyle name="Note 31 3 2 4" xfId="34330"/>
    <cellStyle name="Note 31 3 3" xfId="34331"/>
    <cellStyle name="Note 31 3 3 2" xfId="34332"/>
    <cellStyle name="Note 31 3 3 3" xfId="34333"/>
    <cellStyle name="Note 31 3 4" xfId="34334"/>
    <cellStyle name="Note 31 3 5" xfId="34335"/>
    <cellStyle name="Note 31 4" xfId="34336"/>
    <cellStyle name="Note 31 5" xfId="34337"/>
    <cellStyle name="Note 31 5 2" xfId="34338"/>
    <cellStyle name="Note 31 5 2 2" xfId="34339"/>
    <cellStyle name="Note 31 5 2 3" xfId="34340"/>
    <cellStyle name="Note 31 5 3" xfId="34341"/>
    <cellStyle name="Note 31 5 4" xfId="34342"/>
    <cellStyle name="Note 31 6" xfId="34343"/>
    <cellStyle name="Note 31 6 2" xfId="34344"/>
    <cellStyle name="Note 31 6 3" xfId="34345"/>
    <cellStyle name="Note 31 7" xfId="34346"/>
    <cellStyle name="Note 31 8" xfId="34347"/>
    <cellStyle name="Note 32" xfId="34348"/>
    <cellStyle name="Note 32 2" xfId="34349"/>
    <cellStyle name="Note 32 2 2" xfId="34350"/>
    <cellStyle name="Note 32 2 2 2" xfId="34351"/>
    <cellStyle name="Note 32 2 3" xfId="34352"/>
    <cellStyle name="Note 32 2 4" xfId="34353"/>
    <cellStyle name="Note 32 2 5" xfId="34354"/>
    <cellStyle name="Note 32 3" xfId="34355"/>
    <cellStyle name="Note 32 3 2" xfId="34356"/>
    <cellStyle name="Note 32 3 2 2" xfId="34357"/>
    <cellStyle name="Note 32 3 2 2 2" xfId="34358"/>
    <cellStyle name="Note 32 3 2 2 3" xfId="34359"/>
    <cellStyle name="Note 32 3 2 3" xfId="34360"/>
    <cellStyle name="Note 32 3 2 4" xfId="34361"/>
    <cellStyle name="Note 32 3 2 5" xfId="34362"/>
    <cellStyle name="Note 32 3 3" xfId="34363"/>
    <cellStyle name="Note 32 3 3 2" xfId="34364"/>
    <cellStyle name="Note 32 3 3 3" xfId="34365"/>
    <cellStyle name="Note 32 3 4" xfId="34366"/>
    <cellStyle name="Note 32 3 5" xfId="34367"/>
    <cellStyle name="Note 32 3 6" xfId="34368"/>
    <cellStyle name="Note 32 4" xfId="34369"/>
    <cellStyle name="Note 32 4 2" xfId="34370"/>
    <cellStyle name="Note 32 4 3" xfId="34371"/>
    <cellStyle name="Note 32 5" xfId="34372"/>
    <cellStyle name="Note 32 5 2" xfId="34373"/>
    <cellStyle name="Note 32 5 2 2" xfId="34374"/>
    <cellStyle name="Note 32 5 2 3" xfId="34375"/>
    <cellStyle name="Note 32 5 3" xfId="34376"/>
    <cellStyle name="Note 32 5 4" xfId="34377"/>
    <cellStyle name="Note 32 6" xfId="34378"/>
    <cellStyle name="Note 32 6 2" xfId="34379"/>
    <cellStyle name="Note 32 6 3" xfId="34380"/>
    <cellStyle name="Note 32 7" xfId="34381"/>
    <cellStyle name="Note 32 8" xfId="34382"/>
    <cellStyle name="Note 32 9" xfId="34383"/>
    <cellStyle name="Note 33" xfId="34384"/>
    <cellStyle name="Note 33 2" xfId="34385"/>
    <cellStyle name="Note 33 2 2" xfId="34386"/>
    <cellStyle name="Note 33 2 2 2" xfId="34387"/>
    <cellStyle name="Note 33 2 3" xfId="34388"/>
    <cellStyle name="Note 33 2 4" xfId="34389"/>
    <cellStyle name="Note 33 2 5" xfId="34390"/>
    <cellStyle name="Note 33 3" xfId="34391"/>
    <cellStyle name="Note 33 3 2" xfId="34392"/>
    <cellStyle name="Note 33 4" xfId="34393"/>
    <cellStyle name="Note 33 5" xfId="34394"/>
    <cellStyle name="Note 33 6" xfId="34395"/>
    <cellStyle name="Note 34" xfId="34396"/>
    <cellStyle name="Note 34 2" xfId="34397"/>
    <cellStyle name="Note 34 2 2" xfId="34398"/>
    <cellStyle name="Note 34 2 3" xfId="34399"/>
    <cellStyle name="Note 34 3" xfId="34400"/>
    <cellStyle name="Note 34 4" xfId="34401"/>
    <cellStyle name="Note 35" xfId="34402"/>
    <cellStyle name="Note 35 2" xfId="34403"/>
    <cellStyle name="Note 35 2 2" xfId="34404"/>
    <cellStyle name="Note 35 2 2 2" xfId="34405"/>
    <cellStyle name="Note 35 2 3" xfId="34406"/>
    <cellStyle name="Note 35 2 4" xfId="34407"/>
    <cellStyle name="Note 35 2 5" xfId="34408"/>
    <cellStyle name="Note 35 3" xfId="34409"/>
    <cellStyle name="Note 35 3 2" xfId="34410"/>
    <cellStyle name="Note 35 4" xfId="34411"/>
    <cellStyle name="Note 35 5" xfId="34412"/>
    <cellStyle name="Note 35 6" xfId="34413"/>
    <cellStyle name="Note 36" xfId="34414"/>
    <cellStyle name="Note 36 2" xfId="34415"/>
    <cellStyle name="Note 37" xfId="34416"/>
    <cellStyle name="Note 37 2" xfId="34417"/>
    <cellStyle name="Note 38" xfId="34418"/>
    <cellStyle name="Note 38 2" xfId="34419"/>
    <cellStyle name="Note 38 2 2" xfId="34420"/>
    <cellStyle name="Note 38 2 3" xfId="34421"/>
    <cellStyle name="Note 38 3" xfId="34422"/>
    <cellStyle name="Note 38 4" xfId="34423"/>
    <cellStyle name="Note 39" xfId="34424"/>
    <cellStyle name="Note 39 2" xfId="34425"/>
    <cellStyle name="Note 39 2 2" xfId="34426"/>
    <cellStyle name="Note 39 2 2 2" xfId="34427"/>
    <cellStyle name="Note 39 2 3" xfId="34428"/>
    <cellStyle name="Note 39 2 4" xfId="34429"/>
    <cellStyle name="Note 39 2 5" xfId="34430"/>
    <cellStyle name="Note 39 3" xfId="34431"/>
    <cellStyle name="Note 39 3 2" xfId="34432"/>
    <cellStyle name="Note 39 4" xfId="34433"/>
    <cellStyle name="Note 39 5" xfId="34434"/>
    <cellStyle name="Note 39 6" xfId="34435"/>
    <cellStyle name="Note 4" xfId="100"/>
    <cellStyle name="Note 4 10" xfId="34436"/>
    <cellStyle name="Note 4 11" xfId="34437"/>
    <cellStyle name="Note 4 12" xfId="34438"/>
    <cellStyle name="Note 4 13" xfId="34439"/>
    <cellStyle name="Note 4 14" xfId="34440"/>
    <cellStyle name="Note 4 2" xfId="34441"/>
    <cellStyle name="Note 4 2 2" xfId="34442"/>
    <cellStyle name="Note 4 2 3" xfId="34443"/>
    <cellStyle name="Note 4 2 4" xfId="34444"/>
    <cellStyle name="Note 4 2 5" xfId="34445"/>
    <cellStyle name="Note 4 3" xfId="34446"/>
    <cellStyle name="Note 4 3 2" xfId="34447"/>
    <cellStyle name="Note 4 3 3" xfId="34448"/>
    <cellStyle name="Note 4 3 4" xfId="34449"/>
    <cellStyle name="Note 4 3 5" xfId="34450"/>
    <cellStyle name="Note 4 4" xfId="34451"/>
    <cellStyle name="Note 4 4 2" xfId="34452"/>
    <cellStyle name="Note 4 4 3" xfId="34453"/>
    <cellStyle name="Note 4 5" xfId="34454"/>
    <cellStyle name="Note 4 5 2" xfId="34455"/>
    <cellStyle name="Note 4 5 3" xfId="34456"/>
    <cellStyle name="Note 4 6" xfId="34457"/>
    <cellStyle name="Note 4 6 2" xfId="34458"/>
    <cellStyle name="Note 4 6 2 2" xfId="34459"/>
    <cellStyle name="Note 4 6 2 2 2" xfId="34460"/>
    <cellStyle name="Note 4 6 2 2 3" xfId="34461"/>
    <cellStyle name="Note 4 6 2 3" xfId="34462"/>
    <cellStyle name="Note 4 6 2 4" xfId="34463"/>
    <cellStyle name="Note 4 6 3" xfId="34464"/>
    <cellStyle name="Note 4 6 3 2" xfId="34465"/>
    <cellStyle name="Note 4 6 3 3" xfId="34466"/>
    <cellStyle name="Note 4 6 4" xfId="34467"/>
    <cellStyle name="Note 4 6 5" xfId="34468"/>
    <cellStyle name="Note 4 6 6" xfId="34469"/>
    <cellStyle name="Note 4 7" xfId="34470"/>
    <cellStyle name="Note 4 7 2" xfId="34471"/>
    <cellStyle name="Note 4 7 3" xfId="34472"/>
    <cellStyle name="Note 4 8" xfId="34473"/>
    <cellStyle name="Note 4 8 2" xfId="34474"/>
    <cellStyle name="Note 4 8 2 2" xfId="34475"/>
    <cellStyle name="Note 4 8 2 3" xfId="34476"/>
    <cellStyle name="Note 4 8 3" xfId="34477"/>
    <cellStyle name="Note 4 8 4" xfId="34478"/>
    <cellStyle name="Note 4 8 5" xfId="34479"/>
    <cellStyle name="Note 4 9" xfId="34480"/>
    <cellStyle name="Note 4 9 2" xfId="34481"/>
    <cellStyle name="Note 4 9 3" xfId="34482"/>
    <cellStyle name="Note 4 9 4" xfId="34483"/>
    <cellStyle name="Note 40" xfId="34484"/>
    <cellStyle name="Note 40 2" xfId="34485"/>
    <cellStyle name="Note 40 2 2" xfId="34486"/>
    <cellStyle name="Note 40 2 2 2" xfId="34487"/>
    <cellStyle name="Note 40 2 3" xfId="34488"/>
    <cellStyle name="Note 40 2 4" xfId="34489"/>
    <cellStyle name="Note 40 2 5" xfId="34490"/>
    <cellStyle name="Note 40 3" xfId="34491"/>
    <cellStyle name="Note 40 3 2" xfId="34492"/>
    <cellStyle name="Note 40 4" xfId="34493"/>
    <cellStyle name="Note 40 5" xfId="34494"/>
    <cellStyle name="Note 40 6" xfId="34495"/>
    <cellStyle name="Note 41" xfId="34496"/>
    <cellStyle name="Note 41 2" xfId="34497"/>
    <cellStyle name="Note 41 3" xfId="34498"/>
    <cellStyle name="Note 41 4" xfId="34499"/>
    <cellStyle name="Note 42" xfId="34500"/>
    <cellStyle name="Note 42 2" xfId="34501"/>
    <cellStyle name="Note 42 2 2" xfId="34502"/>
    <cellStyle name="Note 42 2 3" xfId="34503"/>
    <cellStyle name="Note 42 2 4" xfId="34504"/>
    <cellStyle name="Note 42 3" xfId="34505"/>
    <cellStyle name="Note 42 4" xfId="34506"/>
    <cellStyle name="Note 42 5" xfId="34507"/>
    <cellStyle name="Note 43" xfId="34508"/>
    <cellStyle name="Note 44" xfId="34509"/>
    <cellStyle name="Note 44 2" xfId="34510"/>
    <cellStyle name="Note 44 3" xfId="34511"/>
    <cellStyle name="Note 44 4" xfId="34512"/>
    <cellStyle name="Note 45" xfId="34513"/>
    <cellStyle name="Note 45 2" xfId="34514"/>
    <cellStyle name="Note 46" xfId="34515"/>
    <cellStyle name="Note 46 2" xfId="34516"/>
    <cellStyle name="Note 47" xfId="34517"/>
    <cellStyle name="Note 47 2" xfId="34518"/>
    <cellStyle name="Note 47 2 2" xfId="34519"/>
    <cellStyle name="Note 47 2 2 2" xfId="34520"/>
    <cellStyle name="Note 47 2 2 2 2" xfId="34521"/>
    <cellStyle name="Note 47 2 2 2 3" xfId="34522"/>
    <cellStyle name="Note 47 2 2 3" xfId="34523"/>
    <cellStyle name="Note 47 2 2 4" xfId="34524"/>
    <cellStyle name="Note 47 2 3" xfId="34525"/>
    <cellStyle name="Note 47 2 3 2" xfId="34526"/>
    <cellStyle name="Note 47 2 3 3" xfId="34527"/>
    <cellStyle name="Note 47 2 4" xfId="34528"/>
    <cellStyle name="Note 47 2 5" xfId="34529"/>
    <cellStyle name="Note 47 2 6" xfId="34530"/>
    <cellStyle name="Note 47 3" xfId="34531"/>
    <cellStyle name="Note 47 3 2" xfId="34532"/>
    <cellStyle name="Note 47 3 2 2" xfId="34533"/>
    <cellStyle name="Note 47 3 2 3" xfId="34534"/>
    <cellStyle name="Note 47 3 3" xfId="34535"/>
    <cellStyle name="Note 47 3 4" xfId="34536"/>
    <cellStyle name="Note 47 4" xfId="34537"/>
    <cellStyle name="Note 47 4 2" xfId="34538"/>
    <cellStyle name="Note 47 4 3" xfId="34539"/>
    <cellStyle name="Note 47 5" xfId="34540"/>
    <cellStyle name="Note 47 6" xfId="34541"/>
    <cellStyle name="Note 47 7" xfId="34542"/>
    <cellStyle name="Note 48" xfId="34543"/>
    <cellStyle name="Note 48 2" xfId="34544"/>
    <cellStyle name="Note 48 3" xfId="34545"/>
    <cellStyle name="Note 48 4" xfId="34546"/>
    <cellStyle name="Note 49" xfId="34547"/>
    <cellStyle name="Note 49 2" xfId="34548"/>
    <cellStyle name="Note 5" xfId="34549"/>
    <cellStyle name="Note 5 10" xfId="34550"/>
    <cellStyle name="Note 5 11" xfId="34551"/>
    <cellStyle name="Note 5 12" xfId="34552"/>
    <cellStyle name="Note 5 2" xfId="34553"/>
    <cellStyle name="Note 5 2 2" xfId="34554"/>
    <cellStyle name="Note 5 2 3" xfId="34555"/>
    <cellStyle name="Note 5 2 4" xfId="34556"/>
    <cellStyle name="Note 5 2 5" xfId="34557"/>
    <cellStyle name="Note 5 3" xfId="34558"/>
    <cellStyle name="Note 5 3 2" xfId="34559"/>
    <cellStyle name="Note 5 3 3" xfId="34560"/>
    <cellStyle name="Note 5 4" xfId="34561"/>
    <cellStyle name="Note 5 4 2" xfId="34562"/>
    <cellStyle name="Note 5 4 3" xfId="34563"/>
    <cellStyle name="Note 5 5" xfId="34564"/>
    <cellStyle name="Note 5 5 2" xfId="34565"/>
    <cellStyle name="Note 5 5 3" xfId="34566"/>
    <cellStyle name="Note 5 6" xfId="34567"/>
    <cellStyle name="Note 5 6 2" xfId="34568"/>
    <cellStyle name="Note 5 6 3" xfId="34569"/>
    <cellStyle name="Note 5 7" xfId="34570"/>
    <cellStyle name="Note 5 7 2" xfId="34571"/>
    <cellStyle name="Note 5 7 3" xfId="34572"/>
    <cellStyle name="Note 5 8" xfId="34573"/>
    <cellStyle name="Note 5 9" xfId="34574"/>
    <cellStyle name="Note 50" xfId="34575"/>
    <cellStyle name="Note 50 2" xfId="34576"/>
    <cellStyle name="Note 50 2 2" xfId="34577"/>
    <cellStyle name="Note 50 2 2 2" xfId="34578"/>
    <cellStyle name="Note 50 2 2 2 2" xfId="34579"/>
    <cellStyle name="Note 50 2 2 2 3" xfId="34580"/>
    <cellStyle name="Note 50 2 2 3" xfId="34581"/>
    <cellStyle name="Note 50 2 2 4" xfId="34582"/>
    <cellStyle name="Note 50 2 3" xfId="34583"/>
    <cellStyle name="Note 50 2 3 2" xfId="34584"/>
    <cellStyle name="Note 50 2 3 3" xfId="34585"/>
    <cellStyle name="Note 50 2 4" xfId="34586"/>
    <cellStyle name="Note 50 2 5" xfId="34587"/>
    <cellStyle name="Note 50 2 6" xfId="34588"/>
    <cellStyle name="Note 50 3" xfId="34589"/>
    <cellStyle name="Note 50 3 2" xfId="34590"/>
    <cellStyle name="Note 50 3 2 2" xfId="34591"/>
    <cellStyle name="Note 50 3 2 3" xfId="34592"/>
    <cellStyle name="Note 50 3 3" xfId="34593"/>
    <cellStyle name="Note 50 3 4" xfId="34594"/>
    <cellStyle name="Note 50 4" xfId="34595"/>
    <cellStyle name="Note 50 4 2" xfId="34596"/>
    <cellStyle name="Note 50 4 3" xfId="34597"/>
    <cellStyle name="Note 50 5" xfId="34598"/>
    <cellStyle name="Note 50 6" xfId="34599"/>
    <cellStyle name="Note 50 7" xfId="34600"/>
    <cellStyle name="Note 51" xfId="34601"/>
    <cellStyle name="Note 51 2" xfId="34602"/>
    <cellStyle name="Note 51 3" xfId="34603"/>
    <cellStyle name="Note 52" xfId="34604"/>
    <cellStyle name="Note 52 2" xfId="34605"/>
    <cellStyle name="Note 52 2 2" xfId="34606"/>
    <cellStyle name="Note 52 2 2 2" xfId="34607"/>
    <cellStyle name="Note 52 2 2 2 2" xfId="34608"/>
    <cellStyle name="Note 52 2 2 2 3" xfId="34609"/>
    <cellStyle name="Note 52 2 2 3" xfId="34610"/>
    <cellStyle name="Note 52 2 2 4" xfId="34611"/>
    <cellStyle name="Note 52 2 3" xfId="34612"/>
    <cellStyle name="Note 52 2 3 2" xfId="34613"/>
    <cellStyle name="Note 52 2 3 3" xfId="34614"/>
    <cellStyle name="Note 52 2 4" xfId="34615"/>
    <cellStyle name="Note 52 2 5" xfId="34616"/>
    <cellStyle name="Note 52 3" xfId="34617"/>
    <cellStyle name="Note 52 3 2" xfId="34618"/>
    <cellStyle name="Note 52 3 2 2" xfId="34619"/>
    <cellStyle name="Note 52 3 2 3" xfId="34620"/>
    <cellStyle name="Note 52 3 3" xfId="34621"/>
    <cellStyle name="Note 52 3 4" xfId="34622"/>
    <cellStyle name="Note 52 4" xfId="34623"/>
    <cellStyle name="Note 52 4 2" xfId="34624"/>
    <cellStyle name="Note 52 4 3" xfId="34625"/>
    <cellStyle name="Note 52 5" xfId="34626"/>
    <cellStyle name="Note 52 6" xfId="34627"/>
    <cellStyle name="Note 52 7" xfId="34628"/>
    <cellStyle name="Note 53" xfId="34629"/>
    <cellStyle name="Note 53 2" xfId="34630"/>
    <cellStyle name="Note 53 3" xfId="34631"/>
    <cellStyle name="Note 54" xfId="34632"/>
    <cellStyle name="Note 54 2" xfId="34633"/>
    <cellStyle name="Note 54 2 2" xfId="34634"/>
    <cellStyle name="Note 54 2 2 2" xfId="34635"/>
    <cellStyle name="Note 54 2 2 2 2" xfId="34636"/>
    <cellStyle name="Note 54 2 2 2 3" xfId="34637"/>
    <cellStyle name="Note 54 2 2 3" xfId="34638"/>
    <cellStyle name="Note 54 2 2 4" xfId="34639"/>
    <cellStyle name="Note 54 2 3" xfId="34640"/>
    <cellStyle name="Note 54 2 3 2" xfId="34641"/>
    <cellStyle name="Note 54 2 3 3" xfId="34642"/>
    <cellStyle name="Note 54 2 4" xfId="34643"/>
    <cellStyle name="Note 54 2 5" xfId="34644"/>
    <cellStyle name="Note 54 3" xfId="34645"/>
    <cellStyle name="Note 54 3 2" xfId="34646"/>
    <cellStyle name="Note 54 3 2 2" xfId="34647"/>
    <cellStyle name="Note 54 3 2 3" xfId="34648"/>
    <cellStyle name="Note 54 3 3" xfId="34649"/>
    <cellStyle name="Note 54 3 4" xfId="34650"/>
    <cellStyle name="Note 54 4" xfId="34651"/>
    <cellStyle name="Note 54 4 2" xfId="34652"/>
    <cellStyle name="Note 54 4 3" xfId="34653"/>
    <cellStyle name="Note 54 5" xfId="34654"/>
    <cellStyle name="Note 54 6" xfId="34655"/>
    <cellStyle name="Note 54 7" xfId="34656"/>
    <cellStyle name="Note 55" xfId="34657"/>
    <cellStyle name="Note 55 2" xfId="34658"/>
    <cellStyle name="Note 56" xfId="34659"/>
    <cellStyle name="Note 56 2" xfId="34660"/>
    <cellStyle name="Note 56 2 2" xfId="34661"/>
    <cellStyle name="Note 56 2 2 2" xfId="34662"/>
    <cellStyle name="Note 56 2 2 2 2" xfId="34663"/>
    <cellStyle name="Note 56 2 2 2 3" xfId="34664"/>
    <cellStyle name="Note 56 2 2 3" xfId="34665"/>
    <cellStyle name="Note 56 2 2 4" xfId="34666"/>
    <cellStyle name="Note 56 2 3" xfId="34667"/>
    <cellStyle name="Note 56 2 3 2" xfId="34668"/>
    <cellStyle name="Note 56 2 3 3" xfId="34669"/>
    <cellStyle name="Note 56 2 4" xfId="34670"/>
    <cellStyle name="Note 56 2 5" xfId="34671"/>
    <cellStyle name="Note 56 3" xfId="34672"/>
    <cellStyle name="Note 56 3 2" xfId="34673"/>
    <cellStyle name="Note 56 3 2 2" xfId="34674"/>
    <cellStyle name="Note 56 3 2 3" xfId="34675"/>
    <cellStyle name="Note 56 3 3" xfId="34676"/>
    <cellStyle name="Note 56 3 4" xfId="34677"/>
    <cellStyle name="Note 56 4" xfId="34678"/>
    <cellStyle name="Note 56 4 2" xfId="34679"/>
    <cellStyle name="Note 56 4 3" xfId="34680"/>
    <cellStyle name="Note 56 5" xfId="34681"/>
    <cellStyle name="Note 56 6" xfId="34682"/>
    <cellStyle name="Note 56 7" xfId="34683"/>
    <cellStyle name="Note 57" xfId="34684"/>
    <cellStyle name="Note 57 2" xfId="34685"/>
    <cellStyle name="Note 57 3" xfId="34686"/>
    <cellStyle name="Note 57 4" xfId="34687"/>
    <cellStyle name="Note 58" xfId="34688"/>
    <cellStyle name="Note 58 2" xfId="34689"/>
    <cellStyle name="Note 58 3" xfId="34690"/>
    <cellStyle name="Note 59" xfId="34691"/>
    <cellStyle name="Note 59 2" xfId="34692"/>
    <cellStyle name="Note 59 2 2" xfId="34693"/>
    <cellStyle name="Note 59 2 2 2" xfId="34694"/>
    <cellStyle name="Note 59 2 2 2 2" xfId="34695"/>
    <cellStyle name="Note 59 2 2 2 3" xfId="34696"/>
    <cellStyle name="Note 59 2 2 3" xfId="34697"/>
    <cellStyle name="Note 59 2 2 4" xfId="34698"/>
    <cellStyle name="Note 59 2 3" xfId="34699"/>
    <cellStyle name="Note 59 2 3 2" xfId="34700"/>
    <cellStyle name="Note 59 2 3 3" xfId="34701"/>
    <cellStyle name="Note 59 2 4" xfId="34702"/>
    <cellStyle name="Note 59 2 5" xfId="34703"/>
    <cellStyle name="Note 59 3" xfId="34704"/>
    <cellStyle name="Note 59 3 2" xfId="34705"/>
    <cellStyle name="Note 59 3 2 2" xfId="34706"/>
    <cellStyle name="Note 59 3 2 3" xfId="34707"/>
    <cellStyle name="Note 59 3 3" xfId="34708"/>
    <cellStyle name="Note 59 3 4" xfId="34709"/>
    <cellStyle name="Note 59 4" xfId="34710"/>
    <cellStyle name="Note 59 4 2" xfId="34711"/>
    <cellStyle name="Note 59 4 3" xfId="34712"/>
    <cellStyle name="Note 59 5" xfId="34713"/>
    <cellStyle name="Note 59 6" xfId="34714"/>
    <cellStyle name="Note 6" xfId="34715"/>
    <cellStyle name="Note 6 10" xfId="34716"/>
    <cellStyle name="Note 6 11" xfId="34717"/>
    <cellStyle name="Note 6 12" xfId="34718"/>
    <cellStyle name="Note 6 2" xfId="34719"/>
    <cellStyle name="Note 6 2 2" xfId="34720"/>
    <cellStyle name="Note 6 2 3" xfId="34721"/>
    <cellStyle name="Note 6 3" xfId="34722"/>
    <cellStyle name="Note 6 3 2" xfId="34723"/>
    <cellStyle name="Note 6 3 3" xfId="34724"/>
    <cellStyle name="Note 6 4" xfId="34725"/>
    <cellStyle name="Note 6 4 2" xfId="34726"/>
    <cellStyle name="Note 6 4 3" xfId="34727"/>
    <cellStyle name="Note 6 5" xfId="34728"/>
    <cellStyle name="Note 6 5 2" xfId="34729"/>
    <cellStyle name="Note 6 5 3" xfId="34730"/>
    <cellStyle name="Note 6 6" xfId="34731"/>
    <cellStyle name="Note 6 7" xfId="34732"/>
    <cellStyle name="Note 6 8" xfId="34733"/>
    <cellStyle name="Note 6 9" xfId="34734"/>
    <cellStyle name="Note 60" xfId="34735"/>
    <cellStyle name="Note 61" xfId="34736"/>
    <cellStyle name="Note 61 2" xfId="34737"/>
    <cellStyle name="Note 61 2 2" xfId="34738"/>
    <cellStyle name="Note 61 2 2 2" xfId="34739"/>
    <cellStyle name="Note 61 2 2 2 2" xfId="34740"/>
    <cellStyle name="Note 61 2 2 2 3" xfId="34741"/>
    <cellStyle name="Note 61 2 2 3" xfId="34742"/>
    <cellStyle name="Note 61 2 2 4" xfId="34743"/>
    <cellStyle name="Note 61 2 3" xfId="34744"/>
    <cellStyle name="Note 61 2 3 2" xfId="34745"/>
    <cellStyle name="Note 61 2 3 3" xfId="34746"/>
    <cellStyle name="Note 61 2 4" xfId="34747"/>
    <cellStyle name="Note 61 2 5" xfId="34748"/>
    <cellStyle name="Note 61 3" xfId="34749"/>
    <cellStyle name="Note 61 3 2" xfId="34750"/>
    <cellStyle name="Note 61 3 2 2" xfId="34751"/>
    <cellStyle name="Note 61 3 2 3" xfId="34752"/>
    <cellStyle name="Note 61 3 3" xfId="34753"/>
    <cellStyle name="Note 61 3 4" xfId="34754"/>
    <cellStyle name="Note 61 4" xfId="34755"/>
    <cellStyle name="Note 61 4 2" xfId="34756"/>
    <cellStyle name="Note 61 4 3" xfId="34757"/>
    <cellStyle name="Note 61 5" xfId="34758"/>
    <cellStyle name="Note 61 6" xfId="34759"/>
    <cellStyle name="Note 62" xfId="34760"/>
    <cellStyle name="Note 62 2" xfId="34761"/>
    <cellStyle name="Note 62 2 2" xfId="34762"/>
    <cellStyle name="Note 62 2 2 2" xfId="34763"/>
    <cellStyle name="Note 62 2 2 2 2" xfId="34764"/>
    <cellStyle name="Note 62 2 2 2 3" xfId="34765"/>
    <cellStyle name="Note 62 2 2 3" xfId="34766"/>
    <cellStyle name="Note 62 2 2 4" xfId="34767"/>
    <cellStyle name="Note 62 2 3" xfId="34768"/>
    <cellStyle name="Note 62 2 3 2" xfId="34769"/>
    <cellStyle name="Note 62 2 3 3" xfId="34770"/>
    <cellStyle name="Note 62 2 4" xfId="34771"/>
    <cellStyle name="Note 62 2 5" xfId="34772"/>
    <cellStyle name="Note 62 3" xfId="34773"/>
    <cellStyle name="Note 62 3 2" xfId="34774"/>
    <cellStyle name="Note 62 3 2 2" xfId="34775"/>
    <cellStyle name="Note 62 3 2 3" xfId="34776"/>
    <cellStyle name="Note 62 3 3" xfId="34777"/>
    <cellStyle name="Note 62 3 4" xfId="34778"/>
    <cellStyle name="Note 62 4" xfId="34779"/>
    <cellStyle name="Note 62 4 2" xfId="34780"/>
    <cellStyle name="Note 62 4 3" xfId="34781"/>
    <cellStyle name="Note 62 5" xfId="34782"/>
    <cellStyle name="Note 62 6" xfId="34783"/>
    <cellStyle name="Note 63" xfId="34784"/>
    <cellStyle name="Note 64" xfId="34785"/>
    <cellStyle name="Note 65" xfId="34786"/>
    <cellStyle name="Note 66" xfId="34787"/>
    <cellStyle name="Note 66 2" xfId="34788"/>
    <cellStyle name="Note 66 2 2" xfId="34789"/>
    <cellStyle name="Note 66 2 2 2" xfId="34790"/>
    <cellStyle name="Note 66 2 2 2 2" xfId="34791"/>
    <cellStyle name="Note 66 2 2 2 3" xfId="34792"/>
    <cellStyle name="Note 66 2 2 3" xfId="34793"/>
    <cellStyle name="Note 66 2 2 4" xfId="34794"/>
    <cellStyle name="Note 66 2 3" xfId="34795"/>
    <cellStyle name="Note 66 2 3 2" xfId="34796"/>
    <cellStyle name="Note 66 2 3 3" xfId="34797"/>
    <cellStyle name="Note 66 2 4" xfId="34798"/>
    <cellStyle name="Note 66 2 5" xfId="34799"/>
    <cellStyle name="Note 66 3" xfId="34800"/>
    <cellStyle name="Note 66 3 2" xfId="34801"/>
    <cellStyle name="Note 66 3 2 2" xfId="34802"/>
    <cellStyle name="Note 66 3 2 3" xfId="34803"/>
    <cellStyle name="Note 66 3 3" xfId="34804"/>
    <cellStyle name="Note 66 3 4" xfId="34805"/>
    <cellStyle name="Note 66 4" xfId="34806"/>
    <cellStyle name="Note 66 4 2" xfId="34807"/>
    <cellStyle name="Note 66 4 3" xfId="34808"/>
    <cellStyle name="Note 66 5" xfId="34809"/>
    <cellStyle name="Note 66 6" xfId="34810"/>
    <cellStyle name="Note 67" xfId="34811"/>
    <cellStyle name="Note 67 2" xfId="34812"/>
    <cellStyle name="Note 67 2 2" xfId="34813"/>
    <cellStyle name="Note 67 2 2 2" xfId="34814"/>
    <cellStyle name="Note 67 2 2 2 2" xfId="34815"/>
    <cellStyle name="Note 67 2 2 2 3" xfId="34816"/>
    <cellStyle name="Note 67 2 2 3" xfId="34817"/>
    <cellStyle name="Note 67 2 2 4" xfId="34818"/>
    <cellStyle name="Note 67 2 3" xfId="34819"/>
    <cellStyle name="Note 67 2 3 2" xfId="34820"/>
    <cellStyle name="Note 67 2 3 3" xfId="34821"/>
    <cellStyle name="Note 67 2 4" xfId="34822"/>
    <cellStyle name="Note 67 2 5" xfId="34823"/>
    <cellStyle name="Note 67 3" xfId="34824"/>
    <cellStyle name="Note 67 3 2" xfId="34825"/>
    <cellStyle name="Note 67 3 2 2" xfId="34826"/>
    <cellStyle name="Note 67 3 2 3" xfId="34827"/>
    <cellStyle name="Note 67 3 3" xfId="34828"/>
    <cellStyle name="Note 67 3 4" xfId="34829"/>
    <cellStyle name="Note 67 4" xfId="34830"/>
    <cellStyle name="Note 67 4 2" xfId="34831"/>
    <cellStyle name="Note 67 4 3" xfId="34832"/>
    <cellStyle name="Note 67 5" xfId="34833"/>
    <cellStyle name="Note 67 6" xfId="34834"/>
    <cellStyle name="Note 68" xfId="34835"/>
    <cellStyle name="Note 69" xfId="34836"/>
    <cellStyle name="Note 69 2" xfId="34837"/>
    <cellStyle name="Note 7" xfId="34838"/>
    <cellStyle name="Note 7 10" xfId="34839"/>
    <cellStyle name="Note 7 11" xfId="34840"/>
    <cellStyle name="Note 7 12" xfId="34841"/>
    <cellStyle name="Note 7 2" xfId="34842"/>
    <cellStyle name="Note 7 2 2" xfId="34843"/>
    <cellStyle name="Note 7 2 3" xfId="34844"/>
    <cellStyle name="Note 7 2 4" xfId="34845"/>
    <cellStyle name="Note 7 2 5" xfId="34846"/>
    <cellStyle name="Note 7 3" xfId="34847"/>
    <cellStyle name="Note 7 3 2" xfId="34848"/>
    <cellStyle name="Note 7 3 3" xfId="34849"/>
    <cellStyle name="Note 7 4" xfId="34850"/>
    <cellStyle name="Note 7 4 2" xfId="34851"/>
    <cellStyle name="Note 7 4 3" xfId="34852"/>
    <cellStyle name="Note 7 5" xfId="34853"/>
    <cellStyle name="Note 7 5 2" xfId="34854"/>
    <cellStyle name="Note 7 5 3" xfId="34855"/>
    <cellStyle name="Note 7 6" xfId="34856"/>
    <cellStyle name="Note 7 6 2" xfId="34857"/>
    <cellStyle name="Note 7 6 3" xfId="34858"/>
    <cellStyle name="Note 7 7" xfId="34859"/>
    <cellStyle name="Note 7 7 2" xfId="34860"/>
    <cellStyle name="Note 7 7 3" xfId="34861"/>
    <cellStyle name="Note 7 8" xfId="34862"/>
    <cellStyle name="Note 7 9" xfId="34863"/>
    <cellStyle name="Note 70" xfId="34864"/>
    <cellStyle name="Note 70 2" xfId="34865"/>
    <cellStyle name="Note 70 2 2" xfId="34866"/>
    <cellStyle name="Note 70 2 2 2" xfId="34867"/>
    <cellStyle name="Note 70 2 2 2 2" xfId="34868"/>
    <cellStyle name="Note 70 2 2 2 3" xfId="34869"/>
    <cellStyle name="Note 70 2 2 3" xfId="34870"/>
    <cellStyle name="Note 70 2 2 4" xfId="34871"/>
    <cellStyle name="Note 70 2 3" xfId="34872"/>
    <cellStyle name="Note 70 2 3 2" xfId="34873"/>
    <cellStyle name="Note 70 2 3 3" xfId="34874"/>
    <cellStyle name="Note 70 2 4" xfId="34875"/>
    <cellStyle name="Note 70 2 5" xfId="34876"/>
    <cellStyle name="Note 70 3" xfId="34877"/>
    <cellStyle name="Note 70 3 2" xfId="34878"/>
    <cellStyle name="Note 70 3 2 2" xfId="34879"/>
    <cellStyle name="Note 70 3 2 3" xfId="34880"/>
    <cellStyle name="Note 70 3 3" xfId="34881"/>
    <cellStyle name="Note 70 3 4" xfId="34882"/>
    <cellStyle name="Note 70 4" xfId="34883"/>
    <cellStyle name="Note 70 4 2" xfId="34884"/>
    <cellStyle name="Note 70 4 3" xfId="34885"/>
    <cellStyle name="Note 70 5" xfId="34886"/>
    <cellStyle name="Note 70 6" xfId="34887"/>
    <cellStyle name="Note 71" xfId="34888"/>
    <cellStyle name="Note 71 2" xfId="34889"/>
    <cellStyle name="Note 72" xfId="34890"/>
    <cellStyle name="Note 72 2" xfId="34891"/>
    <cellStyle name="Note 72 2 2" xfId="34892"/>
    <cellStyle name="Note 72 2 2 2" xfId="34893"/>
    <cellStyle name="Note 72 2 2 2 2" xfId="34894"/>
    <cellStyle name="Note 72 2 2 2 3" xfId="34895"/>
    <cellStyle name="Note 72 2 2 3" xfId="34896"/>
    <cellStyle name="Note 72 2 2 4" xfId="34897"/>
    <cellStyle name="Note 72 2 3" xfId="34898"/>
    <cellStyle name="Note 72 2 3 2" xfId="34899"/>
    <cellStyle name="Note 72 2 3 3" xfId="34900"/>
    <cellStyle name="Note 72 2 4" xfId="34901"/>
    <cellStyle name="Note 72 2 5" xfId="34902"/>
    <cellStyle name="Note 72 3" xfId="34903"/>
    <cellStyle name="Note 72 3 2" xfId="34904"/>
    <cellStyle name="Note 72 3 2 2" xfId="34905"/>
    <cellStyle name="Note 72 3 2 3" xfId="34906"/>
    <cellStyle name="Note 72 3 3" xfId="34907"/>
    <cellStyle name="Note 72 3 4" xfId="34908"/>
    <cellStyle name="Note 72 4" xfId="34909"/>
    <cellStyle name="Note 72 4 2" xfId="34910"/>
    <cellStyle name="Note 72 4 3" xfId="34911"/>
    <cellStyle name="Note 72 5" xfId="34912"/>
    <cellStyle name="Note 72 6" xfId="34913"/>
    <cellStyle name="Note 73" xfId="34914"/>
    <cellStyle name="Note 74" xfId="34915"/>
    <cellStyle name="Note 74 2" xfId="34916"/>
    <cellStyle name="Note 74 2 2" xfId="34917"/>
    <cellStyle name="Note 74 2 2 2" xfId="34918"/>
    <cellStyle name="Note 74 2 2 2 2" xfId="34919"/>
    <cellStyle name="Note 74 2 2 2 3" xfId="34920"/>
    <cellStyle name="Note 74 2 2 3" xfId="34921"/>
    <cellStyle name="Note 74 2 2 4" xfId="34922"/>
    <cellStyle name="Note 74 2 3" xfId="34923"/>
    <cellStyle name="Note 74 2 3 2" xfId="34924"/>
    <cellStyle name="Note 74 2 3 3" xfId="34925"/>
    <cellStyle name="Note 74 2 4" xfId="34926"/>
    <cellStyle name="Note 74 2 5" xfId="34927"/>
    <cellStyle name="Note 74 3" xfId="34928"/>
    <cellStyle name="Note 74 3 2" xfId="34929"/>
    <cellStyle name="Note 74 3 2 2" xfId="34930"/>
    <cellStyle name="Note 74 3 2 3" xfId="34931"/>
    <cellStyle name="Note 74 3 3" xfId="34932"/>
    <cellStyle name="Note 74 3 4" xfId="34933"/>
    <cellStyle name="Note 74 4" xfId="34934"/>
    <cellStyle name="Note 74 4 2" xfId="34935"/>
    <cellStyle name="Note 74 4 3" xfId="34936"/>
    <cellStyle name="Note 74 5" xfId="34937"/>
    <cellStyle name="Note 74 6" xfId="34938"/>
    <cellStyle name="Note 75" xfId="34939"/>
    <cellStyle name="Note 76" xfId="34940"/>
    <cellStyle name="Note 76 2" xfId="34941"/>
    <cellStyle name="Note 76 2 2" xfId="34942"/>
    <cellStyle name="Note 76 2 2 2" xfId="34943"/>
    <cellStyle name="Note 76 2 2 2 2" xfId="34944"/>
    <cellStyle name="Note 76 2 2 2 3" xfId="34945"/>
    <cellStyle name="Note 76 2 2 3" xfId="34946"/>
    <cellStyle name="Note 76 2 2 4" xfId="34947"/>
    <cellStyle name="Note 76 2 3" xfId="34948"/>
    <cellStyle name="Note 76 2 3 2" xfId="34949"/>
    <cellStyle name="Note 76 2 3 3" xfId="34950"/>
    <cellStyle name="Note 76 2 4" xfId="34951"/>
    <cellStyle name="Note 76 2 5" xfId="34952"/>
    <cellStyle name="Note 76 3" xfId="34953"/>
    <cellStyle name="Note 76 3 2" xfId="34954"/>
    <cellStyle name="Note 76 3 2 2" xfId="34955"/>
    <cellStyle name="Note 76 3 2 3" xfId="34956"/>
    <cellStyle name="Note 76 3 3" xfId="34957"/>
    <cellStyle name="Note 76 3 4" xfId="34958"/>
    <cellStyle name="Note 76 4" xfId="34959"/>
    <cellStyle name="Note 76 4 2" xfId="34960"/>
    <cellStyle name="Note 76 4 3" xfId="34961"/>
    <cellStyle name="Note 76 5" xfId="34962"/>
    <cellStyle name="Note 76 6" xfId="34963"/>
    <cellStyle name="Note 77" xfId="34964"/>
    <cellStyle name="Note 77 2" xfId="34965"/>
    <cellStyle name="Note 77 2 2" xfId="34966"/>
    <cellStyle name="Note 77 2 2 2" xfId="34967"/>
    <cellStyle name="Note 77 2 2 2 2" xfId="34968"/>
    <cellStyle name="Note 77 2 2 2 3" xfId="34969"/>
    <cellStyle name="Note 77 2 2 3" xfId="34970"/>
    <cellStyle name="Note 77 2 2 4" xfId="34971"/>
    <cellStyle name="Note 77 2 3" xfId="34972"/>
    <cellStyle name="Note 77 2 3 2" xfId="34973"/>
    <cellStyle name="Note 77 2 3 3" xfId="34974"/>
    <cellStyle name="Note 77 2 4" xfId="34975"/>
    <cellStyle name="Note 77 2 5" xfId="34976"/>
    <cellStyle name="Note 77 3" xfId="34977"/>
    <cellStyle name="Note 77 3 2" xfId="34978"/>
    <cellStyle name="Note 77 3 2 2" xfId="34979"/>
    <cellStyle name="Note 77 3 2 3" xfId="34980"/>
    <cellStyle name="Note 77 3 3" xfId="34981"/>
    <cellStyle name="Note 77 3 4" xfId="34982"/>
    <cellStyle name="Note 77 4" xfId="34983"/>
    <cellStyle name="Note 77 4 2" xfId="34984"/>
    <cellStyle name="Note 77 4 3" xfId="34985"/>
    <cellStyle name="Note 77 5" xfId="34986"/>
    <cellStyle name="Note 77 6" xfId="34987"/>
    <cellStyle name="Note 78" xfId="34988"/>
    <cellStyle name="Note 79" xfId="34989"/>
    <cellStyle name="Note 8" xfId="34990"/>
    <cellStyle name="Note 8 2" xfId="34991"/>
    <cellStyle name="Note 8 2 2" xfId="34992"/>
    <cellStyle name="Note 8 2 3" xfId="34993"/>
    <cellStyle name="Note 8 3" xfId="34994"/>
    <cellStyle name="Note 8 3 2" xfId="34995"/>
    <cellStyle name="Note 8 3 3" xfId="34996"/>
    <cellStyle name="Note 8 4" xfId="34997"/>
    <cellStyle name="Note 8 4 2" xfId="34998"/>
    <cellStyle name="Note 8 4 3" xfId="34999"/>
    <cellStyle name="Note 8 5" xfId="35000"/>
    <cellStyle name="Note 8 5 2" xfId="35001"/>
    <cellStyle name="Note 8 5 3" xfId="35002"/>
    <cellStyle name="Note 8 6" xfId="35003"/>
    <cellStyle name="Note 8 7" xfId="35004"/>
    <cellStyle name="Note 8 7 2" xfId="35005"/>
    <cellStyle name="Note 8 7 3" xfId="35006"/>
    <cellStyle name="Note 8 8" xfId="35007"/>
    <cellStyle name="Note 8 9" xfId="35008"/>
    <cellStyle name="Note 80" xfId="35009"/>
    <cellStyle name="Note 80 2" xfId="35010"/>
    <cellStyle name="Note 80 2 2" xfId="35011"/>
    <cellStyle name="Note 80 2 2 2" xfId="35012"/>
    <cellStyle name="Note 80 2 2 2 2" xfId="35013"/>
    <cellStyle name="Note 80 2 2 2 3" xfId="35014"/>
    <cellStyle name="Note 80 2 2 3" xfId="35015"/>
    <cellStyle name="Note 80 2 2 4" xfId="35016"/>
    <cellStyle name="Note 80 2 3" xfId="35017"/>
    <cellStyle name="Note 80 2 3 2" xfId="35018"/>
    <cellStyle name="Note 80 2 3 3" xfId="35019"/>
    <cellStyle name="Note 80 2 4" xfId="35020"/>
    <cellStyle name="Note 80 2 5" xfId="35021"/>
    <cellStyle name="Note 80 3" xfId="35022"/>
    <cellStyle name="Note 80 3 2" xfId="35023"/>
    <cellStyle name="Note 80 3 2 2" xfId="35024"/>
    <cellStyle name="Note 80 3 2 3" xfId="35025"/>
    <cellStyle name="Note 80 3 3" xfId="35026"/>
    <cellStyle name="Note 80 3 4" xfId="35027"/>
    <cellStyle name="Note 80 4" xfId="35028"/>
    <cellStyle name="Note 80 4 2" xfId="35029"/>
    <cellStyle name="Note 80 4 3" xfId="35030"/>
    <cellStyle name="Note 80 5" xfId="35031"/>
    <cellStyle name="Note 80 6" xfId="35032"/>
    <cellStyle name="Note 81" xfId="35033"/>
    <cellStyle name="Note 82" xfId="35034"/>
    <cellStyle name="Note 82 2" xfId="35035"/>
    <cellStyle name="Note 82 2 2" xfId="35036"/>
    <cellStyle name="Note 82 2 2 2" xfId="35037"/>
    <cellStyle name="Note 82 2 2 2 2" xfId="35038"/>
    <cellStyle name="Note 82 2 2 2 3" xfId="35039"/>
    <cellStyle name="Note 82 2 2 3" xfId="35040"/>
    <cellStyle name="Note 82 2 2 4" xfId="35041"/>
    <cellStyle name="Note 82 2 3" xfId="35042"/>
    <cellStyle name="Note 82 2 3 2" xfId="35043"/>
    <cellStyle name="Note 82 2 3 3" xfId="35044"/>
    <cellStyle name="Note 82 2 4" xfId="35045"/>
    <cellStyle name="Note 82 2 5" xfId="35046"/>
    <cellStyle name="Note 82 3" xfId="35047"/>
    <cellStyle name="Note 82 3 2" xfId="35048"/>
    <cellStyle name="Note 82 3 2 2" xfId="35049"/>
    <cellStyle name="Note 82 3 2 3" xfId="35050"/>
    <cellStyle name="Note 82 3 3" xfId="35051"/>
    <cellStyle name="Note 82 3 4" xfId="35052"/>
    <cellStyle name="Note 82 4" xfId="35053"/>
    <cellStyle name="Note 82 4 2" xfId="35054"/>
    <cellStyle name="Note 82 4 3" xfId="35055"/>
    <cellStyle name="Note 82 5" xfId="35056"/>
    <cellStyle name="Note 82 6" xfId="35057"/>
    <cellStyle name="Note 83" xfId="35058"/>
    <cellStyle name="Note 83 2" xfId="35059"/>
    <cellStyle name="Note 84" xfId="35060"/>
    <cellStyle name="Note 85" xfId="35061"/>
    <cellStyle name="Note 85 2" xfId="35062"/>
    <cellStyle name="Note 85 2 2" xfId="35063"/>
    <cellStyle name="Note 85 2 2 2" xfId="35064"/>
    <cellStyle name="Note 85 2 2 2 2" xfId="35065"/>
    <cellStyle name="Note 85 2 2 2 3" xfId="35066"/>
    <cellStyle name="Note 85 2 2 3" xfId="35067"/>
    <cellStyle name="Note 85 2 2 4" xfId="35068"/>
    <cellStyle name="Note 85 2 3" xfId="35069"/>
    <cellStyle name="Note 85 2 3 2" xfId="35070"/>
    <cellStyle name="Note 85 2 3 3" xfId="35071"/>
    <cellStyle name="Note 85 2 4" xfId="35072"/>
    <cellStyle name="Note 85 2 5" xfId="35073"/>
    <cellStyle name="Note 85 3" xfId="35074"/>
    <cellStyle name="Note 85 3 2" xfId="35075"/>
    <cellStyle name="Note 85 3 2 2" xfId="35076"/>
    <cellStyle name="Note 85 3 2 3" xfId="35077"/>
    <cellStyle name="Note 85 3 3" xfId="35078"/>
    <cellStyle name="Note 85 3 4" xfId="35079"/>
    <cellStyle name="Note 85 4" xfId="35080"/>
    <cellStyle name="Note 85 4 2" xfId="35081"/>
    <cellStyle name="Note 85 4 3" xfId="35082"/>
    <cellStyle name="Note 85 5" xfId="35083"/>
    <cellStyle name="Note 85 6" xfId="35084"/>
    <cellStyle name="Note 86" xfId="35085"/>
    <cellStyle name="Note 86 2" xfId="35086"/>
    <cellStyle name="Note 86 2 2" xfId="35087"/>
    <cellStyle name="Note 86 2 2 2" xfId="35088"/>
    <cellStyle name="Note 86 2 2 2 2" xfId="35089"/>
    <cellStyle name="Note 86 2 2 2 3" xfId="35090"/>
    <cellStyle name="Note 86 2 2 3" xfId="35091"/>
    <cellStyle name="Note 86 2 2 4" xfId="35092"/>
    <cellStyle name="Note 86 2 3" xfId="35093"/>
    <cellStyle name="Note 86 2 3 2" xfId="35094"/>
    <cellStyle name="Note 86 2 3 3" xfId="35095"/>
    <cellStyle name="Note 86 2 4" xfId="35096"/>
    <cellStyle name="Note 86 2 5" xfId="35097"/>
    <cellStyle name="Note 86 3" xfId="35098"/>
    <cellStyle name="Note 86 3 2" xfId="35099"/>
    <cellStyle name="Note 86 3 2 2" xfId="35100"/>
    <cellStyle name="Note 86 3 2 3" xfId="35101"/>
    <cellStyle name="Note 86 3 3" xfId="35102"/>
    <cellStyle name="Note 86 3 4" xfId="35103"/>
    <cellStyle name="Note 86 4" xfId="35104"/>
    <cellStyle name="Note 86 4 2" xfId="35105"/>
    <cellStyle name="Note 86 4 3" xfId="35106"/>
    <cellStyle name="Note 86 5" xfId="35107"/>
    <cellStyle name="Note 86 6" xfId="35108"/>
    <cellStyle name="Note 87" xfId="35109"/>
    <cellStyle name="Note 87 2" xfId="35110"/>
    <cellStyle name="Note 87 3" xfId="35111"/>
    <cellStyle name="Note 87 3 2" xfId="35112"/>
    <cellStyle name="Note 87 3 2 2" xfId="35113"/>
    <cellStyle name="Note 87 3 2 3" xfId="35114"/>
    <cellStyle name="Note 87 3 3" xfId="35115"/>
    <cellStyle name="Note 87 3 4" xfId="35116"/>
    <cellStyle name="Note 87 4" xfId="35117"/>
    <cellStyle name="Note 87 4 2" xfId="35118"/>
    <cellStyle name="Note 87 4 3" xfId="35119"/>
    <cellStyle name="Note 87 5" xfId="35120"/>
    <cellStyle name="Note 87 6" xfId="35121"/>
    <cellStyle name="Note 88" xfId="35122"/>
    <cellStyle name="Note 89" xfId="35123"/>
    <cellStyle name="Note 89 2" xfId="35124"/>
    <cellStyle name="Note 89 2 2" xfId="35125"/>
    <cellStyle name="Note 89 2 2 2" xfId="35126"/>
    <cellStyle name="Note 89 2 2 3" xfId="35127"/>
    <cellStyle name="Note 89 2 3" xfId="35128"/>
    <cellStyle name="Note 89 2 4" xfId="35129"/>
    <cellStyle name="Note 89 3" xfId="35130"/>
    <cellStyle name="Note 89 3 2" xfId="35131"/>
    <cellStyle name="Note 89 3 3" xfId="35132"/>
    <cellStyle name="Note 89 4" xfId="35133"/>
    <cellStyle name="Note 89 5" xfId="35134"/>
    <cellStyle name="Note 9" xfId="35135"/>
    <cellStyle name="Note 9 2" xfId="35136"/>
    <cellStyle name="Note 9 2 2" xfId="35137"/>
    <cellStyle name="Note 9 2 3" xfId="35138"/>
    <cellStyle name="Note 9 3" xfId="35139"/>
    <cellStyle name="Note 9 3 2" xfId="35140"/>
    <cellStyle name="Note 9 3 3" xfId="35141"/>
    <cellStyle name="Note 9 4" xfId="35142"/>
    <cellStyle name="Note 9 4 2" xfId="35143"/>
    <cellStyle name="Note 9 4 3" xfId="35144"/>
    <cellStyle name="Note 9 5" xfId="35145"/>
    <cellStyle name="Note 9 5 2" xfId="35146"/>
    <cellStyle name="Note 9 5 3" xfId="35147"/>
    <cellStyle name="Note 9 6" xfId="35148"/>
    <cellStyle name="Note 9 7" xfId="35149"/>
    <cellStyle name="Note 9 7 2" xfId="35150"/>
    <cellStyle name="Note 9 7 3" xfId="35151"/>
    <cellStyle name="Note 9 8" xfId="35152"/>
    <cellStyle name="Note 9 9" xfId="35153"/>
    <cellStyle name="Note 90" xfId="35154"/>
    <cellStyle name="Note 91" xfId="35155"/>
    <cellStyle name="Note 91 2" xfId="35156"/>
    <cellStyle name="Note 91 2 2" xfId="35157"/>
    <cellStyle name="Note 91 2 2 2" xfId="35158"/>
    <cellStyle name="Note 91 2 2 3" xfId="35159"/>
    <cellStyle name="Note 91 2 3" xfId="35160"/>
    <cellStyle name="Note 91 2 4" xfId="35161"/>
    <cellStyle name="Note 91 3" xfId="35162"/>
    <cellStyle name="Note 91 3 2" xfId="35163"/>
    <cellStyle name="Note 91 3 3" xfId="35164"/>
    <cellStyle name="Note 91 4" xfId="35165"/>
    <cellStyle name="Note 91 5" xfId="35166"/>
    <cellStyle name="Note 92" xfId="35167"/>
    <cellStyle name="Note 92 2" xfId="35168"/>
    <cellStyle name="Note 92 2 2" xfId="35169"/>
    <cellStyle name="Note 92 2 2 2" xfId="35170"/>
    <cellStyle name="Note 92 2 2 3" xfId="35171"/>
    <cellStyle name="Note 92 2 3" xfId="35172"/>
    <cellStyle name="Note 92 2 4" xfId="35173"/>
    <cellStyle name="Note 92 3" xfId="35174"/>
    <cellStyle name="Note 92 3 2" xfId="35175"/>
    <cellStyle name="Note 92 3 3" xfId="35176"/>
    <cellStyle name="Note 92 4" xfId="35177"/>
    <cellStyle name="Note 92 5" xfId="35178"/>
    <cellStyle name="Note 93" xfId="35179"/>
    <cellStyle name="Note 93 2" xfId="35180"/>
    <cellStyle name="Note 93 2 2" xfId="35181"/>
    <cellStyle name="Note 93 2 2 2" xfId="35182"/>
    <cellStyle name="Note 93 2 2 3" xfId="35183"/>
    <cellStyle name="Note 93 2 3" xfId="35184"/>
    <cellStyle name="Note 93 2 4" xfId="35185"/>
    <cellStyle name="Note 93 3" xfId="35186"/>
    <cellStyle name="Note 93 3 2" xfId="35187"/>
    <cellStyle name="Note 93 3 3" xfId="35188"/>
    <cellStyle name="Note 93 4" xfId="35189"/>
    <cellStyle name="Note 93 5" xfId="35190"/>
    <cellStyle name="Note 94" xfId="35191"/>
    <cellStyle name="Note 94 2" xfId="35192"/>
    <cellStyle name="Note 94 2 2" xfId="35193"/>
    <cellStyle name="Note 94 2 2 2" xfId="35194"/>
    <cellStyle name="Note 94 2 2 3" xfId="35195"/>
    <cellStyle name="Note 94 2 3" xfId="35196"/>
    <cellStyle name="Note 94 2 4" xfId="35197"/>
    <cellStyle name="Note 94 3" xfId="35198"/>
    <cellStyle name="Note 94 3 2" xfId="35199"/>
    <cellStyle name="Note 94 3 3" xfId="35200"/>
    <cellStyle name="Note 94 4" xfId="35201"/>
    <cellStyle name="Note 94 5" xfId="35202"/>
    <cellStyle name="Note 95" xfId="35203"/>
    <cellStyle name="Note 95 2" xfId="35204"/>
    <cellStyle name="Note 95 2 2" xfId="35205"/>
    <cellStyle name="Note 95 2 2 2" xfId="35206"/>
    <cellStyle name="Note 95 2 2 3" xfId="35207"/>
    <cellStyle name="Note 95 2 3" xfId="35208"/>
    <cellStyle name="Note 95 2 4" xfId="35209"/>
    <cellStyle name="Note 95 3" xfId="35210"/>
    <cellStyle name="Note 95 3 2" xfId="35211"/>
    <cellStyle name="Note 95 3 3" xfId="35212"/>
    <cellStyle name="Note 95 4" xfId="35213"/>
    <cellStyle name="Note 95 5" xfId="35214"/>
    <cellStyle name="Note 96" xfId="35215"/>
    <cellStyle name="Note 96 2" xfId="35216"/>
    <cellStyle name="Note 96 2 2" xfId="35217"/>
    <cellStyle name="Note 96 2 2 2" xfId="35218"/>
    <cellStyle name="Note 96 2 2 3" xfId="35219"/>
    <cellStyle name="Note 96 2 3" xfId="35220"/>
    <cellStyle name="Note 96 2 4" xfId="35221"/>
    <cellStyle name="Note 96 3" xfId="35222"/>
    <cellStyle name="Note 96 3 2" xfId="35223"/>
    <cellStyle name="Note 96 3 3" xfId="35224"/>
    <cellStyle name="Note 96 4" xfId="35225"/>
    <cellStyle name="Note 96 5" xfId="35226"/>
    <cellStyle name="Note 97" xfId="35227"/>
    <cellStyle name="Note 97 2" xfId="35228"/>
    <cellStyle name="Note 97 2 2" xfId="35229"/>
    <cellStyle name="Note 97 2 2 2" xfId="35230"/>
    <cellStyle name="Note 97 2 2 3" xfId="35231"/>
    <cellStyle name="Note 97 2 3" xfId="35232"/>
    <cellStyle name="Note 97 2 4" xfId="35233"/>
    <cellStyle name="Note 97 3" xfId="35234"/>
    <cellStyle name="Note 97 3 2" xfId="35235"/>
    <cellStyle name="Note 97 3 3" xfId="35236"/>
    <cellStyle name="Note 97 4" xfId="35237"/>
    <cellStyle name="Note 97 5" xfId="35238"/>
    <cellStyle name="Note 98" xfId="35239"/>
    <cellStyle name="Note 98 2" xfId="35240"/>
    <cellStyle name="Note 98 2 2" xfId="35241"/>
    <cellStyle name="Note 98 2 2 2" xfId="35242"/>
    <cellStyle name="Note 98 2 2 3" xfId="35243"/>
    <cellStyle name="Note 98 2 3" xfId="35244"/>
    <cellStyle name="Note 98 2 4" xfId="35245"/>
    <cellStyle name="Note 98 3" xfId="35246"/>
    <cellStyle name="Note 98 3 2" xfId="35247"/>
    <cellStyle name="Note 98 3 3" xfId="35248"/>
    <cellStyle name="Note 98 4" xfId="35249"/>
    <cellStyle name="Note 98 5" xfId="35250"/>
    <cellStyle name="Note 99" xfId="35251"/>
    <cellStyle name="Note 99 2" xfId="35252"/>
    <cellStyle name="Note 99 2 2" xfId="35253"/>
    <cellStyle name="Note 99 2 2 2" xfId="35254"/>
    <cellStyle name="Note 99 2 2 3" xfId="35255"/>
    <cellStyle name="Note 99 2 3" xfId="35256"/>
    <cellStyle name="Note 99 2 4" xfId="35257"/>
    <cellStyle name="Note 99 3" xfId="35258"/>
    <cellStyle name="Note 99 3 2" xfId="35259"/>
    <cellStyle name="Note 99 3 3" xfId="35260"/>
    <cellStyle name="Note 99 4" xfId="35261"/>
    <cellStyle name="Note 99 5" xfId="35262"/>
    <cellStyle name="Outline" xfId="101"/>
    <cellStyle name="Output 10" xfId="35263"/>
    <cellStyle name="Output 10 10" xfId="35264"/>
    <cellStyle name="Output 10 2" xfId="35265"/>
    <cellStyle name="Output 10 2 2" xfId="35266"/>
    <cellStyle name="Output 10 2 3" xfId="35267"/>
    <cellStyle name="Output 10 3" xfId="35268"/>
    <cellStyle name="Output 10 3 2" xfId="35269"/>
    <cellStyle name="Output 10 3 3" xfId="35270"/>
    <cellStyle name="Output 10 4" xfId="35271"/>
    <cellStyle name="Output 10 4 2" xfId="35272"/>
    <cellStyle name="Output 10 4 3" xfId="35273"/>
    <cellStyle name="Output 10 5" xfId="35274"/>
    <cellStyle name="Output 10 5 2" xfId="35275"/>
    <cellStyle name="Output 10 5 3" xfId="35276"/>
    <cellStyle name="Output 10 6" xfId="35277"/>
    <cellStyle name="Output 10 7" xfId="35278"/>
    <cellStyle name="Output 10 8" xfId="35279"/>
    <cellStyle name="Output 10 9" xfId="35280"/>
    <cellStyle name="Output 11" xfId="35281"/>
    <cellStyle name="Output 11 10" xfId="35282"/>
    <cellStyle name="Output 11 2" xfId="35283"/>
    <cellStyle name="Output 11 2 2" xfId="35284"/>
    <cellStyle name="Output 11 2 3" xfId="35285"/>
    <cellStyle name="Output 11 3" xfId="35286"/>
    <cellStyle name="Output 11 3 2" xfId="35287"/>
    <cellStyle name="Output 11 3 3" xfId="35288"/>
    <cellStyle name="Output 11 4" xfId="35289"/>
    <cellStyle name="Output 11 4 2" xfId="35290"/>
    <cellStyle name="Output 11 4 3" xfId="35291"/>
    <cellStyle name="Output 11 5" xfId="35292"/>
    <cellStyle name="Output 11 5 2" xfId="35293"/>
    <cellStyle name="Output 11 5 3" xfId="35294"/>
    <cellStyle name="Output 11 6" xfId="35295"/>
    <cellStyle name="Output 11 6 2" xfId="35296"/>
    <cellStyle name="Output 11 6 3" xfId="35297"/>
    <cellStyle name="Output 11 7" xfId="35298"/>
    <cellStyle name="Output 11 7 2" xfId="35299"/>
    <cellStyle name="Output 11 7 3" xfId="35300"/>
    <cellStyle name="Output 11 8" xfId="35301"/>
    <cellStyle name="Output 11 9" xfId="35302"/>
    <cellStyle name="Output 12" xfId="35303"/>
    <cellStyle name="Output 12 2" xfId="35304"/>
    <cellStyle name="Output 12 2 2" xfId="35305"/>
    <cellStyle name="Output 12 2 3" xfId="35306"/>
    <cellStyle name="Output 12 3" xfId="35307"/>
    <cellStyle name="Output 12 4" xfId="35308"/>
    <cellStyle name="Output 12 5" xfId="35309"/>
    <cellStyle name="Output 12 6" xfId="35310"/>
    <cellStyle name="Output 12 7" xfId="35311"/>
    <cellStyle name="Output 12 8" xfId="35312"/>
    <cellStyle name="Output 13" xfId="35313"/>
    <cellStyle name="Output 13 2" xfId="35314"/>
    <cellStyle name="Output 13 2 2" xfId="35315"/>
    <cellStyle name="Output 13 2 3" xfId="35316"/>
    <cellStyle name="Output 13 3" xfId="35317"/>
    <cellStyle name="Output 13 4" xfId="35318"/>
    <cellStyle name="Output 13 5" xfId="35319"/>
    <cellStyle name="Output 13 6" xfId="35320"/>
    <cellStyle name="Output 13 7" xfId="35321"/>
    <cellStyle name="Output 13 8" xfId="35322"/>
    <cellStyle name="Output 14" xfId="35323"/>
    <cellStyle name="Output 14 2" xfId="35324"/>
    <cellStyle name="Output 14 2 2" xfId="35325"/>
    <cellStyle name="Output 14 2 3" xfId="35326"/>
    <cellStyle name="Output 14 3" xfId="35327"/>
    <cellStyle name="Output 14 4" xfId="35328"/>
    <cellStyle name="Output 14 5" xfId="35329"/>
    <cellStyle name="Output 14 6" xfId="35330"/>
    <cellStyle name="Output 14 7" xfId="35331"/>
    <cellStyle name="Output 14 8" xfId="35332"/>
    <cellStyle name="Output 15" xfId="35333"/>
    <cellStyle name="Output 15 2" xfId="35334"/>
    <cellStyle name="Output 15 2 2" xfId="35335"/>
    <cellStyle name="Output 15 2 3" xfId="35336"/>
    <cellStyle name="Output 15 3" xfId="35337"/>
    <cellStyle name="Output 15 4" xfId="35338"/>
    <cellStyle name="Output 15 5" xfId="35339"/>
    <cellStyle name="Output 15 6" xfId="35340"/>
    <cellStyle name="Output 15 7" xfId="35341"/>
    <cellStyle name="Output 15 8" xfId="35342"/>
    <cellStyle name="Output 16" xfId="35343"/>
    <cellStyle name="Output 16 2" xfId="35344"/>
    <cellStyle name="Output 16 3" xfId="35345"/>
    <cellStyle name="Output 16 4" xfId="35346"/>
    <cellStyle name="Output 16 5" xfId="35347"/>
    <cellStyle name="Output 16 6" xfId="35348"/>
    <cellStyle name="Output 16 7" xfId="35349"/>
    <cellStyle name="Output 17" xfId="35350"/>
    <cellStyle name="Output 17 2" xfId="35351"/>
    <cellStyle name="Output 17 3" xfId="35352"/>
    <cellStyle name="Output 17 4" xfId="35353"/>
    <cellStyle name="Output 17 5" xfId="35354"/>
    <cellStyle name="Output 17 6" xfId="35355"/>
    <cellStyle name="Output 17 7" xfId="35356"/>
    <cellStyle name="Output 18" xfId="35357"/>
    <cellStyle name="Output 18 2" xfId="35358"/>
    <cellStyle name="Output 18 3" xfId="35359"/>
    <cellStyle name="Output 18 4" xfId="35360"/>
    <cellStyle name="Output 18 5" xfId="35361"/>
    <cellStyle name="Output 18 6" xfId="35362"/>
    <cellStyle name="Output 18 7" xfId="35363"/>
    <cellStyle name="Output 19" xfId="35364"/>
    <cellStyle name="Output 19 2" xfId="35365"/>
    <cellStyle name="Output 19 3" xfId="35366"/>
    <cellStyle name="Output 19 4" xfId="35367"/>
    <cellStyle name="Output 19 5" xfId="35368"/>
    <cellStyle name="Output 2" xfId="102"/>
    <cellStyle name="Output 2 2" xfId="35369"/>
    <cellStyle name="Output 2 2 2" xfId="35370"/>
    <cellStyle name="Output 2 2 2 2" xfId="35371"/>
    <cellStyle name="Output 2 2 2 3" xfId="35372"/>
    <cellStyle name="Output 2 2 3" xfId="35373"/>
    <cellStyle name="Output 2 2 4" xfId="35374"/>
    <cellStyle name="Output 2 3" xfId="35375"/>
    <cellStyle name="Output 2 3 2" xfId="35376"/>
    <cellStyle name="Output 2 3 3" xfId="35377"/>
    <cellStyle name="Output 2 4" xfId="35378"/>
    <cellStyle name="Output 2 4 2" xfId="35379"/>
    <cellStyle name="Output 2 4 3" xfId="35380"/>
    <cellStyle name="Output 2 5" xfId="35381"/>
    <cellStyle name="Output 2 5 2" xfId="35382"/>
    <cellStyle name="Output 2 5 3" xfId="35383"/>
    <cellStyle name="Output 2 6" xfId="35384"/>
    <cellStyle name="Output 2 6 2" xfId="35385"/>
    <cellStyle name="Output 2 6 3" xfId="35386"/>
    <cellStyle name="Output 2 7" xfId="35387"/>
    <cellStyle name="Output 20" xfId="35388"/>
    <cellStyle name="Output 20 2" xfId="35389"/>
    <cellStyle name="Output 20 3" xfId="35390"/>
    <cellStyle name="Output 20 4" xfId="35391"/>
    <cellStyle name="Output 20 5" xfId="35392"/>
    <cellStyle name="Output 21" xfId="35393"/>
    <cellStyle name="Output 21 2" xfId="35394"/>
    <cellStyle name="Output 21 3" xfId="35395"/>
    <cellStyle name="Output 21 4" xfId="35396"/>
    <cellStyle name="Output 21 5" xfId="35397"/>
    <cellStyle name="Output 21 6" xfId="35398"/>
    <cellStyle name="Output 21 7" xfId="35399"/>
    <cellStyle name="Output 22" xfId="35400"/>
    <cellStyle name="Output 22 2" xfId="35401"/>
    <cellStyle name="Output 22 3" xfId="35402"/>
    <cellStyle name="Output 22 4" xfId="35403"/>
    <cellStyle name="Output 22 5" xfId="35404"/>
    <cellStyle name="Output 23" xfId="35405"/>
    <cellStyle name="Output 23 2" xfId="35406"/>
    <cellStyle name="Output 23 3" xfId="35407"/>
    <cellStyle name="Output 24" xfId="35408"/>
    <cellStyle name="Output 24 2" xfId="35409"/>
    <cellStyle name="Output 24 3" xfId="35410"/>
    <cellStyle name="Output 24 4" xfId="35411"/>
    <cellStyle name="Output 24 5" xfId="35412"/>
    <cellStyle name="Output 25" xfId="35413"/>
    <cellStyle name="Output 25 2" xfId="35414"/>
    <cellStyle name="Output 25 3" xfId="35415"/>
    <cellStyle name="Output 25 4" xfId="35416"/>
    <cellStyle name="Output 26" xfId="35417"/>
    <cellStyle name="Output 26 2" xfId="35418"/>
    <cellStyle name="Output 26 3" xfId="35419"/>
    <cellStyle name="Output 27" xfId="35420"/>
    <cellStyle name="Output 28" xfId="35421"/>
    <cellStyle name="Output 29" xfId="35422"/>
    <cellStyle name="Output 3" xfId="103"/>
    <cellStyle name="Output 3 2" xfId="35423"/>
    <cellStyle name="Output 3 2 2" xfId="35424"/>
    <cellStyle name="Output 3 2 3" xfId="35425"/>
    <cellStyle name="Output 3 3" xfId="35426"/>
    <cellStyle name="Output 3 3 2" xfId="35427"/>
    <cellStyle name="Output 3 3 3" xfId="35428"/>
    <cellStyle name="Output 3 4" xfId="35429"/>
    <cellStyle name="Output 3 4 2" xfId="35430"/>
    <cellStyle name="Output 3 4 3" xfId="35431"/>
    <cellStyle name="Output 3 5" xfId="35432"/>
    <cellStyle name="Output 3 5 2" xfId="35433"/>
    <cellStyle name="Output 3 5 3" xfId="35434"/>
    <cellStyle name="Output 3 6" xfId="35435"/>
    <cellStyle name="Output 3 6 2" xfId="35436"/>
    <cellStyle name="Output 3 6 3" xfId="35437"/>
    <cellStyle name="Output 3 7" xfId="35438"/>
    <cellStyle name="Output 30" xfId="35439"/>
    <cellStyle name="Output 31" xfId="35440"/>
    <cellStyle name="Output 32" xfId="35441"/>
    <cellStyle name="Output 33" xfId="35442"/>
    <cellStyle name="Output 34" xfId="35443"/>
    <cellStyle name="Output 35" xfId="35444"/>
    <cellStyle name="Output 36" xfId="35445"/>
    <cellStyle name="Output 37" xfId="35446"/>
    <cellStyle name="Output 38" xfId="35447"/>
    <cellStyle name="Output 39" xfId="35448"/>
    <cellStyle name="Output 4" xfId="104"/>
    <cellStyle name="Output 4 2" xfId="35449"/>
    <cellStyle name="Output 4 2 2" xfId="35450"/>
    <cellStyle name="Output 4 2 3" xfId="35451"/>
    <cellStyle name="Output 4 2 4" xfId="35452"/>
    <cellStyle name="Output 4 2 5" xfId="35453"/>
    <cellStyle name="Output 4 3" xfId="35454"/>
    <cellStyle name="Output 4 3 2" xfId="35455"/>
    <cellStyle name="Output 4 3 3" xfId="35456"/>
    <cellStyle name="Output 4 4" xfId="35457"/>
    <cellStyle name="Output 4 4 2" xfId="35458"/>
    <cellStyle name="Output 4 4 3" xfId="35459"/>
    <cellStyle name="Output 4 5" xfId="35460"/>
    <cellStyle name="Output 4 5 2" xfId="35461"/>
    <cellStyle name="Output 4 5 3" xfId="35462"/>
    <cellStyle name="Output 4 6" xfId="35463"/>
    <cellStyle name="Output 4 6 2" xfId="35464"/>
    <cellStyle name="Output 4 6 3" xfId="35465"/>
    <cellStyle name="Output 4 7" xfId="35466"/>
    <cellStyle name="Output 4 8" xfId="35467"/>
    <cellStyle name="Output 40" xfId="35468"/>
    <cellStyle name="Output 41" xfId="35469"/>
    <cellStyle name="Output 42" xfId="35470"/>
    <cellStyle name="Output 43" xfId="35471"/>
    <cellStyle name="Output 44" xfId="35472"/>
    <cellStyle name="Output 45" xfId="35473"/>
    <cellStyle name="Output 46" xfId="35474"/>
    <cellStyle name="Output 47" xfId="35475"/>
    <cellStyle name="Output 48" xfId="35476"/>
    <cellStyle name="Output 49" xfId="35477"/>
    <cellStyle name="Output 5" xfId="35478"/>
    <cellStyle name="Output 5 2" xfId="35479"/>
    <cellStyle name="Output 5 2 2" xfId="35480"/>
    <cellStyle name="Output 5 2 3" xfId="35481"/>
    <cellStyle name="Output 5 3" xfId="35482"/>
    <cellStyle name="Output 5 3 2" xfId="35483"/>
    <cellStyle name="Output 5 3 3" xfId="35484"/>
    <cellStyle name="Output 5 4" xfId="35485"/>
    <cellStyle name="Output 5 4 2" xfId="35486"/>
    <cellStyle name="Output 5 4 3" xfId="35487"/>
    <cellStyle name="Output 5 5" xfId="35488"/>
    <cellStyle name="Output 5 5 2" xfId="35489"/>
    <cellStyle name="Output 5 5 3" xfId="35490"/>
    <cellStyle name="Output 5 6" xfId="35491"/>
    <cellStyle name="Output 5 7" xfId="35492"/>
    <cellStyle name="Output 5 8" xfId="35493"/>
    <cellStyle name="Output 50" xfId="35494"/>
    <cellStyle name="Output 51" xfId="35495"/>
    <cellStyle name="Output 52" xfId="35496"/>
    <cellStyle name="Output 53" xfId="35497"/>
    <cellStyle name="Output 54" xfId="35498"/>
    <cellStyle name="Output 55" xfId="35499"/>
    <cellStyle name="Output 56" xfId="35500"/>
    <cellStyle name="Output 57" xfId="35501"/>
    <cellStyle name="Output 58" xfId="35502"/>
    <cellStyle name="Output 59" xfId="35503"/>
    <cellStyle name="Output 6" xfId="35504"/>
    <cellStyle name="Output 6 2" xfId="35505"/>
    <cellStyle name="Output 6 2 2" xfId="35506"/>
    <cellStyle name="Output 6 2 3" xfId="35507"/>
    <cellStyle name="Output 6 3" xfId="35508"/>
    <cellStyle name="Output 6 3 2" xfId="35509"/>
    <cellStyle name="Output 6 3 3" xfId="35510"/>
    <cellStyle name="Output 6 4" xfId="35511"/>
    <cellStyle name="Output 6 4 2" xfId="35512"/>
    <cellStyle name="Output 6 4 3" xfId="35513"/>
    <cellStyle name="Output 6 5" xfId="35514"/>
    <cellStyle name="Output 6 6" xfId="35515"/>
    <cellStyle name="Output 60" xfId="35516"/>
    <cellStyle name="Output 61" xfId="35517"/>
    <cellStyle name="Output 62" xfId="35518"/>
    <cellStyle name="Output 63" xfId="35519"/>
    <cellStyle name="Output 64" xfId="35520"/>
    <cellStyle name="Output 65" xfId="35521"/>
    <cellStyle name="Output 66" xfId="35522"/>
    <cellStyle name="Output 67" xfId="35523"/>
    <cellStyle name="Output 68" xfId="35524"/>
    <cellStyle name="Output 69" xfId="35525"/>
    <cellStyle name="Output 7" xfId="35526"/>
    <cellStyle name="Output 7 2" xfId="35527"/>
    <cellStyle name="Output 7 2 2" xfId="35528"/>
    <cellStyle name="Output 7 2 3" xfId="35529"/>
    <cellStyle name="Output 7 3" xfId="35530"/>
    <cellStyle name="Output 7 3 2" xfId="35531"/>
    <cellStyle name="Output 7 3 3" xfId="35532"/>
    <cellStyle name="Output 7 4" xfId="35533"/>
    <cellStyle name="Output 7 4 2" xfId="35534"/>
    <cellStyle name="Output 7 4 3" xfId="35535"/>
    <cellStyle name="Output 7 5" xfId="35536"/>
    <cellStyle name="Output 7 5 2" xfId="35537"/>
    <cellStyle name="Output 7 5 3" xfId="35538"/>
    <cellStyle name="Output 7 6" xfId="35539"/>
    <cellStyle name="Output 7 7" xfId="35540"/>
    <cellStyle name="Output 7 8" xfId="35541"/>
    <cellStyle name="Output 70" xfId="35542"/>
    <cellStyle name="Output 71" xfId="35543"/>
    <cellStyle name="Output 72" xfId="35544"/>
    <cellStyle name="Output 73" xfId="35545"/>
    <cellStyle name="Output 74" xfId="35546"/>
    <cellStyle name="Output 75" xfId="35547"/>
    <cellStyle name="Output 76" xfId="35548"/>
    <cellStyle name="Output 77" xfId="35549"/>
    <cellStyle name="Output 78" xfId="35550"/>
    <cellStyle name="Output 79" xfId="35551"/>
    <cellStyle name="Output 8" xfId="35552"/>
    <cellStyle name="Output 8 2" xfId="35553"/>
    <cellStyle name="Output 8 2 2" xfId="35554"/>
    <cellStyle name="Output 8 2 3" xfId="35555"/>
    <cellStyle name="Output 8 3" xfId="35556"/>
    <cellStyle name="Output 8 3 2" xfId="35557"/>
    <cellStyle name="Output 8 3 3" xfId="35558"/>
    <cellStyle name="Output 8 4" xfId="35559"/>
    <cellStyle name="Output 8 4 2" xfId="35560"/>
    <cellStyle name="Output 8 4 3" xfId="35561"/>
    <cellStyle name="Output 8 5" xfId="35562"/>
    <cellStyle name="Output 8 6" xfId="35563"/>
    <cellStyle name="Output 8 7" xfId="35564"/>
    <cellStyle name="Output 8 8" xfId="35565"/>
    <cellStyle name="Output 80" xfId="35566"/>
    <cellStyle name="Output 81" xfId="35567"/>
    <cellStyle name="Output 82" xfId="35568"/>
    <cellStyle name="Output 83" xfId="35569"/>
    <cellStyle name="Output 9" xfId="35570"/>
    <cellStyle name="Output 9 10" xfId="35571"/>
    <cellStyle name="Output 9 2" xfId="35572"/>
    <cellStyle name="Output 9 2 2" xfId="35573"/>
    <cellStyle name="Output 9 2 3" xfId="35574"/>
    <cellStyle name="Output 9 3" xfId="35575"/>
    <cellStyle name="Output 9 3 2" xfId="35576"/>
    <cellStyle name="Output 9 3 3" xfId="35577"/>
    <cellStyle name="Output 9 4" xfId="35578"/>
    <cellStyle name="Output 9 4 2" xfId="35579"/>
    <cellStyle name="Output 9 4 3" xfId="35580"/>
    <cellStyle name="Output 9 5" xfId="35581"/>
    <cellStyle name="Output 9 5 2" xfId="35582"/>
    <cellStyle name="Output 9 5 3" xfId="35583"/>
    <cellStyle name="Output 9 6" xfId="35584"/>
    <cellStyle name="Output 9 6 2" xfId="35585"/>
    <cellStyle name="Output 9 6 3" xfId="35586"/>
    <cellStyle name="Output 9 7" xfId="35587"/>
    <cellStyle name="Output 9 7 2" xfId="35588"/>
    <cellStyle name="Output 9 7 3" xfId="35589"/>
    <cellStyle name="Output 9 8" xfId="35590"/>
    <cellStyle name="Output 9 9" xfId="35591"/>
    <cellStyle name="Percent" xfId="2" builtinId="5"/>
    <cellStyle name="Percent [3]" xfId="35592"/>
    <cellStyle name="Percent 2" xfId="105"/>
    <cellStyle name="Percent 2 2" xfId="35593"/>
    <cellStyle name="Percent 2 2 2" xfId="35594"/>
    <cellStyle name="Percent 2 2 3" xfId="35595"/>
    <cellStyle name="Percent 2 3" xfId="35596"/>
    <cellStyle name="Percent 2 4" xfId="35597"/>
    <cellStyle name="Percent 2 5" xfId="35598"/>
    <cellStyle name="Percent 3" xfId="35599"/>
    <cellStyle name="Percent 4" xfId="35600"/>
    <cellStyle name="Percent 5" xfId="35601"/>
    <cellStyle name="Percent 6" xfId="162"/>
    <cellStyle name="Percent2" xfId="106"/>
    <cellStyle name="Percent2 2" xfId="35602"/>
    <cellStyle name="Percent2 3" xfId="35603"/>
    <cellStyle name="percent3" xfId="107"/>
    <cellStyle name="PSChar" xfId="35604"/>
    <cellStyle name="PSDate" xfId="35605"/>
    <cellStyle name="PSDec" xfId="35606"/>
    <cellStyle name="PSHeading" xfId="108"/>
    <cellStyle name="PSHeading 2" xfId="35607"/>
    <cellStyle name="PSHeading 2 2" xfId="35608"/>
    <cellStyle name="PSHeading 2_2010 OH from Cresalia RAK Summary" xfId="35609"/>
    <cellStyle name="PSHeading 3" xfId="35610"/>
    <cellStyle name="PSHeading 3 2" xfId="35611"/>
    <cellStyle name="PSHeading 3_2010 OH from Cresalia RAK Summary" xfId="35612"/>
    <cellStyle name="PSHeading 4" xfId="35613"/>
    <cellStyle name="PSHeading 4 2" xfId="35614"/>
    <cellStyle name="PSHeading 4_2010 OH from Cresalia RAK Summary" xfId="35615"/>
    <cellStyle name="PSHeading 5" xfId="35616"/>
    <cellStyle name="PSHeading 5 2" xfId="35617"/>
    <cellStyle name="PSHeading 5_2010 OH from Cresalia RAK Summary" xfId="35618"/>
    <cellStyle name="PSHeading 6" xfId="35619"/>
    <cellStyle name="PSHeading 6 2" xfId="35620"/>
    <cellStyle name="PSHeading 6_2010 OH from Cresalia RAK Summary" xfId="35621"/>
    <cellStyle name="PSHeading_Payroll and Overheads-2009-2010" xfId="35622"/>
    <cellStyle name="PSInt" xfId="35623"/>
    <cellStyle name="PSSpacer" xfId="35624"/>
    <cellStyle name="SAPBEXaggData" xfId="109"/>
    <cellStyle name="SAPBEXaggData 10" xfId="35625"/>
    <cellStyle name="SAPBEXaggData 100" xfId="35626"/>
    <cellStyle name="SAPBEXaggData 101" xfId="35627"/>
    <cellStyle name="SAPBEXaggData 102" xfId="35628"/>
    <cellStyle name="SAPBEXaggData 103" xfId="35629"/>
    <cellStyle name="SAPBEXaggData 104" xfId="35630"/>
    <cellStyle name="SAPBEXaggData 105" xfId="35631"/>
    <cellStyle name="SAPBEXaggData 106" xfId="35632"/>
    <cellStyle name="SAPBEXaggData 107" xfId="35633"/>
    <cellStyle name="SAPBEXaggData 108" xfId="35634"/>
    <cellStyle name="SAPBEXaggData 109" xfId="35635"/>
    <cellStyle name="SAPBEXaggData 11" xfId="35636"/>
    <cellStyle name="SAPBEXaggData 110" xfId="35637"/>
    <cellStyle name="SAPBEXaggData 111" xfId="35638"/>
    <cellStyle name="SAPBEXaggData 112" xfId="35639"/>
    <cellStyle name="SAPBEXaggData 113" xfId="35640"/>
    <cellStyle name="SAPBEXaggData 114" xfId="35641"/>
    <cellStyle name="SAPBEXaggData 115" xfId="35642"/>
    <cellStyle name="SAPBEXaggData 116" xfId="35643"/>
    <cellStyle name="SAPBEXaggData 117" xfId="35644"/>
    <cellStyle name="SAPBEXaggData 118" xfId="35645"/>
    <cellStyle name="SAPBEXaggData 119" xfId="35646"/>
    <cellStyle name="SAPBEXaggData 12" xfId="35647"/>
    <cellStyle name="SAPBEXaggData 120" xfId="35648"/>
    <cellStyle name="SAPBEXaggData 121" xfId="35649"/>
    <cellStyle name="SAPBEXaggData 122" xfId="35650"/>
    <cellStyle name="SAPBEXaggData 123" xfId="35651"/>
    <cellStyle name="SAPBEXaggData 124" xfId="35652"/>
    <cellStyle name="SAPBEXaggData 125" xfId="35653"/>
    <cellStyle name="SAPBEXaggData 126" xfId="35654"/>
    <cellStyle name="SAPBEXaggData 127" xfId="35655"/>
    <cellStyle name="SAPBEXaggData 128" xfId="35656"/>
    <cellStyle name="SAPBEXaggData 129" xfId="35657"/>
    <cellStyle name="SAPBEXaggData 13" xfId="35658"/>
    <cellStyle name="SAPBEXaggData 130" xfId="35659"/>
    <cellStyle name="SAPBEXaggData 131" xfId="35660"/>
    <cellStyle name="SAPBEXaggData 132" xfId="35661"/>
    <cellStyle name="SAPBEXaggData 133" xfId="35662"/>
    <cellStyle name="SAPBEXaggData 134" xfId="35663"/>
    <cellStyle name="SAPBEXaggData 135" xfId="35664"/>
    <cellStyle name="SAPBEXaggData 136" xfId="35665"/>
    <cellStyle name="SAPBEXaggData 137" xfId="35666"/>
    <cellStyle name="SAPBEXaggData 138" xfId="35667"/>
    <cellStyle name="SAPBEXaggData 139" xfId="35668"/>
    <cellStyle name="SAPBEXaggData 14" xfId="35669"/>
    <cellStyle name="SAPBEXaggData 140" xfId="35670"/>
    <cellStyle name="SAPBEXaggData 141" xfId="35671"/>
    <cellStyle name="SAPBEXaggData 142" xfId="35672"/>
    <cellStyle name="SAPBEXaggData 143" xfId="35673"/>
    <cellStyle name="SAPBEXaggData 144" xfId="35674"/>
    <cellStyle name="SAPBEXaggData 145" xfId="35675"/>
    <cellStyle name="SAPBEXaggData 15" xfId="35676"/>
    <cellStyle name="SAPBEXaggData 16" xfId="35677"/>
    <cellStyle name="SAPBEXaggData 17" xfId="35678"/>
    <cellStyle name="SAPBEXaggData 18" xfId="35679"/>
    <cellStyle name="SAPBEXaggData 19" xfId="35680"/>
    <cellStyle name="SAPBEXaggData 2" xfId="35681"/>
    <cellStyle name="SAPBEXaggData 2 2" xfId="35682"/>
    <cellStyle name="SAPBEXaggData 2 3" xfId="35683"/>
    <cellStyle name="SAPBEXaggData 2 4" xfId="35684"/>
    <cellStyle name="SAPBEXaggData 2 5" xfId="35685"/>
    <cellStyle name="SAPBEXaggData 20" xfId="35686"/>
    <cellStyle name="SAPBEXaggData 21" xfId="35687"/>
    <cellStyle name="SAPBEXaggData 22" xfId="35688"/>
    <cellStyle name="SAPBEXaggData 23" xfId="35689"/>
    <cellStyle name="SAPBEXaggData 24" xfId="35690"/>
    <cellStyle name="SAPBEXaggData 25" xfId="35691"/>
    <cellStyle name="SAPBEXaggData 26" xfId="35692"/>
    <cellStyle name="SAPBEXaggData 27" xfId="35693"/>
    <cellStyle name="SAPBEXaggData 28" xfId="35694"/>
    <cellStyle name="SAPBEXaggData 29" xfId="35695"/>
    <cellStyle name="SAPBEXaggData 3" xfId="35696"/>
    <cellStyle name="SAPBEXaggData 3 2" xfId="35697"/>
    <cellStyle name="SAPBEXaggData 3 3" xfId="35698"/>
    <cellStyle name="SAPBEXaggData 3 4" xfId="35699"/>
    <cellStyle name="SAPBEXaggData 3 5" xfId="35700"/>
    <cellStyle name="SAPBEXaggData 30" xfId="35701"/>
    <cellStyle name="SAPBEXaggData 31" xfId="35702"/>
    <cellStyle name="SAPBEXaggData 32" xfId="35703"/>
    <cellStyle name="SAPBEXaggData 33" xfId="35704"/>
    <cellStyle name="SAPBEXaggData 34" xfId="35705"/>
    <cellStyle name="SAPBEXaggData 35" xfId="35706"/>
    <cellStyle name="SAPBEXaggData 36" xfId="35707"/>
    <cellStyle name="SAPBEXaggData 37" xfId="35708"/>
    <cellStyle name="SAPBEXaggData 38" xfId="35709"/>
    <cellStyle name="SAPBEXaggData 39" xfId="35710"/>
    <cellStyle name="SAPBEXaggData 4" xfId="35711"/>
    <cellStyle name="SAPBEXaggData 40" xfId="35712"/>
    <cellStyle name="SAPBEXaggData 41" xfId="35713"/>
    <cellStyle name="SAPBEXaggData 42" xfId="35714"/>
    <cellStyle name="SAPBEXaggData 43" xfId="35715"/>
    <cellStyle name="SAPBEXaggData 44" xfId="35716"/>
    <cellStyle name="SAPBEXaggData 45" xfId="35717"/>
    <cellStyle name="SAPBEXaggData 46" xfId="35718"/>
    <cellStyle name="SAPBEXaggData 47" xfId="35719"/>
    <cellStyle name="SAPBEXaggData 48" xfId="35720"/>
    <cellStyle name="SAPBEXaggData 49" xfId="35721"/>
    <cellStyle name="SAPBEXaggData 5" xfId="35722"/>
    <cellStyle name="SAPBEXaggData 50" xfId="35723"/>
    <cellStyle name="SAPBEXaggData 51" xfId="35724"/>
    <cellStyle name="SAPBEXaggData 52" xfId="35725"/>
    <cellStyle name="SAPBEXaggData 53" xfId="35726"/>
    <cellStyle name="SAPBEXaggData 54" xfId="35727"/>
    <cellStyle name="SAPBEXaggData 55" xfId="35728"/>
    <cellStyle name="SAPBEXaggData 56" xfId="35729"/>
    <cellStyle name="SAPBEXaggData 57" xfId="35730"/>
    <cellStyle name="SAPBEXaggData 58" xfId="35731"/>
    <cellStyle name="SAPBEXaggData 59" xfId="35732"/>
    <cellStyle name="SAPBEXaggData 6" xfId="35733"/>
    <cellStyle name="SAPBEXaggData 60" xfId="35734"/>
    <cellStyle name="SAPBEXaggData 61" xfId="35735"/>
    <cellStyle name="SAPBEXaggData 62" xfId="35736"/>
    <cellStyle name="SAPBEXaggData 63" xfId="35737"/>
    <cellStyle name="SAPBEXaggData 64" xfId="35738"/>
    <cellStyle name="SAPBEXaggData 65" xfId="35739"/>
    <cellStyle name="SAPBEXaggData 66" xfId="35740"/>
    <cellStyle name="SAPBEXaggData 67" xfId="35741"/>
    <cellStyle name="SAPBEXaggData 68" xfId="35742"/>
    <cellStyle name="SAPBEXaggData 69" xfId="35743"/>
    <cellStyle name="SAPBEXaggData 7" xfId="35744"/>
    <cellStyle name="SAPBEXaggData 70" xfId="35745"/>
    <cellStyle name="SAPBEXaggData 71" xfId="35746"/>
    <cellStyle name="SAPBEXaggData 72" xfId="35747"/>
    <cellStyle name="SAPBEXaggData 73" xfId="35748"/>
    <cellStyle name="SAPBEXaggData 74" xfId="35749"/>
    <cellStyle name="SAPBEXaggData 75" xfId="35750"/>
    <cellStyle name="SAPBEXaggData 76" xfId="35751"/>
    <cellStyle name="SAPBEXaggData 77" xfId="35752"/>
    <cellStyle name="SAPBEXaggData 78" xfId="35753"/>
    <cellStyle name="SAPBEXaggData 79" xfId="35754"/>
    <cellStyle name="SAPBEXaggData 8" xfId="35755"/>
    <cellStyle name="SAPBEXaggData 80" xfId="35756"/>
    <cellStyle name="SAPBEXaggData 81" xfId="35757"/>
    <cellStyle name="SAPBEXaggData 82" xfId="35758"/>
    <cellStyle name="SAPBEXaggData 83" xfId="35759"/>
    <cellStyle name="SAPBEXaggData 84" xfId="35760"/>
    <cellStyle name="SAPBEXaggData 85" xfId="35761"/>
    <cellStyle name="SAPBEXaggData 86" xfId="35762"/>
    <cellStyle name="SAPBEXaggData 87" xfId="35763"/>
    <cellStyle name="SAPBEXaggData 88" xfId="35764"/>
    <cellStyle name="SAPBEXaggData 89" xfId="35765"/>
    <cellStyle name="SAPBEXaggData 9" xfId="35766"/>
    <cellStyle name="SAPBEXaggData 90" xfId="35767"/>
    <cellStyle name="SAPBEXaggData 91" xfId="35768"/>
    <cellStyle name="SAPBEXaggData 92" xfId="35769"/>
    <cellStyle name="SAPBEXaggData 93" xfId="35770"/>
    <cellStyle name="SAPBEXaggData 94" xfId="35771"/>
    <cellStyle name="SAPBEXaggData 95" xfId="35772"/>
    <cellStyle name="SAPBEXaggData 96" xfId="35773"/>
    <cellStyle name="SAPBEXaggData 97" xfId="35774"/>
    <cellStyle name="SAPBEXaggData 98" xfId="35775"/>
    <cellStyle name="SAPBEXaggData 99" xfId="35776"/>
    <cellStyle name="SAPBEXaggData_(A-7) IS-Inputs" xfId="35777"/>
    <cellStyle name="SAPBEXaggDataEmph" xfId="110"/>
    <cellStyle name="SAPBEXaggDataEmph 10" xfId="35778"/>
    <cellStyle name="SAPBEXaggDataEmph 11" xfId="35779"/>
    <cellStyle name="SAPBEXaggDataEmph 12" xfId="35780"/>
    <cellStyle name="SAPBEXaggDataEmph 13" xfId="35781"/>
    <cellStyle name="SAPBEXaggDataEmph 14" xfId="35782"/>
    <cellStyle name="SAPBEXaggDataEmph 15" xfId="35783"/>
    <cellStyle name="SAPBEXaggDataEmph 16" xfId="35784"/>
    <cellStyle name="SAPBEXaggDataEmph 17" xfId="35785"/>
    <cellStyle name="SAPBEXaggDataEmph 18" xfId="35786"/>
    <cellStyle name="SAPBEXaggDataEmph 19" xfId="35787"/>
    <cellStyle name="SAPBEXaggDataEmph 2" xfId="35788"/>
    <cellStyle name="SAPBEXaggDataEmph 20" xfId="35789"/>
    <cellStyle name="SAPBEXaggDataEmph 21" xfId="35790"/>
    <cellStyle name="SAPBEXaggDataEmph 22" xfId="35791"/>
    <cellStyle name="SAPBEXaggDataEmph 23" xfId="35792"/>
    <cellStyle name="SAPBEXaggDataEmph 24" xfId="35793"/>
    <cellStyle name="SAPBEXaggDataEmph 25" xfId="35794"/>
    <cellStyle name="SAPBEXaggDataEmph 26" xfId="35795"/>
    <cellStyle name="SAPBEXaggDataEmph 27" xfId="35796"/>
    <cellStyle name="SAPBEXaggDataEmph 28" xfId="35797"/>
    <cellStyle name="SAPBEXaggDataEmph 29" xfId="35798"/>
    <cellStyle name="SAPBEXaggDataEmph 3" xfId="35799"/>
    <cellStyle name="SAPBEXaggDataEmph 30" xfId="35800"/>
    <cellStyle name="SAPBEXaggDataEmph 31" xfId="35801"/>
    <cellStyle name="SAPBEXaggDataEmph 32" xfId="35802"/>
    <cellStyle name="SAPBEXaggDataEmph 33" xfId="35803"/>
    <cellStyle name="SAPBEXaggDataEmph 34" xfId="35804"/>
    <cellStyle name="SAPBEXaggDataEmph 35" xfId="35805"/>
    <cellStyle name="SAPBEXaggDataEmph 36" xfId="35806"/>
    <cellStyle name="SAPBEXaggDataEmph 37" xfId="35807"/>
    <cellStyle name="SAPBEXaggDataEmph 38" xfId="35808"/>
    <cellStyle name="SAPBEXaggDataEmph 39" xfId="35809"/>
    <cellStyle name="SAPBEXaggDataEmph 4" xfId="35810"/>
    <cellStyle name="SAPBEXaggDataEmph 5" xfId="35811"/>
    <cellStyle name="SAPBEXaggDataEmph 6" xfId="35812"/>
    <cellStyle name="SAPBEXaggDataEmph 7" xfId="35813"/>
    <cellStyle name="SAPBEXaggDataEmph 8" xfId="35814"/>
    <cellStyle name="SAPBEXaggDataEmph 9" xfId="35815"/>
    <cellStyle name="SAPBEXaggItem" xfId="111"/>
    <cellStyle name="SAPBEXaggItem 10" xfId="35816"/>
    <cellStyle name="SAPBEXaggItem 100" xfId="35817"/>
    <cellStyle name="SAPBEXaggItem 101" xfId="35818"/>
    <cellStyle name="SAPBEXaggItem 102" xfId="35819"/>
    <cellStyle name="SAPBEXaggItem 103" xfId="35820"/>
    <cellStyle name="SAPBEXaggItem 104" xfId="35821"/>
    <cellStyle name="SAPBEXaggItem 105" xfId="35822"/>
    <cellStyle name="SAPBEXaggItem 106" xfId="35823"/>
    <cellStyle name="SAPBEXaggItem 107" xfId="35824"/>
    <cellStyle name="SAPBEXaggItem 108" xfId="35825"/>
    <cellStyle name="SAPBEXaggItem 109" xfId="35826"/>
    <cellStyle name="SAPBEXaggItem 11" xfId="35827"/>
    <cellStyle name="SAPBEXaggItem 110" xfId="35828"/>
    <cellStyle name="SAPBEXaggItem 111" xfId="35829"/>
    <cellStyle name="SAPBEXaggItem 112" xfId="35830"/>
    <cellStyle name="SAPBEXaggItem 113" xfId="35831"/>
    <cellStyle name="SAPBEXaggItem 114" xfId="35832"/>
    <cellStyle name="SAPBEXaggItem 115" xfId="35833"/>
    <cellStyle name="SAPBEXaggItem 116" xfId="35834"/>
    <cellStyle name="SAPBEXaggItem 117" xfId="35835"/>
    <cellStyle name="SAPBEXaggItem 118" xfId="35836"/>
    <cellStyle name="SAPBEXaggItem 119" xfId="35837"/>
    <cellStyle name="SAPBEXaggItem 12" xfId="35838"/>
    <cellStyle name="SAPBEXaggItem 120" xfId="35839"/>
    <cellStyle name="SAPBEXaggItem 121" xfId="35840"/>
    <cellStyle name="SAPBEXaggItem 122" xfId="35841"/>
    <cellStyle name="SAPBEXaggItem 123" xfId="35842"/>
    <cellStyle name="SAPBEXaggItem 124" xfId="35843"/>
    <cellStyle name="SAPBEXaggItem 125" xfId="35844"/>
    <cellStyle name="SAPBEXaggItem 126" xfId="35845"/>
    <cellStyle name="SAPBEXaggItem 127" xfId="35846"/>
    <cellStyle name="SAPBEXaggItem 128" xfId="35847"/>
    <cellStyle name="SAPBEXaggItem 129" xfId="35848"/>
    <cellStyle name="SAPBEXaggItem 13" xfId="35849"/>
    <cellStyle name="SAPBEXaggItem 130" xfId="35850"/>
    <cellStyle name="SAPBEXaggItem 131" xfId="35851"/>
    <cellStyle name="SAPBEXaggItem 132" xfId="35852"/>
    <cellStyle name="SAPBEXaggItem 133" xfId="35853"/>
    <cellStyle name="SAPBEXaggItem 134" xfId="35854"/>
    <cellStyle name="SAPBEXaggItem 135" xfId="35855"/>
    <cellStyle name="SAPBEXaggItem 136" xfId="35856"/>
    <cellStyle name="SAPBEXaggItem 137" xfId="35857"/>
    <cellStyle name="SAPBEXaggItem 138" xfId="35858"/>
    <cellStyle name="SAPBEXaggItem 139" xfId="35859"/>
    <cellStyle name="SAPBEXaggItem 14" xfId="35860"/>
    <cellStyle name="SAPBEXaggItem 140" xfId="35861"/>
    <cellStyle name="SAPBEXaggItem 141" xfId="35862"/>
    <cellStyle name="SAPBEXaggItem 142" xfId="35863"/>
    <cellStyle name="SAPBEXaggItem 143" xfId="35864"/>
    <cellStyle name="SAPBEXaggItem 144" xfId="35865"/>
    <cellStyle name="SAPBEXaggItem 145" xfId="35866"/>
    <cellStyle name="SAPBEXaggItem 15" xfId="35867"/>
    <cellStyle name="SAPBEXaggItem 16" xfId="35868"/>
    <cellStyle name="SAPBEXaggItem 17" xfId="35869"/>
    <cellStyle name="SAPBEXaggItem 18" xfId="35870"/>
    <cellStyle name="SAPBEXaggItem 19" xfId="35871"/>
    <cellStyle name="SAPBEXaggItem 2" xfId="35872"/>
    <cellStyle name="SAPBEXaggItem 2 2" xfId="35873"/>
    <cellStyle name="SAPBEXaggItem 2 3" xfId="35874"/>
    <cellStyle name="SAPBEXaggItem 2 4" xfId="35875"/>
    <cellStyle name="SAPBEXaggItem 2 5" xfId="35876"/>
    <cellStyle name="SAPBEXaggItem 20" xfId="35877"/>
    <cellStyle name="SAPBEXaggItem 21" xfId="35878"/>
    <cellStyle name="SAPBEXaggItem 22" xfId="35879"/>
    <cellStyle name="SAPBEXaggItem 23" xfId="35880"/>
    <cellStyle name="SAPBEXaggItem 24" xfId="35881"/>
    <cellStyle name="SAPBEXaggItem 25" xfId="35882"/>
    <cellStyle name="SAPBEXaggItem 26" xfId="35883"/>
    <cellStyle name="SAPBEXaggItem 27" xfId="35884"/>
    <cellStyle name="SAPBEXaggItem 28" xfId="35885"/>
    <cellStyle name="SAPBEXaggItem 29" xfId="35886"/>
    <cellStyle name="SAPBEXaggItem 3" xfId="35887"/>
    <cellStyle name="SAPBEXaggItem 3 2" xfId="35888"/>
    <cellStyle name="SAPBEXaggItem 3 3" xfId="35889"/>
    <cellStyle name="SAPBEXaggItem 3 4" xfId="35890"/>
    <cellStyle name="SAPBEXaggItem 3 5" xfId="35891"/>
    <cellStyle name="SAPBEXaggItem 30" xfId="35892"/>
    <cellStyle name="SAPBEXaggItem 31" xfId="35893"/>
    <cellStyle name="SAPBEXaggItem 32" xfId="35894"/>
    <cellStyle name="SAPBEXaggItem 33" xfId="35895"/>
    <cellStyle name="SAPBEXaggItem 34" xfId="35896"/>
    <cellStyle name="SAPBEXaggItem 35" xfId="35897"/>
    <cellStyle name="SAPBEXaggItem 36" xfId="35898"/>
    <cellStyle name="SAPBEXaggItem 37" xfId="35899"/>
    <cellStyle name="SAPBEXaggItem 38" xfId="35900"/>
    <cellStyle name="SAPBEXaggItem 39" xfId="35901"/>
    <cellStyle name="SAPBEXaggItem 4" xfId="35902"/>
    <cellStyle name="SAPBEXaggItem 40" xfId="35903"/>
    <cellStyle name="SAPBEXaggItem 41" xfId="35904"/>
    <cellStyle name="SAPBEXaggItem 42" xfId="35905"/>
    <cellStyle name="SAPBEXaggItem 43" xfId="35906"/>
    <cellStyle name="SAPBEXaggItem 44" xfId="35907"/>
    <cellStyle name="SAPBEXaggItem 45" xfId="35908"/>
    <cellStyle name="SAPBEXaggItem 46" xfId="35909"/>
    <cellStyle name="SAPBEXaggItem 47" xfId="35910"/>
    <cellStyle name="SAPBEXaggItem 48" xfId="35911"/>
    <cellStyle name="SAPBEXaggItem 49" xfId="35912"/>
    <cellStyle name="SAPBEXaggItem 5" xfId="35913"/>
    <cellStyle name="SAPBEXaggItem 50" xfId="35914"/>
    <cellStyle name="SAPBEXaggItem 51" xfId="35915"/>
    <cellStyle name="SAPBEXaggItem 52" xfId="35916"/>
    <cellStyle name="SAPBEXaggItem 53" xfId="35917"/>
    <cellStyle name="SAPBEXaggItem 54" xfId="35918"/>
    <cellStyle name="SAPBEXaggItem 55" xfId="35919"/>
    <cellStyle name="SAPBEXaggItem 56" xfId="35920"/>
    <cellStyle name="SAPBEXaggItem 57" xfId="35921"/>
    <cellStyle name="SAPBEXaggItem 58" xfId="35922"/>
    <cellStyle name="SAPBEXaggItem 59" xfId="35923"/>
    <cellStyle name="SAPBEXaggItem 6" xfId="35924"/>
    <cellStyle name="SAPBEXaggItem 60" xfId="35925"/>
    <cellStyle name="SAPBEXaggItem 61" xfId="35926"/>
    <cellStyle name="SAPBEXaggItem 62" xfId="35927"/>
    <cellStyle name="SAPBEXaggItem 63" xfId="35928"/>
    <cellStyle name="SAPBEXaggItem 64" xfId="35929"/>
    <cellStyle name="SAPBEXaggItem 65" xfId="35930"/>
    <cellStyle name="SAPBEXaggItem 66" xfId="35931"/>
    <cellStyle name="SAPBEXaggItem 67" xfId="35932"/>
    <cellStyle name="SAPBEXaggItem 68" xfId="35933"/>
    <cellStyle name="SAPBEXaggItem 69" xfId="35934"/>
    <cellStyle name="SAPBEXaggItem 7" xfId="35935"/>
    <cellStyle name="SAPBEXaggItem 70" xfId="35936"/>
    <cellStyle name="SAPBEXaggItem 71" xfId="35937"/>
    <cellStyle name="SAPBEXaggItem 72" xfId="35938"/>
    <cellStyle name="SAPBEXaggItem 73" xfId="35939"/>
    <cellStyle name="SAPBEXaggItem 74" xfId="35940"/>
    <cellStyle name="SAPBEXaggItem 75" xfId="35941"/>
    <cellStyle name="SAPBEXaggItem 76" xfId="35942"/>
    <cellStyle name="SAPBEXaggItem 77" xfId="35943"/>
    <cellStyle name="SAPBEXaggItem 78" xfId="35944"/>
    <cellStyle name="SAPBEXaggItem 79" xfId="35945"/>
    <cellStyle name="SAPBEXaggItem 8" xfId="35946"/>
    <cellStyle name="SAPBEXaggItem 80" xfId="35947"/>
    <cellStyle name="SAPBEXaggItem 81" xfId="35948"/>
    <cellStyle name="SAPBEXaggItem 82" xfId="35949"/>
    <cellStyle name="SAPBEXaggItem 83" xfId="35950"/>
    <cellStyle name="SAPBEXaggItem 84" xfId="35951"/>
    <cellStyle name="SAPBEXaggItem 85" xfId="35952"/>
    <cellStyle name="SAPBEXaggItem 86" xfId="35953"/>
    <cellStyle name="SAPBEXaggItem 87" xfId="35954"/>
    <cellStyle name="SAPBEXaggItem 88" xfId="35955"/>
    <cellStyle name="SAPBEXaggItem 89" xfId="35956"/>
    <cellStyle name="SAPBEXaggItem 9" xfId="35957"/>
    <cellStyle name="SAPBEXaggItem 90" xfId="35958"/>
    <cellStyle name="SAPBEXaggItem 91" xfId="35959"/>
    <cellStyle name="SAPBEXaggItem 92" xfId="35960"/>
    <cellStyle name="SAPBEXaggItem 93" xfId="35961"/>
    <cellStyle name="SAPBEXaggItem 94" xfId="35962"/>
    <cellStyle name="SAPBEXaggItem 95" xfId="35963"/>
    <cellStyle name="SAPBEXaggItem 96" xfId="35964"/>
    <cellStyle name="SAPBEXaggItem 97" xfId="35965"/>
    <cellStyle name="SAPBEXaggItem 98" xfId="35966"/>
    <cellStyle name="SAPBEXaggItem 99" xfId="35967"/>
    <cellStyle name="SAPBEXaggItem_(A-7) IS-Inputs" xfId="35968"/>
    <cellStyle name="SAPBEXaggItemX" xfId="112"/>
    <cellStyle name="SAPBEXaggItemX 10" xfId="35969"/>
    <cellStyle name="SAPBEXaggItemX 11" xfId="35970"/>
    <cellStyle name="SAPBEXaggItemX 12" xfId="35971"/>
    <cellStyle name="SAPBEXaggItemX 13" xfId="35972"/>
    <cellStyle name="SAPBEXaggItemX 14" xfId="35973"/>
    <cellStyle name="SAPBEXaggItemX 15" xfId="35974"/>
    <cellStyle name="SAPBEXaggItemX 16" xfId="35975"/>
    <cellStyle name="SAPBEXaggItemX 17" xfId="35976"/>
    <cellStyle name="SAPBEXaggItemX 18" xfId="35977"/>
    <cellStyle name="SAPBEXaggItemX 19" xfId="35978"/>
    <cellStyle name="SAPBEXaggItemX 2" xfId="35979"/>
    <cellStyle name="SAPBEXaggItemX 2 2" xfId="35980"/>
    <cellStyle name="SAPBEXaggItemX 2 3" xfId="35981"/>
    <cellStyle name="SAPBEXaggItemX 20" xfId="35982"/>
    <cellStyle name="SAPBEXaggItemX 21" xfId="35983"/>
    <cellStyle name="SAPBEXaggItemX 22" xfId="35984"/>
    <cellStyle name="SAPBEXaggItemX 23" xfId="35985"/>
    <cellStyle name="SAPBEXaggItemX 24" xfId="35986"/>
    <cellStyle name="SAPBEXaggItemX 25" xfId="35987"/>
    <cellStyle name="SAPBEXaggItemX 26" xfId="35988"/>
    <cellStyle name="SAPBEXaggItemX 27" xfId="35989"/>
    <cellStyle name="SAPBEXaggItemX 28" xfId="35990"/>
    <cellStyle name="SAPBEXaggItemX 29" xfId="35991"/>
    <cellStyle name="SAPBEXaggItemX 3" xfId="35992"/>
    <cellStyle name="SAPBEXaggItemX 30" xfId="35993"/>
    <cellStyle name="SAPBEXaggItemX 31" xfId="35994"/>
    <cellStyle name="SAPBEXaggItemX 32" xfId="35995"/>
    <cellStyle name="SAPBEXaggItemX 33" xfId="35996"/>
    <cellStyle name="SAPBEXaggItemX 34" xfId="35997"/>
    <cellStyle name="SAPBEXaggItemX 35" xfId="35998"/>
    <cellStyle name="SAPBEXaggItemX 36" xfId="35999"/>
    <cellStyle name="SAPBEXaggItemX 37" xfId="36000"/>
    <cellStyle name="SAPBEXaggItemX 38" xfId="36001"/>
    <cellStyle name="SAPBEXaggItemX 39" xfId="36002"/>
    <cellStyle name="SAPBEXaggItemX 4" xfId="36003"/>
    <cellStyle name="SAPBEXaggItemX 5" xfId="36004"/>
    <cellStyle name="SAPBEXaggItemX 6" xfId="36005"/>
    <cellStyle name="SAPBEXaggItemX 7" xfId="36006"/>
    <cellStyle name="SAPBEXaggItemX 8" xfId="36007"/>
    <cellStyle name="SAPBEXaggItemX 9" xfId="36008"/>
    <cellStyle name="SAPBEXchaText" xfId="113"/>
    <cellStyle name="SAPBEXchaText 10" xfId="36009"/>
    <cellStyle name="SAPBEXchaText 100" xfId="36010"/>
    <cellStyle name="SAPBEXchaText 101" xfId="36011"/>
    <cellStyle name="SAPBEXchaText 102" xfId="36012"/>
    <cellStyle name="SAPBEXchaText 103" xfId="36013"/>
    <cellStyle name="SAPBEXchaText 104" xfId="36014"/>
    <cellStyle name="SAPBEXchaText 105" xfId="36015"/>
    <cellStyle name="SAPBEXchaText 106" xfId="36016"/>
    <cellStyle name="SAPBEXchaText 107" xfId="36017"/>
    <cellStyle name="SAPBEXchaText 108" xfId="36018"/>
    <cellStyle name="SAPBEXchaText 109" xfId="36019"/>
    <cellStyle name="SAPBEXchaText 11" xfId="36020"/>
    <cellStyle name="SAPBEXchaText 110" xfId="36021"/>
    <cellStyle name="SAPBEXchaText 111" xfId="36022"/>
    <cellStyle name="SAPBEXchaText 112" xfId="36023"/>
    <cellStyle name="SAPBEXchaText 113" xfId="36024"/>
    <cellStyle name="SAPBEXchaText 114" xfId="36025"/>
    <cellStyle name="SAPBEXchaText 115" xfId="36026"/>
    <cellStyle name="SAPBEXchaText 116" xfId="36027"/>
    <cellStyle name="SAPBEXchaText 117" xfId="36028"/>
    <cellStyle name="SAPBEXchaText 118" xfId="36029"/>
    <cellStyle name="SAPBEXchaText 119" xfId="36030"/>
    <cellStyle name="SAPBEXchaText 12" xfId="36031"/>
    <cellStyle name="SAPBEXchaText 120" xfId="36032"/>
    <cellStyle name="SAPBEXchaText 121" xfId="36033"/>
    <cellStyle name="SAPBEXchaText 122" xfId="36034"/>
    <cellStyle name="SAPBEXchaText 123" xfId="36035"/>
    <cellStyle name="SAPBEXchaText 124" xfId="36036"/>
    <cellStyle name="SAPBEXchaText 125" xfId="36037"/>
    <cellStyle name="SAPBEXchaText 126" xfId="36038"/>
    <cellStyle name="SAPBEXchaText 127" xfId="36039"/>
    <cellStyle name="SAPBEXchaText 128" xfId="36040"/>
    <cellStyle name="SAPBEXchaText 129" xfId="36041"/>
    <cellStyle name="SAPBEXchaText 13" xfId="36042"/>
    <cellStyle name="SAPBEXchaText 130" xfId="36043"/>
    <cellStyle name="SAPBEXchaText 131" xfId="36044"/>
    <cellStyle name="SAPBEXchaText 132" xfId="36045"/>
    <cellStyle name="SAPBEXchaText 133" xfId="36046"/>
    <cellStyle name="SAPBEXchaText 134" xfId="36047"/>
    <cellStyle name="SAPBEXchaText 135" xfId="36048"/>
    <cellStyle name="SAPBEXchaText 136" xfId="36049"/>
    <cellStyle name="SAPBEXchaText 137" xfId="36050"/>
    <cellStyle name="SAPBEXchaText 138" xfId="36051"/>
    <cellStyle name="SAPBEXchaText 139" xfId="36052"/>
    <cellStyle name="SAPBEXchaText 14" xfId="36053"/>
    <cellStyle name="SAPBEXchaText 140" xfId="36054"/>
    <cellStyle name="SAPBEXchaText 141" xfId="36055"/>
    <cellStyle name="SAPBEXchaText 142" xfId="36056"/>
    <cellStyle name="SAPBEXchaText 143" xfId="36057"/>
    <cellStyle name="SAPBEXchaText 144" xfId="36058"/>
    <cellStyle name="SAPBEXchaText 145" xfId="36059"/>
    <cellStyle name="SAPBEXchaText 15" xfId="36060"/>
    <cellStyle name="SAPBEXchaText 16" xfId="36061"/>
    <cellStyle name="SAPBEXchaText 17" xfId="36062"/>
    <cellStyle name="SAPBEXchaText 18" xfId="36063"/>
    <cellStyle name="SAPBEXchaText 19" xfId="36064"/>
    <cellStyle name="SAPBEXchaText 2" xfId="36065"/>
    <cellStyle name="SAPBEXchaText 2 2" xfId="36066"/>
    <cellStyle name="SAPBEXchaText 2 3" xfId="36067"/>
    <cellStyle name="SAPBEXchaText 2 4" xfId="36068"/>
    <cellStyle name="SAPBEXchaText 2 5" xfId="36069"/>
    <cellStyle name="SAPBEXchaText 20" xfId="36070"/>
    <cellStyle name="SAPBEXchaText 21" xfId="36071"/>
    <cellStyle name="SAPBEXchaText 22" xfId="36072"/>
    <cellStyle name="SAPBEXchaText 23" xfId="36073"/>
    <cellStyle name="SAPBEXchaText 24" xfId="36074"/>
    <cellStyle name="SAPBEXchaText 25" xfId="36075"/>
    <cellStyle name="SAPBEXchaText 26" xfId="36076"/>
    <cellStyle name="SAPBEXchaText 27" xfId="36077"/>
    <cellStyle name="SAPBEXchaText 28" xfId="36078"/>
    <cellStyle name="SAPBEXchaText 29" xfId="36079"/>
    <cellStyle name="SAPBEXchaText 3" xfId="36080"/>
    <cellStyle name="SAPBEXchaText 3 2" xfId="36081"/>
    <cellStyle name="SAPBEXchaText 3 3" xfId="36082"/>
    <cellStyle name="SAPBEXchaText 3 4" xfId="36083"/>
    <cellStyle name="SAPBEXchaText 3 5" xfId="36084"/>
    <cellStyle name="SAPBEXchaText 30" xfId="36085"/>
    <cellStyle name="SAPBEXchaText 31" xfId="36086"/>
    <cellStyle name="SAPBEXchaText 32" xfId="36087"/>
    <cellStyle name="SAPBEXchaText 33" xfId="36088"/>
    <cellStyle name="SAPBEXchaText 34" xfId="36089"/>
    <cellStyle name="SAPBEXchaText 35" xfId="36090"/>
    <cellStyle name="SAPBEXchaText 36" xfId="36091"/>
    <cellStyle name="SAPBEXchaText 37" xfId="36092"/>
    <cellStyle name="SAPBEXchaText 38" xfId="36093"/>
    <cellStyle name="SAPBEXchaText 39" xfId="36094"/>
    <cellStyle name="SAPBEXchaText 4" xfId="36095"/>
    <cellStyle name="SAPBEXchaText 40" xfId="36096"/>
    <cellStyle name="SAPBEXchaText 41" xfId="36097"/>
    <cellStyle name="SAPBEXchaText 42" xfId="36098"/>
    <cellStyle name="SAPBEXchaText 43" xfId="36099"/>
    <cellStyle name="SAPBEXchaText 44" xfId="36100"/>
    <cellStyle name="SAPBEXchaText 45" xfId="36101"/>
    <cellStyle name="SAPBEXchaText 46" xfId="36102"/>
    <cellStyle name="SAPBEXchaText 47" xfId="36103"/>
    <cellStyle name="SAPBEXchaText 48" xfId="36104"/>
    <cellStyle name="SAPBEXchaText 49" xfId="36105"/>
    <cellStyle name="SAPBEXchaText 5" xfId="36106"/>
    <cellStyle name="SAPBEXchaText 50" xfId="36107"/>
    <cellStyle name="SAPBEXchaText 51" xfId="36108"/>
    <cellStyle name="SAPBEXchaText 52" xfId="36109"/>
    <cellStyle name="SAPBEXchaText 53" xfId="36110"/>
    <cellStyle name="SAPBEXchaText 54" xfId="36111"/>
    <cellStyle name="SAPBEXchaText 55" xfId="36112"/>
    <cellStyle name="SAPBEXchaText 56" xfId="36113"/>
    <cellStyle name="SAPBEXchaText 57" xfId="36114"/>
    <cellStyle name="SAPBEXchaText 58" xfId="36115"/>
    <cellStyle name="SAPBEXchaText 59" xfId="36116"/>
    <cellStyle name="SAPBEXchaText 6" xfId="36117"/>
    <cellStyle name="SAPBEXchaText 60" xfId="36118"/>
    <cellStyle name="SAPBEXchaText 61" xfId="36119"/>
    <cellStyle name="SAPBEXchaText 62" xfId="36120"/>
    <cellStyle name="SAPBEXchaText 63" xfId="36121"/>
    <cellStyle name="SAPBEXchaText 64" xfId="36122"/>
    <cellStyle name="SAPBEXchaText 65" xfId="36123"/>
    <cellStyle name="SAPBEXchaText 66" xfId="36124"/>
    <cellStyle name="SAPBEXchaText 67" xfId="36125"/>
    <cellStyle name="SAPBEXchaText 68" xfId="36126"/>
    <cellStyle name="SAPBEXchaText 69" xfId="36127"/>
    <cellStyle name="SAPBEXchaText 7" xfId="36128"/>
    <cellStyle name="SAPBEXchaText 70" xfId="36129"/>
    <cellStyle name="SAPBEXchaText 71" xfId="36130"/>
    <cellStyle name="SAPBEXchaText 72" xfId="36131"/>
    <cellStyle name="SAPBEXchaText 73" xfId="36132"/>
    <cellStyle name="SAPBEXchaText 74" xfId="36133"/>
    <cellStyle name="SAPBEXchaText 75" xfId="36134"/>
    <cellStyle name="SAPBEXchaText 76" xfId="36135"/>
    <cellStyle name="SAPBEXchaText 77" xfId="36136"/>
    <cellStyle name="SAPBEXchaText 78" xfId="36137"/>
    <cellStyle name="SAPBEXchaText 79" xfId="36138"/>
    <cellStyle name="SAPBEXchaText 8" xfId="36139"/>
    <cellStyle name="SAPBEXchaText 80" xfId="36140"/>
    <cellStyle name="SAPBEXchaText 81" xfId="36141"/>
    <cellStyle name="SAPBEXchaText 82" xfId="36142"/>
    <cellStyle name="SAPBEXchaText 83" xfId="36143"/>
    <cellStyle name="SAPBEXchaText 84" xfId="36144"/>
    <cellStyle name="SAPBEXchaText 85" xfId="36145"/>
    <cellStyle name="SAPBEXchaText 86" xfId="36146"/>
    <cellStyle name="SAPBEXchaText 87" xfId="36147"/>
    <cellStyle name="SAPBEXchaText 88" xfId="36148"/>
    <cellStyle name="SAPBEXchaText 89" xfId="36149"/>
    <cellStyle name="SAPBEXchaText 9" xfId="36150"/>
    <cellStyle name="SAPBEXchaText 90" xfId="36151"/>
    <cellStyle name="SAPBEXchaText 91" xfId="36152"/>
    <cellStyle name="SAPBEXchaText 92" xfId="36153"/>
    <cellStyle name="SAPBEXchaText 93" xfId="36154"/>
    <cellStyle name="SAPBEXchaText 94" xfId="36155"/>
    <cellStyle name="SAPBEXchaText 95" xfId="36156"/>
    <cellStyle name="SAPBEXchaText 96" xfId="36157"/>
    <cellStyle name="SAPBEXchaText 97" xfId="36158"/>
    <cellStyle name="SAPBEXchaText 98" xfId="36159"/>
    <cellStyle name="SAPBEXchaText 99" xfId="36160"/>
    <cellStyle name="SAPBEXchaText_(A-7) IS-Inputs" xfId="36161"/>
    <cellStyle name="SAPBEXexcBad7" xfId="114"/>
    <cellStyle name="SAPBEXexcBad7 10" xfId="36162"/>
    <cellStyle name="SAPBEXexcBad7 100" xfId="36163"/>
    <cellStyle name="SAPBEXexcBad7 101" xfId="36164"/>
    <cellStyle name="SAPBEXexcBad7 102" xfId="36165"/>
    <cellStyle name="SAPBEXexcBad7 103" xfId="36166"/>
    <cellStyle name="SAPBEXexcBad7 104" xfId="36167"/>
    <cellStyle name="SAPBEXexcBad7 105" xfId="36168"/>
    <cellStyle name="SAPBEXexcBad7 106" xfId="36169"/>
    <cellStyle name="SAPBEXexcBad7 107" xfId="36170"/>
    <cellStyle name="SAPBEXexcBad7 108" xfId="36171"/>
    <cellStyle name="SAPBEXexcBad7 109" xfId="36172"/>
    <cellStyle name="SAPBEXexcBad7 11" xfId="36173"/>
    <cellStyle name="SAPBEXexcBad7 110" xfId="36174"/>
    <cellStyle name="SAPBEXexcBad7 111" xfId="36175"/>
    <cellStyle name="SAPBEXexcBad7 112" xfId="36176"/>
    <cellStyle name="SAPBEXexcBad7 113" xfId="36177"/>
    <cellStyle name="SAPBEXexcBad7 114" xfId="36178"/>
    <cellStyle name="SAPBEXexcBad7 115" xfId="36179"/>
    <cellStyle name="SAPBEXexcBad7 116" xfId="36180"/>
    <cellStyle name="SAPBEXexcBad7 117" xfId="36181"/>
    <cellStyle name="SAPBEXexcBad7 118" xfId="36182"/>
    <cellStyle name="SAPBEXexcBad7 119" xfId="36183"/>
    <cellStyle name="SAPBEXexcBad7 12" xfId="36184"/>
    <cellStyle name="SAPBEXexcBad7 120" xfId="36185"/>
    <cellStyle name="SAPBEXexcBad7 121" xfId="36186"/>
    <cellStyle name="SAPBEXexcBad7 122" xfId="36187"/>
    <cellStyle name="SAPBEXexcBad7 123" xfId="36188"/>
    <cellStyle name="SAPBEXexcBad7 124" xfId="36189"/>
    <cellStyle name="SAPBEXexcBad7 125" xfId="36190"/>
    <cellStyle name="SAPBEXexcBad7 126" xfId="36191"/>
    <cellStyle name="SAPBEXexcBad7 127" xfId="36192"/>
    <cellStyle name="SAPBEXexcBad7 128" xfId="36193"/>
    <cellStyle name="SAPBEXexcBad7 129" xfId="36194"/>
    <cellStyle name="SAPBEXexcBad7 13" xfId="36195"/>
    <cellStyle name="SAPBEXexcBad7 130" xfId="36196"/>
    <cellStyle name="SAPBEXexcBad7 131" xfId="36197"/>
    <cellStyle name="SAPBEXexcBad7 132" xfId="36198"/>
    <cellStyle name="SAPBEXexcBad7 133" xfId="36199"/>
    <cellStyle name="SAPBEXexcBad7 134" xfId="36200"/>
    <cellStyle name="SAPBEXexcBad7 135" xfId="36201"/>
    <cellStyle name="SAPBEXexcBad7 136" xfId="36202"/>
    <cellStyle name="SAPBEXexcBad7 137" xfId="36203"/>
    <cellStyle name="SAPBEXexcBad7 138" xfId="36204"/>
    <cellStyle name="SAPBEXexcBad7 139" xfId="36205"/>
    <cellStyle name="SAPBEXexcBad7 14" xfId="36206"/>
    <cellStyle name="SAPBEXexcBad7 140" xfId="36207"/>
    <cellStyle name="SAPBEXexcBad7 141" xfId="36208"/>
    <cellStyle name="SAPBEXexcBad7 142" xfId="36209"/>
    <cellStyle name="SAPBEXexcBad7 143" xfId="36210"/>
    <cellStyle name="SAPBEXexcBad7 144" xfId="36211"/>
    <cellStyle name="SAPBEXexcBad7 145" xfId="36212"/>
    <cellStyle name="SAPBEXexcBad7 15" xfId="36213"/>
    <cellStyle name="SAPBEXexcBad7 16" xfId="36214"/>
    <cellStyle name="SAPBEXexcBad7 17" xfId="36215"/>
    <cellStyle name="SAPBEXexcBad7 18" xfId="36216"/>
    <cellStyle name="SAPBEXexcBad7 19" xfId="36217"/>
    <cellStyle name="SAPBEXexcBad7 2" xfId="36218"/>
    <cellStyle name="SAPBEXexcBad7 2 2" xfId="36219"/>
    <cellStyle name="SAPBEXexcBad7 2 3" xfId="36220"/>
    <cellStyle name="SAPBEXexcBad7 2 4" xfId="36221"/>
    <cellStyle name="SAPBEXexcBad7 2 5" xfId="36222"/>
    <cellStyle name="SAPBEXexcBad7 20" xfId="36223"/>
    <cellStyle name="SAPBEXexcBad7 21" xfId="36224"/>
    <cellStyle name="SAPBEXexcBad7 22" xfId="36225"/>
    <cellStyle name="SAPBEXexcBad7 23" xfId="36226"/>
    <cellStyle name="SAPBEXexcBad7 24" xfId="36227"/>
    <cellStyle name="SAPBEXexcBad7 25" xfId="36228"/>
    <cellStyle name="SAPBEXexcBad7 26" xfId="36229"/>
    <cellStyle name="SAPBEXexcBad7 27" xfId="36230"/>
    <cellStyle name="SAPBEXexcBad7 28" xfId="36231"/>
    <cellStyle name="SAPBEXexcBad7 29" xfId="36232"/>
    <cellStyle name="SAPBEXexcBad7 3" xfId="36233"/>
    <cellStyle name="SAPBEXexcBad7 3 2" xfId="36234"/>
    <cellStyle name="SAPBEXexcBad7 3 3" xfId="36235"/>
    <cellStyle name="SAPBEXexcBad7 3 4" xfId="36236"/>
    <cellStyle name="SAPBEXexcBad7 3 5" xfId="36237"/>
    <cellStyle name="SAPBEXexcBad7 30" xfId="36238"/>
    <cellStyle name="SAPBEXexcBad7 31" xfId="36239"/>
    <cellStyle name="SAPBEXexcBad7 32" xfId="36240"/>
    <cellStyle name="SAPBEXexcBad7 33" xfId="36241"/>
    <cellStyle name="SAPBEXexcBad7 34" xfId="36242"/>
    <cellStyle name="SAPBEXexcBad7 35" xfId="36243"/>
    <cellStyle name="SAPBEXexcBad7 36" xfId="36244"/>
    <cellStyle name="SAPBEXexcBad7 37" xfId="36245"/>
    <cellStyle name="SAPBEXexcBad7 38" xfId="36246"/>
    <cellStyle name="SAPBEXexcBad7 39" xfId="36247"/>
    <cellStyle name="SAPBEXexcBad7 4" xfId="36248"/>
    <cellStyle name="SAPBEXexcBad7 40" xfId="36249"/>
    <cellStyle name="SAPBEXexcBad7 41" xfId="36250"/>
    <cellStyle name="SAPBEXexcBad7 42" xfId="36251"/>
    <cellStyle name="SAPBEXexcBad7 43" xfId="36252"/>
    <cellStyle name="SAPBEXexcBad7 44" xfId="36253"/>
    <cellStyle name="SAPBEXexcBad7 45" xfId="36254"/>
    <cellStyle name="SAPBEXexcBad7 46" xfId="36255"/>
    <cellStyle name="SAPBEXexcBad7 47" xfId="36256"/>
    <cellStyle name="SAPBEXexcBad7 48" xfId="36257"/>
    <cellStyle name="SAPBEXexcBad7 49" xfId="36258"/>
    <cellStyle name="SAPBEXexcBad7 5" xfId="36259"/>
    <cellStyle name="SAPBEXexcBad7 50" xfId="36260"/>
    <cellStyle name="SAPBEXexcBad7 51" xfId="36261"/>
    <cellStyle name="SAPBEXexcBad7 52" xfId="36262"/>
    <cellStyle name="SAPBEXexcBad7 53" xfId="36263"/>
    <cellStyle name="SAPBEXexcBad7 54" xfId="36264"/>
    <cellStyle name="SAPBEXexcBad7 55" xfId="36265"/>
    <cellStyle name="SAPBEXexcBad7 56" xfId="36266"/>
    <cellStyle name="SAPBEXexcBad7 57" xfId="36267"/>
    <cellStyle name="SAPBEXexcBad7 58" xfId="36268"/>
    <cellStyle name="SAPBEXexcBad7 59" xfId="36269"/>
    <cellStyle name="SAPBEXexcBad7 6" xfId="36270"/>
    <cellStyle name="SAPBEXexcBad7 60" xfId="36271"/>
    <cellStyle name="SAPBEXexcBad7 61" xfId="36272"/>
    <cellStyle name="SAPBEXexcBad7 62" xfId="36273"/>
    <cellStyle name="SAPBEXexcBad7 63" xfId="36274"/>
    <cellStyle name="SAPBEXexcBad7 64" xfId="36275"/>
    <cellStyle name="SAPBEXexcBad7 65" xfId="36276"/>
    <cellStyle name="SAPBEXexcBad7 66" xfId="36277"/>
    <cellStyle name="SAPBEXexcBad7 67" xfId="36278"/>
    <cellStyle name="SAPBEXexcBad7 68" xfId="36279"/>
    <cellStyle name="SAPBEXexcBad7 69" xfId="36280"/>
    <cellStyle name="SAPBEXexcBad7 7" xfId="36281"/>
    <cellStyle name="SAPBEXexcBad7 70" xfId="36282"/>
    <cellStyle name="SAPBEXexcBad7 71" xfId="36283"/>
    <cellStyle name="SAPBEXexcBad7 72" xfId="36284"/>
    <cellStyle name="SAPBEXexcBad7 73" xfId="36285"/>
    <cellStyle name="SAPBEXexcBad7 74" xfId="36286"/>
    <cellStyle name="SAPBEXexcBad7 75" xfId="36287"/>
    <cellStyle name="SAPBEXexcBad7 76" xfId="36288"/>
    <cellStyle name="SAPBEXexcBad7 77" xfId="36289"/>
    <cellStyle name="SAPBEXexcBad7 78" xfId="36290"/>
    <cellStyle name="SAPBEXexcBad7 79" xfId="36291"/>
    <cellStyle name="SAPBEXexcBad7 8" xfId="36292"/>
    <cellStyle name="SAPBEXexcBad7 80" xfId="36293"/>
    <cellStyle name="SAPBEXexcBad7 81" xfId="36294"/>
    <cellStyle name="SAPBEXexcBad7 82" xfId="36295"/>
    <cellStyle name="SAPBEXexcBad7 83" xfId="36296"/>
    <cellStyle name="SAPBEXexcBad7 84" xfId="36297"/>
    <cellStyle name="SAPBEXexcBad7 85" xfId="36298"/>
    <cellStyle name="SAPBEXexcBad7 86" xfId="36299"/>
    <cellStyle name="SAPBEXexcBad7 87" xfId="36300"/>
    <cellStyle name="SAPBEXexcBad7 88" xfId="36301"/>
    <cellStyle name="SAPBEXexcBad7 89" xfId="36302"/>
    <cellStyle name="SAPBEXexcBad7 9" xfId="36303"/>
    <cellStyle name="SAPBEXexcBad7 90" xfId="36304"/>
    <cellStyle name="SAPBEXexcBad7 91" xfId="36305"/>
    <cellStyle name="SAPBEXexcBad7 92" xfId="36306"/>
    <cellStyle name="SAPBEXexcBad7 93" xfId="36307"/>
    <cellStyle name="SAPBEXexcBad7 94" xfId="36308"/>
    <cellStyle name="SAPBEXexcBad7 95" xfId="36309"/>
    <cellStyle name="SAPBEXexcBad7 96" xfId="36310"/>
    <cellStyle name="SAPBEXexcBad7 97" xfId="36311"/>
    <cellStyle name="SAPBEXexcBad7 98" xfId="36312"/>
    <cellStyle name="SAPBEXexcBad7 99" xfId="36313"/>
    <cellStyle name="SAPBEXexcBad7_(A-7) IS-Inputs" xfId="36314"/>
    <cellStyle name="SAPBEXexcBad8" xfId="115"/>
    <cellStyle name="SAPBEXexcBad8 10" xfId="36315"/>
    <cellStyle name="SAPBEXexcBad8 100" xfId="36316"/>
    <cellStyle name="SAPBEXexcBad8 101" xfId="36317"/>
    <cellStyle name="SAPBEXexcBad8 102" xfId="36318"/>
    <cellStyle name="SAPBEXexcBad8 103" xfId="36319"/>
    <cellStyle name="SAPBEXexcBad8 104" xfId="36320"/>
    <cellStyle name="SAPBEXexcBad8 105" xfId="36321"/>
    <cellStyle name="SAPBEXexcBad8 106" xfId="36322"/>
    <cellStyle name="SAPBEXexcBad8 107" xfId="36323"/>
    <cellStyle name="SAPBEXexcBad8 108" xfId="36324"/>
    <cellStyle name="SAPBEXexcBad8 109" xfId="36325"/>
    <cellStyle name="SAPBEXexcBad8 11" xfId="36326"/>
    <cellStyle name="SAPBEXexcBad8 110" xfId="36327"/>
    <cellStyle name="SAPBEXexcBad8 111" xfId="36328"/>
    <cellStyle name="SAPBEXexcBad8 112" xfId="36329"/>
    <cellStyle name="SAPBEXexcBad8 113" xfId="36330"/>
    <cellStyle name="SAPBEXexcBad8 114" xfId="36331"/>
    <cellStyle name="SAPBEXexcBad8 115" xfId="36332"/>
    <cellStyle name="SAPBEXexcBad8 116" xfId="36333"/>
    <cellStyle name="SAPBEXexcBad8 117" xfId="36334"/>
    <cellStyle name="SAPBEXexcBad8 118" xfId="36335"/>
    <cellStyle name="SAPBEXexcBad8 119" xfId="36336"/>
    <cellStyle name="SAPBEXexcBad8 12" xfId="36337"/>
    <cellStyle name="SAPBEXexcBad8 120" xfId="36338"/>
    <cellStyle name="SAPBEXexcBad8 121" xfId="36339"/>
    <cellStyle name="SAPBEXexcBad8 122" xfId="36340"/>
    <cellStyle name="SAPBEXexcBad8 123" xfId="36341"/>
    <cellStyle name="SAPBEXexcBad8 124" xfId="36342"/>
    <cellStyle name="SAPBEXexcBad8 125" xfId="36343"/>
    <cellStyle name="SAPBEXexcBad8 126" xfId="36344"/>
    <cellStyle name="SAPBEXexcBad8 127" xfId="36345"/>
    <cellStyle name="SAPBEXexcBad8 128" xfId="36346"/>
    <cellStyle name="SAPBEXexcBad8 129" xfId="36347"/>
    <cellStyle name="SAPBEXexcBad8 13" xfId="36348"/>
    <cellStyle name="SAPBEXexcBad8 130" xfId="36349"/>
    <cellStyle name="SAPBEXexcBad8 131" xfId="36350"/>
    <cellStyle name="SAPBEXexcBad8 132" xfId="36351"/>
    <cellStyle name="SAPBEXexcBad8 133" xfId="36352"/>
    <cellStyle name="SAPBEXexcBad8 134" xfId="36353"/>
    <cellStyle name="SAPBEXexcBad8 135" xfId="36354"/>
    <cellStyle name="SAPBEXexcBad8 136" xfId="36355"/>
    <cellStyle name="SAPBEXexcBad8 137" xfId="36356"/>
    <cellStyle name="SAPBEXexcBad8 138" xfId="36357"/>
    <cellStyle name="SAPBEXexcBad8 139" xfId="36358"/>
    <cellStyle name="SAPBEXexcBad8 14" xfId="36359"/>
    <cellStyle name="SAPBEXexcBad8 140" xfId="36360"/>
    <cellStyle name="SAPBEXexcBad8 141" xfId="36361"/>
    <cellStyle name="SAPBEXexcBad8 142" xfId="36362"/>
    <cellStyle name="SAPBEXexcBad8 143" xfId="36363"/>
    <cellStyle name="SAPBEXexcBad8 144" xfId="36364"/>
    <cellStyle name="SAPBEXexcBad8 145" xfId="36365"/>
    <cellStyle name="SAPBEXexcBad8 15" xfId="36366"/>
    <cellStyle name="SAPBEXexcBad8 16" xfId="36367"/>
    <cellStyle name="SAPBEXexcBad8 17" xfId="36368"/>
    <cellStyle name="SAPBEXexcBad8 18" xfId="36369"/>
    <cellStyle name="SAPBEXexcBad8 19" xfId="36370"/>
    <cellStyle name="SAPBEXexcBad8 2" xfId="36371"/>
    <cellStyle name="SAPBEXexcBad8 2 2" xfId="36372"/>
    <cellStyle name="SAPBEXexcBad8 2 3" xfId="36373"/>
    <cellStyle name="SAPBEXexcBad8 2 4" xfId="36374"/>
    <cellStyle name="SAPBEXexcBad8 2 5" xfId="36375"/>
    <cellStyle name="SAPBEXexcBad8 20" xfId="36376"/>
    <cellStyle name="SAPBEXexcBad8 21" xfId="36377"/>
    <cellStyle name="SAPBEXexcBad8 22" xfId="36378"/>
    <cellStyle name="SAPBEXexcBad8 23" xfId="36379"/>
    <cellStyle name="SAPBEXexcBad8 24" xfId="36380"/>
    <cellStyle name="SAPBEXexcBad8 25" xfId="36381"/>
    <cellStyle name="SAPBEXexcBad8 26" xfId="36382"/>
    <cellStyle name="SAPBEXexcBad8 27" xfId="36383"/>
    <cellStyle name="SAPBEXexcBad8 28" xfId="36384"/>
    <cellStyle name="SAPBEXexcBad8 29" xfId="36385"/>
    <cellStyle name="SAPBEXexcBad8 3" xfId="36386"/>
    <cellStyle name="SAPBEXexcBad8 3 2" xfId="36387"/>
    <cellStyle name="SAPBEXexcBad8 3 3" xfId="36388"/>
    <cellStyle name="SAPBEXexcBad8 3 4" xfId="36389"/>
    <cellStyle name="SAPBEXexcBad8 3 5" xfId="36390"/>
    <cellStyle name="SAPBEXexcBad8 30" xfId="36391"/>
    <cellStyle name="SAPBEXexcBad8 31" xfId="36392"/>
    <cellStyle name="SAPBEXexcBad8 32" xfId="36393"/>
    <cellStyle name="SAPBEXexcBad8 33" xfId="36394"/>
    <cellStyle name="SAPBEXexcBad8 34" xfId="36395"/>
    <cellStyle name="SAPBEXexcBad8 35" xfId="36396"/>
    <cellStyle name="SAPBEXexcBad8 36" xfId="36397"/>
    <cellStyle name="SAPBEXexcBad8 37" xfId="36398"/>
    <cellStyle name="SAPBEXexcBad8 38" xfId="36399"/>
    <cellStyle name="SAPBEXexcBad8 39" xfId="36400"/>
    <cellStyle name="SAPBEXexcBad8 4" xfId="36401"/>
    <cellStyle name="SAPBEXexcBad8 40" xfId="36402"/>
    <cellStyle name="SAPBEXexcBad8 41" xfId="36403"/>
    <cellStyle name="SAPBEXexcBad8 42" xfId="36404"/>
    <cellStyle name="SAPBEXexcBad8 43" xfId="36405"/>
    <cellStyle name="SAPBEXexcBad8 44" xfId="36406"/>
    <cellStyle name="SAPBEXexcBad8 45" xfId="36407"/>
    <cellStyle name="SAPBEXexcBad8 46" xfId="36408"/>
    <cellStyle name="SAPBEXexcBad8 47" xfId="36409"/>
    <cellStyle name="SAPBEXexcBad8 48" xfId="36410"/>
    <cellStyle name="SAPBEXexcBad8 49" xfId="36411"/>
    <cellStyle name="SAPBEXexcBad8 5" xfId="36412"/>
    <cellStyle name="SAPBEXexcBad8 50" xfId="36413"/>
    <cellStyle name="SAPBEXexcBad8 51" xfId="36414"/>
    <cellStyle name="SAPBEXexcBad8 52" xfId="36415"/>
    <cellStyle name="SAPBEXexcBad8 53" xfId="36416"/>
    <cellStyle name="SAPBEXexcBad8 54" xfId="36417"/>
    <cellStyle name="SAPBEXexcBad8 55" xfId="36418"/>
    <cellStyle name="SAPBEXexcBad8 56" xfId="36419"/>
    <cellStyle name="SAPBEXexcBad8 57" xfId="36420"/>
    <cellStyle name="SAPBEXexcBad8 58" xfId="36421"/>
    <cellStyle name="SAPBEXexcBad8 59" xfId="36422"/>
    <cellStyle name="SAPBEXexcBad8 6" xfId="36423"/>
    <cellStyle name="SAPBEXexcBad8 60" xfId="36424"/>
    <cellStyle name="SAPBEXexcBad8 61" xfId="36425"/>
    <cellStyle name="SAPBEXexcBad8 62" xfId="36426"/>
    <cellStyle name="SAPBEXexcBad8 63" xfId="36427"/>
    <cellStyle name="SAPBEXexcBad8 64" xfId="36428"/>
    <cellStyle name="SAPBEXexcBad8 65" xfId="36429"/>
    <cellStyle name="SAPBEXexcBad8 66" xfId="36430"/>
    <cellStyle name="SAPBEXexcBad8 67" xfId="36431"/>
    <cellStyle name="SAPBEXexcBad8 68" xfId="36432"/>
    <cellStyle name="SAPBEXexcBad8 69" xfId="36433"/>
    <cellStyle name="SAPBEXexcBad8 7" xfId="36434"/>
    <cellStyle name="SAPBEXexcBad8 70" xfId="36435"/>
    <cellStyle name="SAPBEXexcBad8 71" xfId="36436"/>
    <cellStyle name="SAPBEXexcBad8 72" xfId="36437"/>
    <cellStyle name="SAPBEXexcBad8 73" xfId="36438"/>
    <cellStyle name="SAPBEXexcBad8 74" xfId="36439"/>
    <cellStyle name="SAPBEXexcBad8 75" xfId="36440"/>
    <cellStyle name="SAPBEXexcBad8 76" xfId="36441"/>
    <cellStyle name="SAPBEXexcBad8 77" xfId="36442"/>
    <cellStyle name="SAPBEXexcBad8 78" xfId="36443"/>
    <cellStyle name="SAPBEXexcBad8 79" xfId="36444"/>
    <cellStyle name="SAPBEXexcBad8 8" xfId="36445"/>
    <cellStyle name="SAPBEXexcBad8 80" xfId="36446"/>
    <cellStyle name="SAPBEXexcBad8 81" xfId="36447"/>
    <cellStyle name="SAPBEXexcBad8 82" xfId="36448"/>
    <cellStyle name="SAPBEXexcBad8 83" xfId="36449"/>
    <cellStyle name="SAPBEXexcBad8 84" xfId="36450"/>
    <cellStyle name="SAPBEXexcBad8 85" xfId="36451"/>
    <cellStyle name="SAPBEXexcBad8 86" xfId="36452"/>
    <cellStyle name="SAPBEXexcBad8 87" xfId="36453"/>
    <cellStyle name="SAPBEXexcBad8 88" xfId="36454"/>
    <cellStyle name="SAPBEXexcBad8 89" xfId="36455"/>
    <cellStyle name="SAPBEXexcBad8 9" xfId="36456"/>
    <cellStyle name="SAPBEXexcBad8 90" xfId="36457"/>
    <cellStyle name="SAPBEXexcBad8 91" xfId="36458"/>
    <cellStyle name="SAPBEXexcBad8 92" xfId="36459"/>
    <cellStyle name="SAPBEXexcBad8 93" xfId="36460"/>
    <cellStyle name="SAPBEXexcBad8 94" xfId="36461"/>
    <cellStyle name="SAPBEXexcBad8 95" xfId="36462"/>
    <cellStyle name="SAPBEXexcBad8 96" xfId="36463"/>
    <cellStyle name="SAPBEXexcBad8 97" xfId="36464"/>
    <cellStyle name="SAPBEXexcBad8 98" xfId="36465"/>
    <cellStyle name="SAPBEXexcBad8 99" xfId="36466"/>
    <cellStyle name="SAPBEXexcBad8_(A-7) IS-Inputs" xfId="36467"/>
    <cellStyle name="SAPBEXexcBad9" xfId="116"/>
    <cellStyle name="SAPBEXexcBad9 10" xfId="36468"/>
    <cellStyle name="SAPBEXexcBad9 100" xfId="36469"/>
    <cellStyle name="SAPBEXexcBad9 101" xfId="36470"/>
    <cellStyle name="SAPBEXexcBad9 102" xfId="36471"/>
    <cellStyle name="SAPBEXexcBad9 103" xfId="36472"/>
    <cellStyle name="SAPBEXexcBad9 104" xfId="36473"/>
    <cellStyle name="SAPBEXexcBad9 105" xfId="36474"/>
    <cellStyle name="SAPBEXexcBad9 106" xfId="36475"/>
    <cellStyle name="SAPBEXexcBad9 107" xfId="36476"/>
    <cellStyle name="SAPBEXexcBad9 108" xfId="36477"/>
    <cellStyle name="SAPBEXexcBad9 109" xfId="36478"/>
    <cellStyle name="SAPBEXexcBad9 11" xfId="36479"/>
    <cellStyle name="SAPBEXexcBad9 110" xfId="36480"/>
    <cellStyle name="SAPBEXexcBad9 111" xfId="36481"/>
    <cellStyle name="SAPBEXexcBad9 112" xfId="36482"/>
    <cellStyle name="SAPBEXexcBad9 113" xfId="36483"/>
    <cellStyle name="SAPBEXexcBad9 114" xfId="36484"/>
    <cellStyle name="SAPBEXexcBad9 115" xfId="36485"/>
    <cellStyle name="SAPBEXexcBad9 116" xfId="36486"/>
    <cellStyle name="SAPBEXexcBad9 117" xfId="36487"/>
    <cellStyle name="SAPBEXexcBad9 118" xfId="36488"/>
    <cellStyle name="SAPBEXexcBad9 119" xfId="36489"/>
    <cellStyle name="SAPBEXexcBad9 12" xfId="36490"/>
    <cellStyle name="SAPBEXexcBad9 120" xfId="36491"/>
    <cellStyle name="SAPBEXexcBad9 121" xfId="36492"/>
    <cellStyle name="SAPBEXexcBad9 122" xfId="36493"/>
    <cellStyle name="SAPBEXexcBad9 123" xfId="36494"/>
    <cellStyle name="SAPBEXexcBad9 124" xfId="36495"/>
    <cellStyle name="SAPBEXexcBad9 125" xfId="36496"/>
    <cellStyle name="SAPBEXexcBad9 126" xfId="36497"/>
    <cellStyle name="SAPBEXexcBad9 127" xfId="36498"/>
    <cellStyle name="SAPBEXexcBad9 128" xfId="36499"/>
    <cellStyle name="SAPBEXexcBad9 129" xfId="36500"/>
    <cellStyle name="SAPBEXexcBad9 13" xfId="36501"/>
    <cellStyle name="SAPBEXexcBad9 130" xfId="36502"/>
    <cellStyle name="SAPBEXexcBad9 131" xfId="36503"/>
    <cellStyle name="SAPBEXexcBad9 132" xfId="36504"/>
    <cellStyle name="SAPBEXexcBad9 133" xfId="36505"/>
    <cellStyle name="SAPBEXexcBad9 134" xfId="36506"/>
    <cellStyle name="SAPBEXexcBad9 135" xfId="36507"/>
    <cellStyle name="SAPBEXexcBad9 136" xfId="36508"/>
    <cellStyle name="SAPBEXexcBad9 137" xfId="36509"/>
    <cellStyle name="SAPBEXexcBad9 138" xfId="36510"/>
    <cellStyle name="SAPBEXexcBad9 139" xfId="36511"/>
    <cellStyle name="SAPBEXexcBad9 14" xfId="36512"/>
    <cellStyle name="SAPBEXexcBad9 140" xfId="36513"/>
    <cellStyle name="SAPBEXexcBad9 141" xfId="36514"/>
    <cellStyle name="SAPBEXexcBad9 142" xfId="36515"/>
    <cellStyle name="SAPBEXexcBad9 143" xfId="36516"/>
    <cellStyle name="SAPBEXexcBad9 144" xfId="36517"/>
    <cellStyle name="SAPBEXexcBad9 145" xfId="36518"/>
    <cellStyle name="SAPBEXexcBad9 15" xfId="36519"/>
    <cellStyle name="SAPBEXexcBad9 16" xfId="36520"/>
    <cellStyle name="SAPBEXexcBad9 17" xfId="36521"/>
    <cellStyle name="SAPBEXexcBad9 18" xfId="36522"/>
    <cellStyle name="SAPBEXexcBad9 19" xfId="36523"/>
    <cellStyle name="SAPBEXexcBad9 2" xfId="36524"/>
    <cellStyle name="SAPBEXexcBad9 2 2" xfId="36525"/>
    <cellStyle name="SAPBEXexcBad9 2 3" xfId="36526"/>
    <cellStyle name="SAPBEXexcBad9 2 4" xfId="36527"/>
    <cellStyle name="SAPBEXexcBad9 2 5" xfId="36528"/>
    <cellStyle name="SAPBEXexcBad9 20" xfId="36529"/>
    <cellStyle name="SAPBEXexcBad9 21" xfId="36530"/>
    <cellStyle name="SAPBEXexcBad9 22" xfId="36531"/>
    <cellStyle name="SAPBEXexcBad9 23" xfId="36532"/>
    <cellStyle name="SAPBEXexcBad9 24" xfId="36533"/>
    <cellStyle name="SAPBEXexcBad9 25" xfId="36534"/>
    <cellStyle name="SAPBEXexcBad9 26" xfId="36535"/>
    <cellStyle name="SAPBEXexcBad9 27" xfId="36536"/>
    <cellStyle name="SAPBEXexcBad9 28" xfId="36537"/>
    <cellStyle name="SAPBEXexcBad9 29" xfId="36538"/>
    <cellStyle name="SAPBEXexcBad9 3" xfId="36539"/>
    <cellStyle name="SAPBEXexcBad9 3 2" xfId="36540"/>
    <cellStyle name="SAPBEXexcBad9 3 3" xfId="36541"/>
    <cellStyle name="SAPBEXexcBad9 3 4" xfId="36542"/>
    <cellStyle name="SAPBEXexcBad9 3 5" xfId="36543"/>
    <cellStyle name="SAPBEXexcBad9 30" xfId="36544"/>
    <cellStyle name="SAPBEXexcBad9 31" xfId="36545"/>
    <cellStyle name="SAPBEXexcBad9 32" xfId="36546"/>
    <cellStyle name="SAPBEXexcBad9 33" xfId="36547"/>
    <cellStyle name="SAPBEXexcBad9 34" xfId="36548"/>
    <cellStyle name="SAPBEXexcBad9 35" xfId="36549"/>
    <cellStyle name="SAPBEXexcBad9 36" xfId="36550"/>
    <cellStyle name="SAPBEXexcBad9 37" xfId="36551"/>
    <cellStyle name="SAPBEXexcBad9 38" xfId="36552"/>
    <cellStyle name="SAPBEXexcBad9 39" xfId="36553"/>
    <cellStyle name="SAPBEXexcBad9 4" xfId="36554"/>
    <cellStyle name="SAPBEXexcBad9 40" xfId="36555"/>
    <cellStyle name="SAPBEXexcBad9 41" xfId="36556"/>
    <cellStyle name="SAPBEXexcBad9 42" xfId="36557"/>
    <cellStyle name="SAPBEXexcBad9 43" xfId="36558"/>
    <cellStyle name="SAPBEXexcBad9 44" xfId="36559"/>
    <cellStyle name="SAPBEXexcBad9 45" xfId="36560"/>
    <cellStyle name="SAPBEXexcBad9 46" xfId="36561"/>
    <cellStyle name="SAPBEXexcBad9 47" xfId="36562"/>
    <cellStyle name="SAPBEXexcBad9 48" xfId="36563"/>
    <cellStyle name="SAPBEXexcBad9 49" xfId="36564"/>
    <cellStyle name="SAPBEXexcBad9 5" xfId="36565"/>
    <cellStyle name="SAPBEXexcBad9 50" xfId="36566"/>
    <cellStyle name="SAPBEXexcBad9 51" xfId="36567"/>
    <cellStyle name="SAPBEXexcBad9 52" xfId="36568"/>
    <cellStyle name="SAPBEXexcBad9 53" xfId="36569"/>
    <cellStyle name="SAPBEXexcBad9 54" xfId="36570"/>
    <cellStyle name="SAPBEXexcBad9 55" xfId="36571"/>
    <cellStyle name="SAPBEXexcBad9 56" xfId="36572"/>
    <cellStyle name="SAPBEXexcBad9 57" xfId="36573"/>
    <cellStyle name="SAPBEXexcBad9 58" xfId="36574"/>
    <cellStyle name="SAPBEXexcBad9 59" xfId="36575"/>
    <cellStyle name="SAPBEXexcBad9 6" xfId="36576"/>
    <cellStyle name="SAPBEXexcBad9 60" xfId="36577"/>
    <cellStyle name="SAPBEXexcBad9 61" xfId="36578"/>
    <cellStyle name="SAPBEXexcBad9 62" xfId="36579"/>
    <cellStyle name="SAPBEXexcBad9 63" xfId="36580"/>
    <cellStyle name="SAPBEXexcBad9 64" xfId="36581"/>
    <cellStyle name="SAPBEXexcBad9 65" xfId="36582"/>
    <cellStyle name="SAPBEXexcBad9 66" xfId="36583"/>
    <cellStyle name="SAPBEXexcBad9 67" xfId="36584"/>
    <cellStyle name="SAPBEXexcBad9 68" xfId="36585"/>
    <cellStyle name="SAPBEXexcBad9 69" xfId="36586"/>
    <cellStyle name="SAPBEXexcBad9 7" xfId="36587"/>
    <cellStyle name="SAPBEXexcBad9 70" xfId="36588"/>
    <cellStyle name="SAPBEXexcBad9 71" xfId="36589"/>
    <cellStyle name="SAPBEXexcBad9 72" xfId="36590"/>
    <cellStyle name="SAPBEXexcBad9 73" xfId="36591"/>
    <cellStyle name="SAPBEXexcBad9 74" xfId="36592"/>
    <cellStyle name="SAPBEXexcBad9 75" xfId="36593"/>
    <cellStyle name="SAPBEXexcBad9 76" xfId="36594"/>
    <cellStyle name="SAPBEXexcBad9 77" xfId="36595"/>
    <cellStyle name="SAPBEXexcBad9 78" xfId="36596"/>
    <cellStyle name="SAPBEXexcBad9 79" xfId="36597"/>
    <cellStyle name="SAPBEXexcBad9 8" xfId="36598"/>
    <cellStyle name="SAPBEXexcBad9 80" xfId="36599"/>
    <cellStyle name="SAPBEXexcBad9 81" xfId="36600"/>
    <cellStyle name="SAPBEXexcBad9 82" xfId="36601"/>
    <cellStyle name="SAPBEXexcBad9 83" xfId="36602"/>
    <cellStyle name="SAPBEXexcBad9 84" xfId="36603"/>
    <cellStyle name="SAPBEXexcBad9 85" xfId="36604"/>
    <cellStyle name="SAPBEXexcBad9 86" xfId="36605"/>
    <cellStyle name="SAPBEXexcBad9 87" xfId="36606"/>
    <cellStyle name="SAPBEXexcBad9 88" xfId="36607"/>
    <cellStyle name="SAPBEXexcBad9 89" xfId="36608"/>
    <cellStyle name="SAPBEXexcBad9 9" xfId="36609"/>
    <cellStyle name="SAPBEXexcBad9 90" xfId="36610"/>
    <cellStyle name="SAPBEXexcBad9 91" xfId="36611"/>
    <cellStyle name="SAPBEXexcBad9 92" xfId="36612"/>
    <cellStyle name="SAPBEXexcBad9 93" xfId="36613"/>
    <cellStyle name="SAPBEXexcBad9 94" xfId="36614"/>
    <cellStyle name="SAPBEXexcBad9 95" xfId="36615"/>
    <cellStyle name="SAPBEXexcBad9 96" xfId="36616"/>
    <cellStyle name="SAPBEXexcBad9 97" xfId="36617"/>
    <cellStyle name="SAPBEXexcBad9 98" xfId="36618"/>
    <cellStyle name="SAPBEXexcBad9 99" xfId="36619"/>
    <cellStyle name="SAPBEXexcBad9_(A-7) IS-Inputs" xfId="36620"/>
    <cellStyle name="SAPBEXexcCritical4" xfId="117"/>
    <cellStyle name="SAPBEXexcCritical4 10" xfId="36621"/>
    <cellStyle name="SAPBEXexcCritical4 100" xfId="36622"/>
    <cellStyle name="SAPBEXexcCritical4 101" xfId="36623"/>
    <cellStyle name="SAPBEXexcCritical4 102" xfId="36624"/>
    <cellStyle name="SAPBEXexcCritical4 103" xfId="36625"/>
    <cellStyle name="SAPBEXexcCritical4 104" xfId="36626"/>
    <cellStyle name="SAPBEXexcCritical4 105" xfId="36627"/>
    <cellStyle name="SAPBEXexcCritical4 106" xfId="36628"/>
    <cellStyle name="SAPBEXexcCritical4 107" xfId="36629"/>
    <cellStyle name="SAPBEXexcCritical4 108" xfId="36630"/>
    <cellStyle name="SAPBEXexcCritical4 109" xfId="36631"/>
    <cellStyle name="SAPBEXexcCritical4 11" xfId="36632"/>
    <cellStyle name="SAPBEXexcCritical4 110" xfId="36633"/>
    <cellStyle name="SAPBEXexcCritical4 111" xfId="36634"/>
    <cellStyle name="SAPBEXexcCritical4 112" xfId="36635"/>
    <cellStyle name="SAPBEXexcCritical4 113" xfId="36636"/>
    <cellStyle name="SAPBEXexcCritical4 114" xfId="36637"/>
    <cellStyle name="SAPBEXexcCritical4 115" xfId="36638"/>
    <cellStyle name="SAPBEXexcCritical4 116" xfId="36639"/>
    <cellStyle name="SAPBEXexcCritical4 117" xfId="36640"/>
    <cellStyle name="SAPBEXexcCritical4 118" xfId="36641"/>
    <cellStyle name="SAPBEXexcCritical4 119" xfId="36642"/>
    <cellStyle name="SAPBEXexcCritical4 12" xfId="36643"/>
    <cellStyle name="SAPBEXexcCritical4 120" xfId="36644"/>
    <cellStyle name="SAPBEXexcCritical4 121" xfId="36645"/>
    <cellStyle name="SAPBEXexcCritical4 122" xfId="36646"/>
    <cellStyle name="SAPBEXexcCritical4 123" xfId="36647"/>
    <cellStyle name="SAPBEXexcCritical4 124" xfId="36648"/>
    <cellStyle name="SAPBEXexcCritical4 125" xfId="36649"/>
    <cellStyle name="SAPBEXexcCritical4 126" xfId="36650"/>
    <cellStyle name="SAPBEXexcCritical4 127" xfId="36651"/>
    <cellStyle name="SAPBEXexcCritical4 128" xfId="36652"/>
    <cellStyle name="SAPBEXexcCritical4 129" xfId="36653"/>
    <cellStyle name="SAPBEXexcCritical4 13" xfId="36654"/>
    <cellStyle name="SAPBEXexcCritical4 130" xfId="36655"/>
    <cellStyle name="SAPBEXexcCritical4 131" xfId="36656"/>
    <cellStyle name="SAPBEXexcCritical4 132" xfId="36657"/>
    <cellStyle name="SAPBEXexcCritical4 133" xfId="36658"/>
    <cellStyle name="SAPBEXexcCritical4 134" xfId="36659"/>
    <cellStyle name="SAPBEXexcCritical4 135" xfId="36660"/>
    <cellStyle name="SAPBEXexcCritical4 136" xfId="36661"/>
    <cellStyle name="SAPBEXexcCritical4 137" xfId="36662"/>
    <cellStyle name="SAPBEXexcCritical4 138" xfId="36663"/>
    <cellStyle name="SAPBEXexcCritical4 139" xfId="36664"/>
    <cellStyle name="SAPBEXexcCritical4 14" xfId="36665"/>
    <cellStyle name="SAPBEXexcCritical4 140" xfId="36666"/>
    <cellStyle name="SAPBEXexcCritical4 141" xfId="36667"/>
    <cellStyle name="SAPBEXexcCritical4 142" xfId="36668"/>
    <cellStyle name="SAPBEXexcCritical4 143" xfId="36669"/>
    <cellStyle name="SAPBEXexcCritical4 144" xfId="36670"/>
    <cellStyle name="SAPBEXexcCritical4 145" xfId="36671"/>
    <cellStyle name="SAPBEXexcCritical4 15" xfId="36672"/>
    <cellStyle name="SAPBEXexcCritical4 16" xfId="36673"/>
    <cellStyle name="SAPBEXexcCritical4 17" xfId="36674"/>
    <cellStyle name="SAPBEXexcCritical4 18" xfId="36675"/>
    <cellStyle name="SAPBEXexcCritical4 19" xfId="36676"/>
    <cellStyle name="SAPBEXexcCritical4 2" xfId="36677"/>
    <cellStyle name="SAPBEXexcCritical4 2 2" xfId="36678"/>
    <cellStyle name="SAPBEXexcCritical4 2 3" xfId="36679"/>
    <cellStyle name="SAPBEXexcCritical4 2 4" xfId="36680"/>
    <cellStyle name="SAPBEXexcCritical4 2 5" xfId="36681"/>
    <cellStyle name="SAPBEXexcCritical4 20" xfId="36682"/>
    <cellStyle name="SAPBEXexcCritical4 21" xfId="36683"/>
    <cellStyle name="SAPBEXexcCritical4 22" xfId="36684"/>
    <cellStyle name="SAPBEXexcCritical4 23" xfId="36685"/>
    <cellStyle name="SAPBEXexcCritical4 24" xfId="36686"/>
    <cellStyle name="SAPBEXexcCritical4 25" xfId="36687"/>
    <cellStyle name="SAPBEXexcCritical4 26" xfId="36688"/>
    <cellStyle name="SAPBEXexcCritical4 27" xfId="36689"/>
    <cellStyle name="SAPBEXexcCritical4 28" xfId="36690"/>
    <cellStyle name="SAPBEXexcCritical4 29" xfId="36691"/>
    <cellStyle name="SAPBEXexcCritical4 3" xfId="36692"/>
    <cellStyle name="SAPBEXexcCritical4 3 2" xfId="36693"/>
    <cellStyle name="SAPBEXexcCritical4 3 3" xfId="36694"/>
    <cellStyle name="SAPBEXexcCritical4 3 4" xfId="36695"/>
    <cellStyle name="SAPBEXexcCritical4 3 5" xfId="36696"/>
    <cellStyle name="SAPBEXexcCritical4 30" xfId="36697"/>
    <cellStyle name="SAPBEXexcCritical4 31" xfId="36698"/>
    <cellStyle name="SAPBEXexcCritical4 32" xfId="36699"/>
    <cellStyle name="SAPBEXexcCritical4 33" xfId="36700"/>
    <cellStyle name="SAPBEXexcCritical4 34" xfId="36701"/>
    <cellStyle name="SAPBEXexcCritical4 35" xfId="36702"/>
    <cellStyle name="SAPBEXexcCritical4 36" xfId="36703"/>
    <cellStyle name="SAPBEXexcCritical4 37" xfId="36704"/>
    <cellStyle name="SAPBEXexcCritical4 38" xfId="36705"/>
    <cellStyle name="SAPBEXexcCritical4 39" xfId="36706"/>
    <cellStyle name="SAPBEXexcCritical4 4" xfId="36707"/>
    <cellStyle name="SAPBEXexcCritical4 40" xfId="36708"/>
    <cellStyle name="SAPBEXexcCritical4 41" xfId="36709"/>
    <cellStyle name="SAPBEXexcCritical4 42" xfId="36710"/>
    <cellStyle name="SAPBEXexcCritical4 43" xfId="36711"/>
    <cellStyle name="SAPBEXexcCritical4 44" xfId="36712"/>
    <cellStyle name="SAPBEXexcCritical4 45" xfId="36713"/>
    <cellStyle name="SAPBEXexcCritical4 46" xfId="36714"/>
    <cellStyle name="SAPBEXexcCritical4 47" xfId="36715"/>
    <cellStyle name="SAPBEXexcCritical4 48" xfId="36716"/>
    <cellStyle name="SAPBEXexcCritical4 49" xfId="36717"/>
    <cellStyle name="SAPBEXexcCritical4 5" xfId="36718"/>
    <cellStyle name="SAPBEXexcCritical4 50" xfId="36719"/>
    <cellStyle name="SAPBEXexcCritical4 51" xfId="36720"/>
    <cellStyle name="SAPBEXexcCritical4 52" xfId="36721"/>
    <cellStyle name="SAPBEXexcCritical4 53" xfId="36722"/>
    <cellStyle name="SAPBEXexcCritical4 54" xfId="36723"/>
    <cellStyle name="SAPBEXexcCritical4 55" xfId="36724"/>
    <cellStyle name="SAPBEXexcCritical4 56" xfId="36725"/>
    <cellStyle name="SAPBEXexcCritical4 57" xfId="36726"/>
    <cellStyle name="SAPBEXexcCritical4 58" xfId="36727"/>
    <cellStyle name="SAPBEXexcCritical4 59" xfId="36728"/>
    <cellStyle name="SAPBEXexcCritical4 6" xfId="36729"/>
    <cellStyle name="SAPBEXexcCritical4 60" xfId="36730"/>
    <cellStyle name="SAPBEXexcCritical4 61" xfId="36731"/>
    <cellStyle name="SAPBEXexcCritical4 62" xfId="36732"/>
    <cellStyle name="SAPBEXexcCritical4 63" xfId="36733"/>
    <cellStyle name="SAPBEXexcCritical4 64" xfId="36734"/>
    <cellStyle name="SAPBEXexcCritical4 65" xfId="36735"/>
    <cellStyle name="SAPBEXexcCritical4 66" xfId="36736"/>
    <cellStyle name="SAPBEXexcCritical4 67" xfId="36737"/>
    <cellStyle name="SAPBEXexcCritical4 68" xfId="36738"/>
    <cellStyle name="SAPBEXexcCritical4 69" xfId="36739"/>
    <cellStyle name="SAPBEXexcCritical4 7" xfId="36740"/>
    <cellStyle name="SAPBEXexcCritical4 70" xfId="36741"/>
    <cellStyle name="SAPBEXexcCritical4 71" xfId="36742"/>
    <cellStyle name="SAPBEXexcCritical4 72" xfId="36743"/>
    <cellStyle name="SAPBEXexcCritical4 73" xfId="36744"/>
    <cellStyle name="SAPBEXexcCritical4 74" xfId="36745"/>
    <cellStyle name="SAPBEXexcCritical4 75" xfId="36746"/>
    <cellStyle name="SAPBEXexcCritical4 76" xfId="36747"/>
    <cellStyle name="SAPBEXexcCritical4 77" xfId="36748"/>
    <cellStyle name="SAPBEXexcCritical4 78" xfId="36749"/>
    <cellStyle name="SAPBEXexcCritical4 79" xfId="36750"/>
    <cellStyle name="SAPBEXexcCritical4 8" xfId="36751"/>
    <cellStyle name="SAPBEXexcCritical4 80" xfId="36752"/>
    <cellStyle name="SAPBEXexcCritical4 81" xfId="36753"/>
    <cellStyle name="SAPBEXexcCritical4 82" xfId="36754"/>
    <cellStyle name="SAPBEXexcCritical4 83" xfId="36755"/>
    <cellStyle name="SAPBEXexcCritical4 84" xfId="36756"/>
    <cellStyle name="SAPBEXexcCritical4 85" xfId="36757"/>
    <cellStyle name="SAPBEXexcCritical4 86" xfId="36758"/>
    <cellStyle name="SAPBEXexcCritical4 87" xfId="36759"/>
    <cellStyle name="SAPBEXexcCritical4 88" xfId="36760"/>
    <cellStyle name="SAPBEXexcCritical4 89" xfId="36761"/>
    <cellStyle name="SAPBEXexcCritical4 9" xfId="36762"/>
    <cellStyle name="SAPBEXexcCritical4 90" xfId="36763"/>
    <cellStyle name="SAPBEXexcCritical4 91" xfId="36764"/>
    <cellStyle name="SAPBEXexcCritical4 92" xfId="36765"/>
    <cellStyle name="SAPBEXexcCritical4 93" xfId="36766"/>
    <cellStyle name="SAPBEXexcCritical4 94" xfId="36767"/>
    <cellStyle name="SAPBEXexcCritical4 95" xfId="36768"/>
    <cellStyle name="SAPBEXexcCritical4 96" xfId="36769"/>
    <cellStyle name="SAPBEXexcCritical4 97" xfId="36770"/>
    <cellStyle name="SAPBEXexcCritical4 98" xfId="36771"/>
    <cellStyle name="SAPBEXexcCritical4 99" xfId="36772"/>
    <cellStyle name="SAPBEXexcCritical4_(A-7) IS-Inputs" xfId="36773"/>
    <cellStyle name="SAPBEXexcCritical5" xfId="118"/>
    <cellStyle name="SAPBEXexcCritical5 10" xfId="36774"/>
    <cellStyle name="SAPBEXexcCritical5 100" xfId="36775"/>
    <cellStyle name="SAPBEXexcCritical5 101" xfId="36776"/>
    <cellStyle name="SAPBEXexcCritical5 102" xfId="36777"/>
    <cellStyle name="SAPBEXexcCritical5 103" xfId="36778"/>
    <cellStyle name="SAPBEXexcCritical5 104" xfId="36779"/>
    <cellStyle name="SAPBEXexcCritical5 105" xfId="36780"/>
    <cellStyle name="SAPBEXexcCritical5 106" xfId="36781"/>
    <cellStyle name="SAPBEXexcCritical5 107" xfId="36782"/>
    <cellStyle name="SAPBEXexcCritical5 108" xfId="36783"/>
    <cellStyle name="SAPBEXexcCritical5 109" xfId="36784"/>
    <cellStyle name="SAPBEXexcCritical5 11" xfId="36785"/>
    <cellStyle name="SAPBEXexcCritical5 110" xfId="36786"/>
    <cellStyle name="SAPBEXexcCritical5 111" xfId="36787"/>
    <cellStyle name="SAPBEXexcCritical5 112" xfId="36788"/>
    <cellStyle name="SAPBEXexcCritical5 113" xfId="36789"/>
    <cellStyle name="SAPBEXexcCritical5 114" xfId="36790"/>
    <cellStyle name="SAPBEXexcCritical5 115" xfId="36791"/>
    <cellStyle name="SAPBEXexcCritical5 116" xfId="36792"/>
    <cellStyle name="SAPBEXexcCritical5 117" xfId="36793"/>
    <cellStyle name="SAPBEXexcCritical5 118" xfId="36794"/>
    <cellStyle name="SAPBEXexcCritical5 119" xfId="36795"/>
    <cellStyle name="SAPBEXexcCritical5 12" xfId="36796"/>
    <cellStyle name="SAPBEXexcCritical5 120" xfId="36797"/>
    <cellStyle name="SAPBEXexcCritical5 121" xfId="36798"/>
    <cellStyle name="SAPBEXexcCritical5 122" xfId="36799"/>
    <cellStyle name="SAPBEXexcCritical5 123" xfId="36800"/>
    <cellStyle name="SAPBEXexcCritical5 124" xfId="36801"/>
    <cellStyle name="SAPBEXexcCritical5 125" xfId="36802"/>
    <cellStyle name="SAPBEXexcCritical5 126" xfId="36803"/>
    <cellStyle name="SAPBEXexcCritical5 127" xfId="36804"/>
    <cellStyle name="SAPBEXexcCritical5 128" xfId="36805"/>
    <cellStyle name="SAPBEXexcCritical5 129" xfId="36806"/>
    <cellStyle name="SAPBEXexcCritical5 13" xfId="36807"/>
    <cellStyle name="SAPBEXexcCritical5 130" xfId="36808"/>
    <cellStyle name="SAPBEXexcCritical5 131" xfId="36809"/>
    <cellStyle name="SAPBEXexcCritical5 132" xfId="36810"/>
    <cellStyle name="SAPBEXexcCritical5 133" xfId="36811"/>
    <cellStyle name="SAPBEXexcCritical5 134" xfId="36812"/>
    <cellStyle name="SAPBEXexcCritical5 135" xfId="36813"/>
    <cellStyle name="SAPBEXexcCritical5 136" xfId="36814"/>
    <cellStyle name="SAPBEXexcCritical5 137" xfId="36815"/>
    <cellStyle name="SAPBEXexcCritical5 138" xfId="36816"/>
    <cellStyle name="SAPBEXexcCritical5 139" xfId="36817"/>
    <cellStyle name="SAPBEXexcCritical5 14" xfId="36818"/>
    <cellStyle name="SAPBEXexcCritical5 140" xfId="36819"/>
    <cellStyle name="SAPBEXexcCritical5 141" xfId="36820"/>
    <cellStyle name="SAPBEXexcCritical5 142" xfId="36821"/>
    <cellStyle name="SAPBEXexcCritical5 143" xfId="36822"/>
    <cellStyle name="SAPBEXexcCritical5 144" xfId="36823"/>
    <cellStyle name="SAPBEXexcCritical5 145" xfId="36824"/>
    <cellStyle name="SAPBEXexcCritical5 15" xfId="36825"/>
    <cellStyle name="SAPBEXexcCritical5 16" xfId="36826"/>
    <cellStyle name="SAPBEXexcCritical5 17" xfId="36827"/>
    <cellStyle name="SAPBEXexcCritical5 18" xfId="36828"/>
    <cellStyle name="SAPBEXexcCritical5 19" xfId="36829"/>
    <cellStyle name="SAPBEXexcCritical5 2" xfId="36830"/>
    <cellStyle name="SAPBEXexcCritical5 2 2" xfId="36831"/>
    <cellStyle name="SAPBEXexcCritical5 2 3" xfId="36832"/>
    <cellStyle name="SAPBEXexcCritical5 2 4" xfId="36833"/>
    <cellStyle name="SAPBEXexcCritical5 2 5" xfId="36834"/>
    <cellStyle name="SAPBEXexcCritical5 20" xfId="36835"/>
    <cellStyle name="SAPBEXexcCritical5 21" xfId="36836"/>
    <cellStyle name="SAPBEXexcCritical5 22" xfId="36837"/>
    <cellStyle name="SAPBEXexcCritical5 23" xfId="36838"/>
    <cellStyle name="SAPBEXexcCritical5 24" xfId="36839"/>
    <cellStyle name="SAPBEXexcCritical5 25" xfId="36840"/>
    <cellStyle name="SAPBEXexcCritical5 26" xfId="36841"/>
    <cellStyle name="SAPBEXexcCritical5 27" xfId="36842"/>
    <cellStyle name="SAPBEXexcCritical5 28" xfId="36843"/>
    <cellStyle name="SAPBEXexcCritical5 29" xfId="36844"/>
    <cellStyle name="SAPBEXexcCritical5 3" xfId="36845"/>
    <cellStyle name="SAPBEXexcCritical5 3 2" xfId="36846"/>
    <cellStyle name="SAPBEXexcCritical5 3 3" xfId="36847"/>
    <cellStyle name="SAPBEXexcCritical5 3 4" xfId="36848"/>
    <cellStyle name="SAPBEXexcCritical5 3 5" xfId="36849"/>
    <cellStyle name="SAPBEXexcCritical5 30" xfId="36850"/>
    <cellStyle name="SAPBEXexcCritical5 31" xfId="36851"/>
    <cellStyle name="SAPBEXexcCritical5 32" xfId="36852"/>
    <cellStyle name="SAPBEXexcCritical5 33" xfId="36853"/>
    <cellStyle name="SAPBEXexcCritical5 34" xfId="36854"/>
    <cellStyle name="SAPBEXexcCritical5 35" xfId="36855"/>
    <cellStyle name="SAPBEXexcCritical5 36" xfId="36856"/>
    <cellStyle name="SAPBEXexcCritical5 37" xfId="36857"/>
    <cellStyle name="SAPBEXexcCritical5 38" xfId="36858"/>
    <cellStyle name="SAPBEXexcCritical5 39" xfId="36859"/>
    <cellStyle name="SAPBEXexcCritical5 4" xfId="36860"/>
    <cellStyle name="SAPBEXexcCritical5 40" xfId="36861"/>
    <cellStyle name="SAPBEXexcCritical5 41" xfId="36862"/>
    <cellStyle name="SAPBEXexcCritical5 42" xfId="36863"/>
    <cellStyle name="SAPBEXexcCritical5 43" xfId="36864"/>
    <cellStyle name="SAPBEXexcCritical5 44" xfId="36865"/>
    <cellStyle name="SAPBEXexcCritical5 45" xfId="36866"/>
    <cellStyle name="SAPBEXexcCritical5 46" xfId="36867"/>
    <cellStyle name="SAPBEXexcCritical5 47" xfId="36868"/>
    <cellStyle name="SAPBEXexcCritical5 48" xfId="36869"/>
    <cellStyle name="SAPBEXexcCritical5 49" xfId="36870"/>
    <cellStyle name="SAPBEXexcCritical5 5" xfId="36871"/>
    <cellStyle name="SAPBEXexcCritical5 50" xfId="36872"/>
    <cellStyle name="SAPBEXexcCritical5 51" xfId="36873"/>
    <cellStyle name="SAPBEXexcCritical5 52" xfId="36874"/>
    <cellStyle name="SAPBEXexcCritical5 53" xfId="36875"/>
    <cellStyle name="SAPBEXexcCritical5 54" xfId="36876"/>
    <cellStyle name="SAPBEXexcCritical5 55" xfId="36877"/>
    <cellStyle name="SAPBEXexcCritical5 56" xfId="36878"/>
    <cellStyle name="SAPBEXexcCritical5 57" xfId="36879"/>
    <cellStyle name="SAPBEXexcCritical5 58" xfId="36880"/>
    <cellStyle name="SAPBEXexcCritical5 59" xfId="36881"/>
    <cellStyle name="SAPBEXexcCritical5 6" xfId="36882"/>
    <cellStyle name="SAPBEXexcCritical5 60" xfId="36883"/>
    <cellStyle name="SAPBEXexcCritical5 61" xfId="36884"/>
    <cellStyle name="SAPBEXexcCritical5 62" xfId="36885"/>
    <cellStyle name="SAPBEXexcCritical5 63" xfId="36886"/>
    <cellStyle name="SAPBEXexcCritical5 64" xfId="36887"/>
    <cellStyle name="SAPBEXexcCritical5 65" xfId="36888"/>
    <cellStyle name="SAPBEXexcCritical5 66" xfId="36889"/>
    <cellStyle name="SAPBEXexcCritical5 67" xfId="36890"/>
    <cellStyle name="SAPBEXexcCritical5 68" xfId="36891"/>
    <cellStyle name="SAPBEXexcCritical5 69" xfId="36892"/>
    <cellStyle name="SAPBEXexcCritical5 7" xfId="36893"/>
    <cellStyle name="SAPBEXexcCritical5 70" xfId="36894"/>
    <cellStyle name="SAPBEXexcCritical5 71" xfId="36895"/>
    <cellStyle name="SAPBEXexcCritical5 72" xfId="36896"/>
    <cellStyle name="SAPBEXexcCritical5 73" xfId="36897"/>
    <cellStyle name="SAPBEXexcCritical5 74" xfId="36898"/>
    <cellStyle name="SAPBEXexcCritical5 75" xfId="36899"/>
    <cellStyle name="SAPBEXexcCritical5 76" xfId="36900"/>
    <cellStyle name="SAPBEXexcCritical5 77" xfId="36901"/>
    <cellStyle name="SAPBEXexcCritical5 78" xfId="36902"/>
    <cellStyle name="SAPBEXexcCritical5 79" xfId="36903"/>
    <cellStyle name="SAPBEXexcCritical5 8" xfId="36904"/>
    <cellStyle name="SAPBEXexcCritical5 80" xfId="36905"/>
    <cellStyle name="SAPBEXexcCritical5 81" xfId="36906"/>
    <cellStyle name="SAPBEXexcCritical5 82" xfId="36907"/>
    <cellStyle name="SAPBEXexcCritical5 83" xfId="36908"/>
    <cellStyle name="SAPBEXexcCritical5 84" xfId="36909"/>
    <cellStyle name="SAPBEXexcCritical5 85" xfId="36910"/>
    <cellStyle name="SAPBEXexcCritical5 86" xfId="36911"/>
    <cellStyle name="SAPBEXexcCritical5 87" xfId="36912"/>
    <cellStyle name="SAPBEXexcCritical5 88" xfId="36913"/>
    <cellStyle name="SAPBEXexcCritical5 89" xfId="36914"/>
    <cellStyle name="SAPBEXexcCritical5 9" xfId="36915"/>
    <cellStyle name="SAPBEXexcCritical5 90" xfId="36916"/>
    <cellStyle name="SAPBEXexcCritical5 91" xfId="36917"/>
    <cellStyle name="SAPBEXexcCritical5 92" xfId="36918"/>
    <cellStyle name="SAPBEXexcCritical5 93" xfId="36919"/>
    <cellStyle name="SAPBEXexcCritical5 94" xfId="36920"/>
    <cellStyle name="SAPBEXexcCritical5 95" xfId="36921"/>
    <cellStyle name="SAPBEXexcCritical5 96" xfId="36922"/>
    <cellStyle name="SAPBEXexcCritical5 97" xfId="36923"/>
    <cellStyle name="SAPBEXexcCritical5 98" xfId="36924"/>
    <cellStyle name="SAPBEXexcCritical5 99" xfId="36925"/>
    <cellStyle name="SAPBEXexcCritical5_(A-7) IS-Inputs" xfId="36926"/>
    <cellStyle name="SAPBEXexcCritical6" xfId="119"/>
    <cellStyle name="SAPBEXexcCritical6 10" xfId="36927"/>
    <cellStyle name="SAPBEXexcCritical6 100" xfId="36928"/>
    <cellStyle name="SAPBEXexcCritical6 101" xfId="36929"/>
    <cellStyle name="SAPBEXexcCritical6 102" xfId="36930"/>
    <cellStyle name="SAPBEXexcCritical6 103" xfId="36931"/>
    <cellStyle name="SAPBEXexcCritical6 104" xfId="36932"/>
    <cellStyle name="SAPBEXexcCritical6 105" xfId="36933"/>
    <cellStyle name="SAPBEXexcCritical6 106" xfId="36934"/>
    <cellStyle name="SAPBEXexcCritical6 107" xfId="36935"/>
    <cellStyle name="SAPBEXexcCritical6 108" xfId="36936"/>
    <cellStyle name="SAPBEXexcCritical6 109" xfId="36937"/>
    <cellStyle name="SAPBEXexcCritical6 11" xfId="36938"/>
    <cellStyle name="SAPBEXexcCritical6 110" xfId="36939"/>
    <cellStyle name="SAPBEXexcCritical6 111" xfId="36940"/>
    <cellStyle name="SAPBEXexcCritical6 112" xfId="36941"/>
    <cellStyle name="SAPBEXexcCritical6 113" xfId="36942"/>
    <cellStyle name="SAPBEXexcCritical6 114" xfId="36943"/>
    <cellStyle name="SAPBEXexcCritical6 115" xfId="36944"/>
    <cellStyle name="SAPBEXexcCritical6 116" xfId="36945"/>
    <cellStyle name="SAPBEXexcCritical6 117" xfId="36946"/>
    <cellStyle name="SAPBEXexcCritical6 118" xfId="36947"/>
    <cellStyle name="SAPBEXexcCritical6 119" xfId="36948"/>
    <cellStyle name="SAPBEXexcCritical6 12" xfId="36949"/>
    <cellStyle name="SAPBEXexcCritical6 120" xfId="36950"/>
    <cellStyle name="SAPBEXexcCritical6 121" xfId="36951"/>
    <cellStyle name="SAPBEXexcCritical6 122" xfId="36952"/>
    <cellStyle name="SAPBEXexcCritical6 123" xfId="36953"/>
    <cellStyle name="SAPBEXexcCritical6 124" xfId="36954"/>
    <cellStyle name="SAPBEXexcCritical6 125" xfId="36955"/>
    <cellStyle name="SAPBEXexcCritical6 126" xfId="36956"/>
    <cellStyle name="SAPBEXexcCritical6 127" xfId="36957"/>
    <cellStyle name="SAPBEXexcCritical6 128" xfId="36958"/>
    <cellStyle name="SAPBEXexcCritical6 129" xfId="36959"/>
    <cellStyle name="SAPBEXexcCritical6 13" xfId="36960"/>
    <cellStyle name="SAPBEXexcCritical6 130" xfId="36961"/>
    <cellStyle name="SAPBEXexcCritical6 131" xfId="36962"/>
    <cellStyle name="SAPBEXexcCritical6 132" xfId="36963"/>
    <cellStyle name="SAPBEXexcCritical6 133" xfId="36964"/>
    <cellStyle name="SAPBEXexcCritical6 134" xfId="36965"/>
    <cellStyle name="SAPBEXexcCritical6 135" xfId="36966"/>
    <cellStyle name="SAPBEXexcCritical6 136" xfId="36967"/>
    <cellStyle name="SAPBEXexcCritical6 137" xfId="36968"/>
    <cellStyle name="SAPBEXexcCritical6 138" xfId="36969"/>
    <cellStyle name="SAPBEXexcCritical6 139" xfId="36970"/>
    <cellStyle name="SAPBEXexcCritical6 14" xfId="36971"/>
    <cellStyle name="SAPBEXexcCritical6 140" xfId="36972"/>
    <cellStyle name="SAPBEXexcCritical6 141" xfId="36973"/>
    <cellStyle name="SAPBEXexcCritical6 142" xfId="36974"/>
    <cellStyle name="SAPBEXexcCritical6 143" xfId="36975"/>
    <cellStyle name="SAPBEXexcCritical6 144" xfId="36976"/>
    <cellStyle name="SAPBEXexcCritical6 145" xfId="36977"/>
    <cellStyle name="SAPBEXexcCritical6 15" xfId="36978"/>
    <cellStyle name="SAPBEXexcCritical6 16" xfId="36979"/>
    <cellStyle name="SAPBEXexcCritical6 17" xfId="36980"/>
    <cellStyle name="SAPBEXexcCritical6 18" xfId="36981"/>
    <cellStyle name="SAPBEXexcCritical6 19" xfId="36982"/>
    <cellStyle name="SAPBEXexcCritical6 2" xfId="36983"/>
    <cellStyle name="SAPBEXexcCritical6 2 2" xfId="36984"/>
    <cellStyle name="SAPBEXexcCritical6 2 3" xfId="36985"/>
    <cellStyle name="SAPBEXexcCritical6 2 4" xfId="36986"/>
    <cellStyle name="SAPBEXexcCritical6 2 5" xfId="36987"/>
    <cellStyle name="SAPBEXexcCritical6 20" xfId="36988"/>
    <cellStyle name="SAPBEXexcCritical6 21" xfId="36989"/>
    <cellStyle name="SAPBEXexcCritical6 22" xfId="36990"/>
    <cellStyle name="SAPBEXexcCritical6 23" xfId="36991"/>
    <cellStyle name="SAPBEXexcCritical6 24" xfId="36992"/>
    <cellStyle name="SAPBEXexcCritical6 25" xfId="36993"/>
    <cellStyle name="SAPBEXexcCritical6 26" xfId="36994"/>
    <cellStyle name="SAPBEXexcCritical6 27" xfId="36995"/>
    <cellStyle name="SAPBEXexcCritical6 28" xfId="36996"/>
    <cellStyle name="SAPBEXexcCritical6 29" xfId="36997"/>
    <cellStyle name="SAPBEXexcCritical6 3" xfId="36998"/>
    <cellStyle name="SAPBEXexcCritical6 3 2" xfId="36999"/>
    <cellStyle name="SAPBEXexcCritical6 3 3" xfId="37000"/>
    <cellStyle name="SAPBEXexcCritical6 3 4" xfId="37001"/>
    <cellStyle name="SAPBEXexcCritical6 3 5" xfId="37002"/>
    <cellStyle name="SAPBEXexcCritical6 30" xfId="37003"/>
    <cellStyle name="SAPBEXexcCritical6 31" xfId="37004"/>
    <cellStyle name="SAPBEXexcCritical6 32" xfId="37005"/>
    <cellStyle name="SAPBEXexcCritical6 33" xfId="37006"/>
    <cellStyle name="SAPBEXexcCritical6 34" xfId="37007"/>
    <cellStyle name="SAPBEXexcCritical6 35" xfId="37008"/>
    <cellStyle name="SAPBEXexcCritical6 36" xfId="37009"/>
    <cellStyle name="SAPBEXexcCritical6 37" xfId="37010"/>
    <cellStyle name="SAPBEXexcCritical6 38" xfId="37011"/>
    <cellStyle name="SAPBEXexcCritical6 39" xfId="37012"/>
    <cellStyle name="SAPBEXexcCritical6 4" xfId="37013"/>
    <cellStyle name="SAPBEXexcCritical6 40" xfId="37014"/>
    <cellStyle name="SAPBEXexcCritical6 41" xfId="37015"/>
    <cellStyle name="SAPBEXexcCritical6 42" xfId="37016"/>
    <cellStyle name="SAPBEXexcCritical6 43" xfId="37017"/>
    <cellStyle name="SAPBEXexcCritical6 44" xfId="37018"/>
    <cellStyle name="SAPBEXexcCritical6 45" xfId="37019"/>
    <cellStyle name="SAPBEXexcCritical6 46" xfId="37020"/>
    <cellStyle name="SAPBEXexcCritical6 47" xfId="37021"/>
    <cellStyle name="SAPBEXexcCritical6 48" xfId="37022"/>
    <cellStyle name="SAPBEXexcCritical6 49" xfId="37023"/>
    <cellStyle name="SAPBEXexcCritical6 5" xfId="37024"/>
    <cellStyle name="SAPBEXexcCritical6 50" xfId="37025"/>
    <cellStyle name="SAPBEXexcCritical6 51" xfId="37026"/>
    <cellStyle name="SAPBEXexcCritical6 52" xfId="37027"/>
    <cellStyle name="SAPBEXexcCritical6 53" xfId="37028"/>
    <cellStyle name="SAPBEXexcCritical6 54" xfId="37029"/>
    <cellStyle name="SAPBEXexcCritical6 55" xfId="37030"/>
    <cellStyle name="SAPBEXexcCritical6 56" xfId="37031"/>
    <cellStyle name="SAPBEXexcCritical6 57" xfId="37032"/>
    <cellStyle name="SAPBEXexcCritical6 58" xfId="37033"/>
    <cellStyle name="SAPBEXexcCritical6 59" xfId="37034"/>
    <cellStyle name="SAPBEXexcCritical6 6" xfId="37035"/>
    <cellStyle name="SAPBEXexcCritical6 60" xfId="37036"/>
    <cellStyle name="SAPBEXexcCritical6 61" xfId="37037"/>
    <cellStyle name="SAPBEXexcCritical6 62" xfId="37038"/>
    <cellStyle name="SAPBEXexcCritical6 63" xfId="37039"/>
    <cellStyle name="SAPBEXexcCritical6 64" xfId="37040"/>
    <cellStyle name="SAPBEXexcCritical6 65" xfId="37041"/>
    <cellStyle name="SAPBEXexcCritical6 66" xfId="37042"/>
    <cellStyle name="SAPBEXexcCritical6 67" xfId="37043"/>
    <cellStyle name="SAPBEXexcCritical6 68" xfId="37044"/>
    <cellStyle name="SAPBEXexcCritical6 69" xfId="37045"/>
    <cellStyle name="SAPBEXexcCritical6 7" xfId="37046"/>
    <cellStyle name="SAPBEXexcCritical6 70" xfId="37047"/>
    <cellStyle name="SAPBEXexcCritical6 71" xfId="37048"/>
    <cellStyle name="SAPBEXexcCritical6 72" xfId="37049"/>
    <cellStyle name="SAPBEXexcCritical6 73" xfId="37050"/>
    <cellStyle name="SAPBEXexcCritical6 74" xfId="37051"/>
    <cellStyle name="SAPBEXexcCritical6 75" xfId="37052"/>
    <cellStyle name="SAPBEXexcCritical6 76" xfId="37053"/>
    <cellStyle name="SAPBEXexcCritical6 77" xfId="37054"/>
    <cellStyle name="SAPBEXexcCritical6 78" xfId="37055"/>
    <cellStyle name="SAPBEXexcCritical6 79" xfId="37056"/>
    <cellStyle name="SAPBEXexcCritical6 8" xfId="37057"/>
    <cellStyle name="SAPBEXexcCritical6 80" xfId="37058"/>
    <cellStyle name="SAPBEXexcCritical6 81" xfId="37059"/>
    <cellStyle name="SAPBEXexcCritical6 82" xfId="37060"/>
    <cellStyle name="SAPBEXexcCritical6 83" xfId="37061"/>
    <cellStyle name="SAPBEXexcCritical6 84" xfId="37062"/>
    <cellStyle name="SAPBEXexcCritical6 85" xfId="37063"/>
    <cellStyle name="SAPBEXexcCritical6 86" xfId="37064"/>
    <cellStyle name="SAPBEXexcCritical6 87" xfId="37065"/>
    <cellStyle name="SAPBEXexcCritical6 88" xfId="37066"/>
    <cellStyle name="SAPBEXexcCritical6 89" xfId="37067"/>
    <cellStyle name="SAPBEXexcCritical6 9" xfId="37068"/>
    <cellStyle name="SAPBEXexcCritical6 90" xfId="37069"/>
    <cellStyle name="SAPBEXexcCritical6 91" xfId="37070"/>
    <cellStyle name="SAPBEXexcCritical6 92" xfId="37071"/>
    <cellStyle name="SAPBEXexcCritical6 93" xfId="37072"/>
    <cellStyle name="SAPBEXexcCritical6 94" xfId="37073"/>
    <cellStyle name="SAPBEXexcCritical6 95" xfId="37074"/>
    <cellStyle name="SAPBEXexcCritical6 96" xfId="37075"/>
    <cellStyle name="SAPBEXexcCritical6 97" xfId="37076"/>
    <cellStyle name="SAPBEXexcCritical6 98" xfId="37077"/>
    <cellStyle name="SAPBEXexcCritical6 99" xfId="37078"/>
    <cellStyle name="SAPBEXexcCritical6_(A-7) IS-Inputs" xfId="37079"/>
    <cellStyle name="SAPBEXexcGood1" xfId="120"/>
    <cellStyle name="SAPBEXexcGood1 10" xfId="37080"/>
    <cellStyle name="SAPBEXexcGood1 100" xfId="37081"/>
    <cellStyle name="SAPBEXexcGood1 101" xfId="37082"/>
    <cellStyle name="SAPBEXexcGood1 102" xfId="37083"/>
    <cellStyle name="SAPBEXexcGood1 103" xfId="37084"/>
    <cellStyle name="SAPBEXexcGood1 104" xfId="37085"/>
    <cellStyle name="SAPBEXexcGood1 105" xfId="37086"/>
    <cellStyle name="SAPBEXexcGood1 106" xfId="37087"/>
    <cellStyle name="SAPBEXexcGood1 107" xfId="37088"/>
    <cellStyle name="SAPBEXexcGood1 108" xfId="37089"/>
    <cellStyle name="SAPBEXexcGood1 109" xfId="37090"/>
    <cellStyle name="SAPBEXexcGood1 11" xfId="37091"/>
    <cellStyle name="SAPBEXexcGood1 110" xfId="37092"/>
    <cellStyle name="SAPBEXexcGood1 111" xfId="37093"/>
    <cellStyle name="SAPBEXexcGood1 112" xfId="37094"/>
    <cellStyle name="SAPBEXexcGood1 113" xfId="37095"/>
    <cellStyle name="SAPBEXexcGood1 114" xfId="37096"/>
    <cellStyle name="SAPBEXexcGood1 115" xfId="37097"/>
    <cellStyle name="SAPBEXexcGood1 116" xfId="37098"/>
    <cellStyle name="SAPBEXexcGood1 117" xfId="37099"/>
    <cellStyle name="SAPBEXexcGood1 118" xfId="37100"/>
    <cellStyle name="SAPBEXexcGood1 119" xfId="37101"/>
    <cellStyle name="SAPBEXexcGood1 12" xfId="37102"/>
    <cellStyle name="SAPBEXexcGood1 120" xfId="37103"/>
    <cellStyle name="SAPBEXexcGood1 121" xfId="37104"/>
    <cellStyle name="SAPBEXexcGood1 122" xfId="37105"/>
    <cellStyle name="SAPBEXexcGood1 123" xfId="37106"/>
    <cellStyle name="SAPBEXexcGood1 124" xfId="37107"/>
    <cellStyle name="SAPBEXexcGood1 125" xfId="37108"/>
    <cellStyle name="SAPBEXexcGood1 126" xfId="37109"/>
    <cellStyle name="SAPBEXexcGood1 127" xfId="37110"/>
    <cellStyle name="SAPBEXexcGood1 128" xfId="37111"/>
    <cellStyle name="SAPBEXexcGood1 129" xfId="37112"/>
    <cellStyle name="SAPBEXexcGood1 13" xfId="37113"/>
    <cellStyle name="SAPBEXexcGood1 130" xfId="37114"/>
    <cellStyle name="SAPBEXexcGood1 131" xfId="37115"/>
    <cellStyle name="SAPBEXexcGood1 132" xfId="37116"/>
    <cellStyle name="SAPBEXexcGood1 133" xfId="37117"/>
    <cellStyle name="SAPBEXexcGood1 134" xfId="37118"/>
    <cellStyle name="SAPBEXexcGood1 135" xfId="37119"/>
    <cellStyle name="SAPBEXexcGood1 136" xfId="37120"/>
    <cellStyle name="SAPBEXexcGood1 137" xfId="37121"/>
    <cellStyle name="SAPBEXexcGood1 138" xfId="37122"/>
    <cellStyle name="SAPBEXexcGood1 139" xfId="37123"/>
    <cellStyle name="SAPBEXexcGood1 14" xfId="37124"/>
    <cellStyle name="SAPBEXexcGood1 140" xfId="37125"/>
    <cellStyle name="SAPBEXexcGood1 141" xfId="37126"/>
    <cellStyle name="SAPBEXexcGood1 142" xfId="37127"/>
    <cellStyle name="SAPBEXexcGood1 143" xfId="37128"/>
    <cellStyle name="SAPBEXexcGood1 144" xfId="37129"/>
    <cellStyle name="SAPBEXexcGood1 145" xfId="37130"/>
    <cellStyle name="SAPBEXexcGood1 15" xfId="37131"/>
    <cellStyle name="SAPBEXexcGood1 16" xfId="37132"/>
    <cellStyle name="SAPBEXexcGood1 17" xfId="37133"/>
    <cellStyle name="SAPBEXexcGood1 18" xfId="37134"/>
    <cellStyle name="SAPBEXexcGood1 19" xfId="37135"/>
    <cellStyle name="SAPBEXexcGood1 2" xfId="37136"/>
    <cellStyle name="SAPBEXexcGood1 2 2" xfId="37137"/>
    <cellStyle name="SAPBEXexcGood1 2 3" xfId="37138"/>
    <cellStyle name="SAPBEXexcGood1 2 4" xfId="37139"/>
    <cellStyle name="SAPBEXexcGood1 2 5" xfId="37140"/>
    <cellStyle name="SAPBEXexcGood1 20" xfId="37141"/>
    <cellStyle name="SAPBEXexcGood1 21" xfId="37142"/>
    <cellStyle name="SAPBEXexcGood1 22" xfId="37143"/>
    <cellStyle name="SAPBEXexcGood1 23" xfId="37144"/>
    <cellStyle name="SAPBEXexcGood1 24" xfId="37145"/>
    <cellStyle name="SAPBEXexcGood1 25" xfId="37146"/>
    <cellStyle name="SAPBEXexcGood1 26" xfId="37147"/>
    <cellStyle name="SAPBEXexcGood1 27" xfId="37148"/>
    <cellStyle name="SAPBEXexcGood1 28" xfId="37149"/>
    <cellStyle name="SAPBEXexcGood1 29" xfId="37150"/>
    <cellStyle name="SAPBEXexcGood1 3" xfId="37151"/>
    <cellStyle name="SAPBEXexcGood1 3 2" xfId="37152"/>
    <cellStyle name="SAPBEXexcGood1 3 3" xfId="37153"/>
    <cellStyle name="SAPBEXexcGood1 3 4" xfId="37154"/>
    <cellStyle name="SAPBEXexcGood1 3 5" xfId="37155"/>
    <cellStyle name="SAPBEXexcGood1 30" xfId="37156"/>
    <cellStyle name="SAPBEXexcGood1 31" xfId="37157"/>
    <cellStyle name="SAPBEXexcGood1 32" xfId="37158"/>
    <cellStyle name="SAPBEXexcGood1 33" xfId="37159"/>
    <cellStyle name="SAPBEXexcGood1 34" xfId="37160"/>
    <cellStyle name="SAPBEXexcGood1 35" xfId="37161"/>
    <cellStyle name="SAPBEXexcGood1 36" xfId="37162"/>
    <cellStyle name="SAPBEXexcGood1 37" xfId="37163"/>
    <cellStyle name="SAPBEXexcGood1 38" xfId="37164"/>
    <cellStyle name="SAPBEXexcGood1 39" xfId="37165"/>
    <cellStyle name="SAPBEXexcGood1 4" xfId="37166"/>
    <cellStyle name="SAPBEXexcGood1 40" xfId="37167"/>
    <cellStyle name="SAPBEXexcGood1 41" xfId="37168"/>
    <cellStyle name="SAPBEXexcGood1 42" xfId="37169"/>
    <cellStyle name="SAPBEXexcGood1 43" xfId="37170"/>
    <cellStyle name="SAPBEXexcGood1 44" xfId="37171"/>
    <cellStyle name="SAPBEXexcGood1 45" xfId="37172"/>
    <cellStyle name="SAPBEXexcGood1 46" xfId="37173"/>
    <cellStyle name="SAPBEXexcGood1 47" xfId="37174"/>
    <cellStyle name="SAPBEXexcGood1 48" xfId="37175"/>
    <cellStyle name="SAPBEXexcGood1 49" xfId="37176"/>
    <cellStyle name="SAPBEXexcGood1 5" xfId="37177"/>
    <cellStyle name="SAPBEXexcGood1 50" xfId="37178"/>
    <cellStyle name="SAPBEXexcGood1 51" xfId="37179"/>
    <cellStyle name="SAPBEXexcGood1 52" xfId="37180"/>
    <cellStyle name="SAPBEXexcGood1 53" xfId="37181"/>
    <cellStyle name="SAPBEXexcGood1 54" xfId="37182"/>
    <cellStyle name="SAPBEXexcGood1 55" xfId="37183"/>
    <cellStyle name="SAPBEXexcGood1 56" xfId="37184"/>
    <cellStyle name="SAPBEXexcGood1 57" xfId="37185"/>
    <cellStyle name="SAPBEXexcGood1 58" xfId="37186"/>
    <cellStyle name="SAPBEXexcGood1 59" xfId="37187"/>
    <cellStyle name="SAPBEXexcGood1 6" xfId="37188"/>
    <cellStyle name="SAPBEXexcGood1 60" xfId="37189"/>
    <cellStyle name="SAPBEXexcGood1 61" xfId="37190"/>
    <cellStyle name="SAPBEXexcGood1 62" xfId="37191"/>
    <cellStyle name="SAPBEXexcGood1 63" xfId="37192"/>
    <cellStyle name="SAPBEXexcGood1 64" xfId="37193"/>
    <cellStyle name="SAPBEXexcGood1 65" xfId="37194"/>
    <cellStyle name="SAPBEXexcGood1 66" xfId="37195"/>
    <cellStyle name="SAPBEXexcGood1 67" xfId="37196"/>
    <cellStyle name="SAPBEXexcGood1 68" xfId="37197"/>
    <cellStyle name="SAPBEXexcGood1 69" xfId="37198"/>
    <cellStyle name="SAPBEXexcGood1 7" xfId="37199"/>
    <cellStyle name="SAPBEXexcGood1 70" xfId="37200"/>
    <cellStyle name="SAPBEXexcGood1 71" xfId="37201"/>
    <cellStyle name="SAPBEXexcGood1 72" xfId="37202"/>
    <cellStyle name="SAPBEXexcGood1 73" xfId="37203"/>
    <cellStyle name="SAPBEXexcGood1 74" xfId="37204"/>
    <cellStyle name="SAPBEXexcGood1 75" xfId="37205"/>
    <cellStyle name="SAPBEXexcGood1 76" xfId="37206"/>
    <cellStyle name="SAPBEXexcGood1 77" xfId="37207"/>
    <cellStyle name="SAPBEXexcGood1 78" xfId="37208"/>
    <cellStyle name="SAPBEXexcGood1 79" xfId="37209"/>
    <cellStyle name="SAPBEXexcGood1 8" xfId="37210"/>
    <cellStyle name="SAPBEXexcGood1 80" xfId="37211"/>
    <cellStyle name="SAPBEXexcGood1 81" xfId="37212"/>
    <cellStyle name="SAPBEXexcGood1 82" xfId="37213"/>
    <cellStyle name="SAPBEXexcGood1 83" xfId="37214"/>
    <cellStyle name="SAPBEXexcGood1 84" xfId="37215"/>
    <cellStyle name="SAPBEXexcGood1 85" xfId="37216"/>
    <cellStyle name="SAPBEXexcGood1 86" xfId="37217"/>
    <cellStyle name="SAPBEXexcGood1 87" xfId="37218"/>
    <cellStyle name="SAPBEXexcGood1 88" xfId="37219"/>
    <cellStyle name="SAPBEXexcGood1 89" xfId="37220"/>
    <cellStyle name="SAPBEXexcGood1 9" xfId="37221"/>
    <cellStyle name="SAPBEXexcGood1 90" xfId="37222"/>
    <cellStyle name="SAPBEXexcGood1 91" xfId="37223"/>
    <cellStyle name="SAPBEXexcGood1 92" xfId="37224"/>
    <cellStyle name="SAPBEXexcGood1 93" xfId="37225"/>
    <cellStyle name="SAPBEXexcGood1 94" xfId="37226"/>
    <cellStyle name="SAPBEXexcGood1 95" xfId="37227"/>
    <cellStyle name="SAPBEXexcGood1 96" xfId="37228"/>
    <cellStyle name="SAPBEXexcGood1 97" xfId="37229"/>
    <cellStyle name="SAPBEXexcGood1 98" xfId="37230"/>
    <cellStyle name="SAPBEXexcGood1 99" xfId="37231"/>
    <cellStyle name="SAPBEXexcGood1_(A-7) IS-Inputs" xfId="37232"/>
    <cellStyle name="SAPBEXexcGood2" xfId="121"/>
    <cellStyle name="SAPBEXexcGood2 10" xfId="37233"/>
    <cellStyle name="SAPBEXexcGood2 100" xfId="37234"/>
    <cellStyle name="SAPBEXexcGood2 101" xfId="37235"/>
    <cellStyle name="SAPBEXexcGood2 102" xfId="37236"/>
    <cellStyle name="SAPBEXexcGood2 103" xfId="37237"/>
    <cellStyle name="SAPBEXexcGood2 104" xfId="37238"/>
    <cellStyle name="SAPBEXexcGood2 105" xfId="37239"/>
    <cellStyle name="SAPBEXexcGood2 106" xfId="37240"/>
    <cellStyle name="SAPBEXexcGood2 107" xfId="37241"/>
    <cellStyle name="SAPBEXexcGood2 108" xfId="37242"/>
    <cellStyle name="SAPBEXexcGood2 109" xfId="37243"/>
    <cellStyle name="SAPBEXexcGood2 11" xfId="37244"/>
    <cellStyle name="SAPBEXexcGood2 110" xfId="37245"/>
    <cellStyle name="SAPBEXexcGood2 111" xfId="37246"/>
    <cellStyle name="SAPBEXexcGood2 112" xfId="37247"/>
    <cellStyle name="SAPBEXexcGood2 113" xfId="37248"/>
    <cellStyle name="SAPBEXexcGood2 114" xfId="37249"/>
    <cellStyle name="SAPBEXexcGood2 115" xfId="37250"/>
    <cellStyle name="SAPBEXexcGood2 116" xfId="37251"/>
    <cellStyle name="SAPBEXexcGood2 117" xfId="37252"/>
    <cellStyle name="SAPBEXexcGood2 118" xfId="37253"/>
    <cellStyle name="SAPBEXexcGood2 119" xfId="37254"/>
    <cellStyle name="SAPBEXexcGood2 12" xfId="37255"/>
    <cellStyle name="SAPBEXexcGood2 120" xfId="37256"/>
    <cellStyle name="SAPBEXexcGood2 121" xfId="37257"/>
    <cellStyle name="SAPBEXexcGood2 122" xfId="37258"/>
    <cellStyle name="SAPBEXexcGood2 123" xfId="37259"/>
    <cellStyle name="SAPBEXexcGood2 124" xfId="37260"/>
    <cellStyle name="SAPBEXexcGood2 125" xfId="37261"/>
    <cellStyle name="SAPBEXexcGood2 126" xfId="37262"/>
    <cellStyle name="SAPBEXexcGood2 127" xfId="37263"/>
    <cellStyle name="SAPBEXexcGood2 128" xfId="37264"/>
    <cellStyle name="SAPBEXexcGood2 129" xfId="37265"/>
    <cellStyle name="SAPBEXexcGood2 13" xfId="37266"/>
    <cellStyle name="SAPBEXexcGood2 130" xfId="37267"/>
    <cellStyle name="SAPBEXexcGood2 131" xfId="37268"/>
    <cellStyle name="SAPBEXexcGood2 132" xfId="37269"/>
    <cellStyle name="SAPBEXexcGood2 133" xfId="37270"/>
    <cellStyle name="SAPBEXexcGood2 134" xfId="37271"/>
    <cellStyle name="SAPBEXexcGood2 135" xfId="37272"/>
    <cellStyle name="SAPBEXexcGood2 136" xfId="37273"/>
    <cellStyle name="SAPBEXexcGood2 137" xfId="37274"/>
    <cellStyle name="SAPBEXexcGood2 138" xfId="37275"/>
    <cellStyle name="SAPBEXexcGood2 139" xfId="37276"/>
    <cellStyle name="SAPBEXexcGood2 14" xfId="37277"/>
    <cellStyle name="SAPBEXexcGood2 140" xfId="37278"/>
    <cellStyle name="SAPBEXexcGood2 141" xfId="37279"/>
    <cellStyle name="SAPBEXexcGood2 142" xfId="37280"/>
    <cellStyle name="SAPBEXexcGood2 143" xfId="37281"/>
    <cellStyle name="SAPBEXexcGood2 144" xfId="37282"/>
    <cellStyle name="SAPBEXexcGood2 145" xfId="37283"/>
    <cellStyle name="SAPBEXexcGood2 15" xfId="37284"/>
    <cellStyle name="SAPBEXexcGood2 16" xfId="37285"/>
    <cellStyle name="SAPBEXexcGood2 17" xfId="37286"/>
    <cellStyle name="SAPBEXexcGood2 18" xfId="37287"/>
    <cellStyle name="SAPBEXexcGood2 19" xfId="37288"/>
    <cellStyle name="SAPBEXexcGood2 2" xfId="37289"/>
    <cellStyle name="SAPBEXexcGood2 2 2" xfId="37290"/>
    <cellStyle name="SAPBEXexcGood2 2 3" xfId="37291"/>
    <cellStyle name="SAPBEXexcGood2 2 4" xfId="37292"/>
    <cellStyle name="SAPBEXexcGood2 2 5" xfId="37293"/>
    <cellStyle name="SAPBEXexcGood2 20" xfId="37294"/>
    <cellStyle name="SAPBEXexcGood2 21" xfId="37295"/>
    <cellStyle name="SAPBEXexcGood2 22" xfId="37296"/>
    <cellStyle name="SAPBEXexcGood2 23" xfId="37297"/>
    <cellStyle name="SAPBEXexcGood2 24" xfId="37298"/>
    <cellStyle name="SAPBEXexcGood2 25" xfId="37299"/>
    <cellStyle name="SAPBEXexcGood2 26" xfId="37300"/>
    <cellStyle name="SAPBEXexcGood2 27" xfId="37301"/>
    <cellStyle name="SAPBEXexcGood2 28" xfId="37302"/>
    <cellStyle name="SAPBEXexcGood2 29" xfId="37303"/>
    <cellStyle name="SAPBEXexcGood2 3" xfId="37304"/>
    <cellStyle name="SAPBEXexcGood2 3 2" xfId="37305"/>
    <cellStyle name="SAPBEXexcGood2 3 3" xfId="37306"/>
    <cellStyle name="SAPBEXexcGood2 3 4" xfId="37307"/>
    <cellStyle name="SAPBEXexcGood2 3 5" xfId="37308"/>
    <cellStyle name="SAPBEXexcGood2 30" xfId="37309"/>
    <cellStyle name="SAPBEXexcGood2 31" xfId="37310"/>
    <cellStyle name="SAPBEXexcGood2 32" xfId="37311"/>
    <cellStyle name="SAPBEXexcGood2 33" xfId="37312"/>
    <cellStyle name="SAPBEXexcGood2 34" xfId="37313"/>
    <cellStyle name="SAPBEXexcGood2 35" xfId="37314"/>
    <cellStyle name="SAPBEXexcGood2 36" xfId="37315"/>
    <cellStyle name="SAPBEXexcGood2 37" xfId="37316"/>
    <cellStyle name="SAPBEXexcGood2 38" xfId="37317"/>
    <cellStyle name="SAPBEXexcGood2 39" xfId="37318"/>
    <cellStyle name="SAPBEXexcGood2 4" xfId="37319"/>
    <cellStyle name="SAPBEXexcGood2 40" xfId="37320"/>
    <cellStyle name="SAPBEXexcGood2 41" xfId="37321"/>
    <cellStyle name="SAPBEXexcGood2 42" xfId="37322"/>
    <cellStyle name="SAPBEXexcGood2 43" xfId="37323"/>
    <cellStyle name="SAPBEXexcGood2 44" xfId="37324"/>
    <cellStyle name="SAPBEXexcGood2 45" xfId="37325"/>
    <cellStyle name="SAPBEXexcGood2 46" xfId="37326"/>
    <cellStyle name="SAPBEXexcGood2 47" xfId="37327"/>
    <cellStyle name="SAPBEXexcGood2 48" xfId="37328"/>
    <cellStyle name="SAPBEXexcGood2 49" xfId="37329"/>
    <cellStyle name="SAPBEXexcGood2 5" xfId="37330"/>
    <cellStyle name="SAPBEXexcGood2 50" xfId="37331"/>
    <cellStyle name="SAPBEXexcGood2 51" xfId="37332"/>
    <cellStyle name="SAPBEXexcGood2 52" xfId="37333"/>
    <cellStyle name="SAPBEXexcGood2 53" xfId="37334"/>
    <cellStyle name="SAPBEXexcGood2 54" xfId="37335"/>
    <cellStyle name="SAPBEXexcGood2 55" xfId="37336"/>
    <cellStyle name="SAPBEXexcGood2 56" xfId="37337"/>
    <cellStyle name="SAPBEXexcGood2 57" xfId="37338"/>
    <cellStyle name="SAPBEXexcGood2 58" xfId="37339"/>
    <cellStyle name="SAPBEXexcGood2 59" xfId="37340"/>
    <cellStyle name="SAPBEXexcGood2 6" xfId="37341"/>
    <cellStyle name="SAPBEXexcGood2 60" xfId="37342"/>
    <cellStyle name="SAPBEXexcGood2 61" xfId="37343"/>
    <cellStyle name="SAPBEXexcGood2 62" xfId="37344"/>
    <cellStyle name="SAPBEXexcGood2 63" xfId="37345"/>
    <cellStyle name="SAPBEXexcGood2 64" xfId="37346"/>
    <cellStyle name="SAPBEXexcGood2 65" xfId="37347"/>
    <cellStyle name="SAPBEXexcGood2 66" xfId="37348"/>
    <cellStyle name="SAPBEXexcGood2 67" xfId="37349"/>
    <cellStyle name="SAPBEXexcGood2 68" xfId="37350"/>
    <cellStyle name="SAPBEXexcGood2 69" xfId="37351"/>
    <cellStyle name="SAPBEXexcGood2 7" xfId="37352"/>
    <cellStyle name="SAPBEXexcGood2 70" xfId="37353"/>
    <cellStyle name="SAPBEXexcGood2 71" xfId="37354"/>
    <cellStyle name="SAPBEXexcGood2 72" xfId="37355"/>
    <cellStyle name="SAPBEXexcGood2 73" xfId="37356"/>
    <cellStyle name="SAPBEXexcGood2 74" xfId="37357"/>
    <cellStyle name="SAPBEXexcGood2 75" xfId="37358"/>
    <cellStyle name="SAPBEXexcGood2 76" xfId="37359"/>
    <cellStyle name="SAPBEXexcGood2 77" xfId="37360"/>
    <cellStyle name="SAPBEXexcGood2 78" xfId="37361"/>
    <cellStyle name="SAPBEXexcGood2 79" xfId="37362"/>
    <cellStyle name="SAPBEXexcGood2 8" xfId="37363"/>
    <cellStyle name="SAPBEXexcGood2 80" xfId="37364"/>
    <cellStyle name="SAPBEXexcGood2 81" xfId="37365"/>
    <cellStyle name="SAPBEXexcGood2 82" xfId="37366"/>
    <cellStyle name="SAPBEXexcGood2 83" xfId="37367"/>
    <cellStyle name="SAPBEXexcGood2 84" xfId="37368"/>
    <cellStyle name="SAPBEXexcGood2 85" xfId="37369"/>
    <cellStyle name="SAPBEXexcGood2 86" xfId="37370"/>
    <cellStyle name="SAPBEXexcGood2 87" xfId="37371"/>
    <cellStyle name="SAPBEXexcGood2 88" xfId="37372"/>
    <cellStyle name="SAPBEXexcGood2 89" xfId="37373"/>
    <cellStyle name="SAPBEXexcGood2 9" xfId="37374"/>
    <cellStyle name="SAPBEXexcGood2 90" xfId="37375"/>
    <cellStyle name="SAPBEXexcGood2 91" xfId="37376"/>
    <cellStyle name="SAPBEXexcGood2 92" xfId="37377"/>
    <cellStyle name="SAPBEXexcGood2 93" xfId="37378"/>
    <cellStyle name="SAPBEXexcGood2 94" xfId="37379"/>
    <cellStyle name="SAPBEXexcGood2 95" xfId="37380"/>
    <cellStyle name="SAPBEXexcGood2 96" xfId="37381"/>
    <cellStyle name="SAPBEXexcGood2 97" xfId="37382"/>
    <cellStyle name="SAPBEXexcGood2 98" xfId="37383"/>
    <cellStyle name="SAPBEXexcGood2 99" xfId="37384"/>
    <cellStyle name="SAPBEXexcGood2_(A-7) IS-Inputs" xfId="37385"/>
    <cellStyle name="SAPBEXexcGood3" xfId="122"/>
    <cellStyle name="SAPBEXexcGood3 10" xfId="37386"/>
    <cellStyle name="SAPBEXexcGood3 100" xfId="37387"/>
    <cellStyle name="SAPBEXexcGood3 101" xfId="37388"/>
    <cellStyle name="SAPBEXexcGood3 102" xfId="37389"/>
    <cellStyle name="SAPBEXexcGood3 103" xfId="37390"/>
    <cellStyle name="SAPBEXexcGood3 104" xfId="37391"/>
    <cellStyle name="SAPBEXexcGood3 105" xfId="37392"/>
    <cellStyle name="SAPBEXexcGood3 106" xfId="37393"/>
    <cellStyle name="SAPBEXexcGood3 107" xfId="37394"/>
    <cellStyle name="SAPBEXexcGood3 108" xfId="37395"/>
    <cellStyle name="SAPBEXexcGood3 109" xfId="37396"/>
    <cellStyle name="SAPBEXexcGood3 11" xfId="37397"/>
    <cellStyle name="SAPBEXexcGood3 110" xfId="37398"/>
    <cellStyle name="SAPBEXexcGood3 111" xfId="37399"/>
    <cellStyle name="SAPBEXexcGood3 112" xfId="37400"/>
    <cellStyle name="SAPBEXexcGood3 113" xfId="37401"/>
    <cellStyle name="SAPBEXexcGood3 114" xfId="37402"/>
    <cellStyle name="SAPBEXexcGood3 115" xfId="37403"/>
    <cellStyle name="SAPBEXexcGood3 116" xfId="37404"/>
    <cellStyle name="SAPBEXexcGood3 117" xfId="37405"/>
    <cellStyle name="SAPBEXexcGood3 118" xfId="37406"/>
    <cellStyle name="SAPBEXexcGood3 119" xfId="37407"/>
    <cellStyle name="SAPBEXexcGood3 12" xfId="37408"/>
    <cellStyle name="SAPBEXexcGood3 120" xfId="37409"/>
    <cellStyle name="SAPBEXexcGood3 121" xfId="37410"/>
    <cellStyle name="SAPBEXexcGood3 122" xfId="37411"/>
    <cellStyle name="SAPBEXexcGood3 123" xfId="37412"/>
    <cellStyle name="SAPBEXexcGood3 124" xfId="37413"/>
    <cellStyle name="SAPBEXexcGood3 125" xfId="37414"/>
    <cellStyle name="SAPBEXexcGood3 126" xfId="37415"/>
    <cellStyle name="SAPBEXexcGood3 127" xfId="37416"/>
    <cellStyle name="SAPBEXexcGood3 128" xfId="37417"/>
    <cellStyle name="SAPBEXexcGood3 129" xfId="37418"/>
    <cellStyle name="SAPBEXexcGood3 13" xfId="37419"/>
    <cellStyle name="SAPBEXexcGood3 130" xfId="37420"/>
    <cellStyle name="SAPBEXexcGood3 131" xfId="37421"/>
    <cellStyle name="SAPBEXexcGood3 132" xfId="37422"/>
    <cellStyle name="SAPBEXexcGood3 133" xfId="37423"/>
    <cellStyle name="SAPBEXexcGood3 134" xfId="37424"/>
    <cellStyle name="SAPBEXexcGood3 135" xfId="37425"/>
    <cellStyle name="SAPBEXexcGood3 136" xfId="37426"/>
    <cellStyle name="SAPBEXexcGood3 137" xfId="37427"/>
    <cellStyle name="SAPBEXexcGood3 138" xfId="37428"/>
    <cellStyle name="SAPBEXexcGood3 139" xfId="37429"/>
    <cellStyle name="SAPBEXexcGood3 14" xfId="37430"/>
    <cellStyle name="SAPBEXexcGood3 140" xfId="37431"/>
    <cellStyle name="SAPBEXexcGood3 141" xfId="37432"/>
    <cellStyle name="SAPBEXexcGood3 142" xfId="37433"/>
    <cellStyle name="SAPBEXexcGood3 143" xfId="37434"/>
    <cellStyle name="SAPBEXexcGood3 144" xfId="37435"/>
    <cellStyle name="SAPBEXexcGood3 145" xfId="37436"/>
    <cellStyle name="SAPBEXexcGood3 15" xfId="37437"/>
    <cellStyle name="SAPBEXexcGood3 16" xfId="37438"/>
    <cellStyle name="SAPBEXexcGood3 17" xfId="37439"/>
    <cellStyle name="SAPBEXexcGood3 18" xfId="37440"/>
    <cellStyle name="SAPBEXexcGood3 19" xfId="37441"/>
    <cellStyle name="SAPBEXexcGood3 2" xfId="37442"/>
    <cellStyle name="SAPBEXexcGood3 2 2" xfId="37443"/>
    <cellStyle name="SAPBEXexcGood3 2 3" xfId="37444"/>
    <cellStyle name="SAPBEXexcGood3 2 4" xfId="37445"/>
    <cellStyle name="SAPBEXexcGood3 2 5" xfId="37446"/>
    <cellStyle name="SAPBEXexcGood3 20" xfId="37447"/>
    <cellStyle name="SAPBEXexcGood3 21" xfId="37448"/>
    <cellStyle name="SAPBEXexcGood3 22" xfId="37449"/>
    <cellStyle name="SAPBEXexcGood3 23" xfId="37450"/>
    <cellStyle name="SAPBEXexcGood3 24" xfId="37451"/>
    <cellStyle name="SAPBEXexcGood3 25" xfId="37452"/>
    <cellStyle name="SAPBEXexcGood3 26" xfId="37453"/>
    <cellStyle name="SAPBEXexcGood3 27" xfId="37454"/>
    <cellStyle name="SAPBEXexcGood3 28" xfId="37455"/>
    <cellStyle name="SAPBEXexcGood3 29" xfId="37456"/>
    <cellStyle name="SAPBEXexcGood3 3" xfId="37457"/>
    <cellStyle name="SAPBEXexcGood3 3 2" xfId="37458"/>
    <cellStyle name="SAPBEXexcGood3 3 3" xfId="37459"/>
    <cellStyle name="SAPBEXexcGood3 3 4" xfId="37460"/>
    <cellStyle name="SAPBEXexcGood3 3 5" xfId="37461"/>
    <cellStyle name="SAPBEXexcGood3 30" xfId="37462"/>
    <cellStyle name="SAPBEXexcGood3 31" xfId="37463"/>
    <cellStyle name="SAPBEXexcGood3 32" xfId="37464"/>
    <cellStyle name="SAPBEXexcGood3 33" xfId="37465"/>
    <cellStyle name="SAPBEXexcGood3 34" xfId="37466"/>
    <cellStyle name="SAPBEXexcGood3 35" xfId="37467"/>
    <cellStyle name="SAPBEXexcGood3 36" xfId="37468"/>
    <cellStyle name="SAPBEXexcGood3 37" xfId="37469"/>
    <cellStyle name="SAPBEXexcGood3 38" xfId="37470"/>
    <cellStyle name="SAPBEXexcGood3 39" xfId="37471"/>
    <cellStyle name="SAPBEXexcGood3 4" xfId="37472"/>
    <cellStyle name="SAPBEXexcGood3 40" xfId="37473"/>
    <cellStyle name="SAPBEXexcGood3 41" xfId="37474"/>
    <cellStyle name="SAPBEXexcGood3 42" xfId="37475"/>
    <cellStyle name="SAPBEXexcGood3 43" xfId="37476"/>
    <cellStyle name="SAPBEXexcGood3 44" xfId="37477"/>
    <cellStyle name="SAPBEXexcGood3 45" xfId="37478"/>
    <cellStyle name="SAPBEXexcGood3 46" xfId="37479"/>
    <cellStyle name="SAPBEXexcGood3 47" xfId="37480"/>
    <cellStyle name="SAPBEXexcGood3 48" xfId="37481"/>
    <cellStyle name="SAPBEXexcGood3 49" xfId="37482"/>
    <cellStyle name="SAPBEXexcGood3 5" xfId="37483"/>
    <cellStyle name="SAPBEXexcGood3 50" xfId="37484"/>
    <cellStyle name="SAPBEXexcGood3 51" xfId="37485"/>
    <cellStyle name="SAPBEXexcGood3 52" xfId="37486"/>
    <cellStyle name="SAPBEXexcGood3 53" xfId="37487"/>
    <cellStyle name="SAPBEXexcGood3 54" xfId="37488"/>
    <cellStyle name="SAPBEXexcGood3 55" xfId="37489"/>
    <cellStyle name="SAPBEXexcGood3 56" xfId="37490"/>
    <cellStyle name="SAPBEXexcGood3 57" xfId="37491"/>
    <cellStyle name="SAPBEXexcGood3 58" xfId="37492"/>
    <cellStyle name="SAPBEXexcGood3 59" xfId="37493"/>
    <cellStyle name="SAPBEXexcGood3 6" xfId="37494"/>
    <cellStyle name="SAPBEXexcGood3 60" xfId="37495"/>
    <cellStyle name="SAPBEXexcGood3 61" xfId="37496"/>
    <cellStyle name="SAPBEXexcGood3 62" xfId="37497"/>
    <cellStyle name="SAPBEXexcGood3 63" xfId="37498"/>
    <cellStyle name="SAPBEXexcGood3 64" xfId="37499"/>
    <cellStyle name="SAPBEXexcGood3 65" xfId="37500"/>
    <cellStyle name="SAPBEXexcGood3 66" xfId="37501"/>
    <cellStyle name="SAPBEXexcGood3 67" xfId="37502"/>
    <cellStyle name="SAPBEXexcGood3 68" xfId="37503"/>
    <cellStyle name="SAPBEXexcGood3 69" xfId="37504"/>
    <cellStyle name="SAPBEXexcGood3 7" xfId="37505"/>
    <cellStyle name="SAPBEXexcGood3 70" xfId="37506"/>
    <cellStyle name="SAPBEXexcGood3 71" xfId="37507"/>
    <cellStyle name="SAPBEXexcGood3 72" xfId="37508"/>
    <cellStyle name="SAPBEXexcGood3 73" xfId="37509"/>
    <cellStyle name="SAPBEXexcGood3 74" xfId="37510"/>
    <cellStyle name="SAPBEXexcGood3 75" xfId="37511"/>
    <cellStyle name="SAPBEXexcGood3 76" xfId="37512"/>
    <cellStyle name="SAPBEXexcGood3 77" xfId="37513"/>
    <cellStyle name="SAPBEXexcGood3 78" xfId="37514"/>
    <cellStyle name="SAPBEXexcGood3 79" xfId="37515"/>
    <cellStyle name="SAPBEXexcGood3 8" xfId="37516"/>
    <cellStyle name="SAPBEXexcGood3 80" xfId="37517"/>
    <cellStyle name="SAPBEXexcGood3 81" xfId="37518"/>
    <cellStyle name="SAPBEXexcGood3 82" xfId="37519"/>
    <cellStyle name="SAPBEXexcGood3 83" xfId="37520"/>
    <cellStyle name="SAPBEXexcGood3 84" xfId="37521"/>
    <cellStyle name="SAPBEXexcGood3 85" xfId="37522"/>
    <cellStyle name="SAPBEXexcGood3 86" xfId="37523"/>
    <cellStyle name="SAPBEXexcGood3 87" xfId="37524"/>
    <cellStyle name="SAPBEXexcGood3 88" xfId="37525"/>
    <cellStyle name="SAPBEXexcGood3 89" xfId="37526"/>
    <cellStyle name="SAPBEXexcGood3 9" xfId="37527"/>
    <cellStyle name="SAPBEXexcGood3 90" xfId="37528"/>
    <cellStyle name="SAPBEXexcGood3 91" xfId="37529"/>
    <cellStyle name="SAPBEXexcGood3 92" xfId="37530"/>
    <cellStyle name="SAPBEXexcGood3 93" xfId="37531"/>
    <cellStyle name="SAPBEXexcGood3 94" xfId="37532"/>
    <cellStyle name="SAPBEXexcGood3 95" xfId="37533"/>
    <cellStyle name="SAPBEXexcGood3 96" xfId="37534"/>
    <cellStyle name="SAPBEXexcGood3 97" xfId="37535"/>
    <cellStyle name="SAPBEXexcGood3 98" xfId="37536"/>
    <cellStyle name="SAPBEXexcGood3 99" xfId="37537"/>
    <cellStyle name="SAPBEXexcGood3_(A-7) IS-Inputs" xfId="37538"/>
    <cellStyle name="SAPBEXfilterDrill" xfId="123"/>
    <cellStyle name="SAPBEXfilterDrill 10" xfId="37539"/>
    <cellStyle name="SAPBEXfilterDrill 100" xfId="37540"/>
    <cellStyle name="SAPBEXfilterDrill 101" xfId="37541"/>
    <cellStyle name="SAPBEXfilterDrill 102" xfId="37542"/>
    <cellStyle name="SAPBEXfilterDrill 103" xfId="37543"/>
    <cellStyle name="SAPBEXfilterDrill 104" xfId="37544"/>
    <cellStyle name="SAPBEXfilterDrill 105" xfId="37545"/>
    <cellStyle name="SAPBEXfilterDrill 106" xfId="37546"/>
    <cellStyle name="SAPBEXfilterDrill 107" xfId="37547"/>
    <cellStyle name="SAPBEXfilterDrill 108" xfId="37548"/>
    <cellStyle name="SAPBEXfilterDrill 109" xfId="37549"/>
    <cellStyle name="SAPBEXfilterDrill 11" xfId="37550"/>
    <cellStyle name="SAPBEXfilterDrill 110" xfId="37551"/>
    <cellStyle name="SAPBEXfilterDrill 111" xfId="37552"/>
    <cellStyle name="SAPBEXfilterDrill 112" xfId="37553"/>
    <cellStyle name="SAPBEXfilterDrill 113" xfId="37554"/>
    <cellStyle name="SAPBEXfilterDrill 114" xfId="37555"/>
    <cellStyle name="SAPBEXfilterDrill 115" xfId="37556"/>
    <cellStyle name="SAPBEXfilterDrill 116" xfId="37557"/>
    <cellStyle name="SAPBEXfilterDrill 117" xfId="37558"/>
    <cellStyle name="SAPBEXfilterDrill 118" xfId="37559"/>
    <cellStyle name="SAPBEXfilterDrill 119" xfId="37560"/>
    <cellStyle name="SAPBEXfilterDrill 12" xfId="37561"/>
    <cellStyle name="SAPBEXfilterDrill 120" xfId="37562"/>
    <cellStyle name="SAPBEXfilterDrill 121" xfId="37563"/>
    <cellStyle name="SAPBEXfilterDrill 122" xfId="37564"/>
    <cellStyle name="SAPBEXfilterDrill 123" xfId="37565"/>
    <cellStyle name="SAPBEXfilterDrill 124" xfId="37566"/>
    <cellStyle name="SAPBEXfilterDrill 125" xfId="37567"/>
    <cellStyle name="SAPBEXfilterDrill 126" xfId="37568"/>
    <cellStyle name="SAPBEXfilterDrill 127" xfId="37569"/>
    <cellStyle name="SAPBEXfilterDrill 128" xfId="37570"/>
    <cellStyle name="SAPBEXfilterDrill 129" xfId="37571"/>
    <cellStyle name="SAPBEXfilterDrill 13" xfId="37572"/>
    <cellStyle name="SAPBEXfilterDrill 130" xfId="37573"/>
    <cellStyle name="SAPBEXfilterDrill 131" xfId="37574"/>
    <cellStyle name="SAPBEXfilterDrill 132" xfId="37575"/>
    <cellStyle name="SAPBEXfilterDrill 133" xfId="37576"/>
    <cellStyle name="SAPBEXfilterDrill 134" xfId="37577"/>
    <cellStyle name="SAPBEXfilterDrill 135" xfId="37578"/>
    <cellStyle name="SAPBEXfilterDrill 136" xfId="37579"/>
    <cellStyle name="SAPBEXfilterDrill 137" xfId="37580"/>
    <cellStyle name="SAPBEXfilterDrill 138" xfId="37581"/>
    <cellStyle name="SAPBEXfilterDrill 139" xfId="37582"/>
    <cellStyle name="SAPBEXfilterDrill 14" xfId="37583"/>
    <cellStyle name="SAPBEXfilterDrill 140" xfId="37584"/>
    <cellStyle name="SAPBEXfilterDrill 141" xfId="37585"/>
    <cellStyle name="SAPBEXfilterDrill 142" xfId="37586"/>
    <cellStyle name="SAPBEXfilterDrill 143" xfId="37587"/>
    <cellStyle name="SAPBEXfilterDrill 144" xfId="37588"/>
    <cellStyle name="SAPBEXfilterDrill 145" xfId="37589"/>
    <cellStyle name="SAPBEXfilterDrill 15" xfId="37590"/>
    <cellStyle name="SAPBEXfilterDrill 16" xfId="37591"/>
    <cellStyle name="SAPBEXfilterDrill 17" xfId="37592"/>
    <cellStyle name="SAPBEXfilterDrill 18" xfId="37593"/>
    <cellStyle name="SAPBEXfilterDrill 19" xfId="37594"/>
    <cellStyle name="SAPBEXfilterDrill 2" xfId="37595"/>
    <cellStyle name="SAPBEXfilterDrill 2 2" xfId="37596"/>
    <cellStyle name="SAPBEXfilterDrill 2 3" xfId="37597"/>
    <cellStyle name="SAPBEXfilterDrill 2 4" xfId="37598"/>
    <cellStyle name="SAPBEXfilterDrill 2 5" xfId="37599"/>
    <cellStyle name="SAPBEXfilterDrill 20" xfId="37600"/>
    <cellStyle name="SAPBEXfilterDrill 21" xfId="37601"/>
    <cellStyle name="SAPBEXfilterDrill 22" xfId="37602"/>
    <cellStyle name="SAPBEXfilterDrill 23" xfId="37603"/>
    <cellStyle name="SAPBEXfilterDrill 24" xfId="37604"/>
    <cellStyle name="SAPBEXfilterDrill 25" xfId="37605"/>
    <cellStyle name="SAPBEXfilterDrill 26" xfId="37606"/>
    <cellStyle name="SAPBEXfilterDrill 27" xfId="37607"/>
    <cellStyle name="SAPBEXfilterDrill 28" xfId="37608"/>
    <cellStyle name="SAPBEXfilterDrill 29" xfId="37609"/>
    <cellStyle name="SAPBEXfilterDrill 3" xfId="37610"/>
    <cellStyle name="SAPBEXfilterDrill 3 2" xfId="37611"/>
    <cellStyle name="SAPBEXfilterDrill 3 3" xfId="37612"/>
    <cellStyle name="SAPBEXfilterDrill 3 4" xfId="37613"/>
    <cellStyle name="SAPBEXfilterDrill 3 5" xfId="37614"/>
    <cellStyle name="SAPBEXfilterDrill 30" xfId="37615"/>
    <cellStyle name="SAPBEXfilterDrill 31" xfId="37616"/>
    <cellStyle name="SAPBEXfilterDrill 32" xfId="37617"/>
    <cellStyle name="SAPBEXfilterDrill 33" xfId="37618"/>
    <cellStyle name="SAPBEXfilterDrill 34" xfId="37619"/>
    <cellStyle name="SAPBEXfilterDrill 35" xfId="37620"/>
    <cellStyle name="SAPBEXfilterDrill 36" xfId="37621"/>
    <cellStyle name="SAPBEXfilterDrill 37" xfId="37622"/>
    <cellStyle name="SAPBEXfilterDrill 38" xfId="37623"/>
    <cellStyle name="SAPBEXfilterDrill 39" xfId="37624"/>
    <cellStyle name="SAPBEXfilterDrill 4" xfId="37625"/>
    <cellStyle name="SAPBEXfilterDrill 40" xfId="37626"/>
    <cellStyle name="SAPBEXfilterDrill 41" xfId="37627"/>
    <cellStyle name="SAPBEXfilterDrill 42" xfId="37628"/>
    <cellStyle name="SAPBEXfilterDrill 43" xfId="37629"/>
    <cellStyle name="SAPBEXfilterDrill 44" xfId="37630"/>
    <cellStyle name="SAPBEXfilterDrill 45" xfId="37631"/>
    <cellStyle name="SAPBEXfilterDrill 46" xfId="37632"/>
    <cellStyle name="SAPBEXfilterDrill 47" xfId="37633"/>
    <cellStyle name="SAPBEXfilterDrill 48" xfId="37634"/>
    <cellStyle name="SAPBEXfilterDrill 49" xfId="37635"/>
    <cellStyle name="SAPBEXfilterDrill 5" xfId="37636"/>
    <cellStyle name="SAPBEXfilterDrill 50" xfId="37637"/>
    <cellStyle name="SAPBEXfilterDrill 51" xfId="37638"/>
    <cellStyle name="SAPBEXfilterDrill 52" xfId="37639"/>
    <cellStyle name="SAPBEXfilterDrill 53" xfId="37640"/>
    <cellStyle name="SAPBEXfilterDrill 54" xfId="37641"/>
    <cellStyle name="SAPBEXfilterDrill 55" xfId="37642"/>
    <cellStyle name="SAPBEXfilterDrill 56" xfId="37643"/>
    <cellStyle name="SAPBEXfilterDrill 57" xfId="37644"/>
    <cellStyle name="SAPBEXfilterDrill 58" xfId="37645"/>
    <cellStyle name="SAPBEXfilterDrill 59" xfId="37646"/>
    <cellStyle name="SAPBEXfilterDrill 6" xfId="37647"/>
    <cellStyle name="SAPBEXfilterDrill 60" xfId="37648"/>
    <cellStyle name="SAPBEXfilterDrill 61" xfId="37649"/>
    <cellStyle name="SAPBEXfilterDrill 62" xfId="37650"/>
    <cellStyle name="SAPBEXfilterDrill 63" xfId="37651"/>
    <cellStyle name="SAPBEXfilterDrill 64" xfId="37652"/>
    <cellStyle name="SAPBEXfilterDrill 65" xfId="37653"/>
    <cellStyle name="SAPBEXfilterDrill 66" xfId="37654"/>
    <cellStyle name="SAPBEXfilterDrill 67" xfId="37655"/>
    <cellStyle name="SAPBEXfilterDrill 68" xfId="37656"/>
    <cellStyle name="SAPBEXfilterDrill 69" xfId="37657"/>
    <cellStyle name="SAPBEXfilterDrill 7" xfId="37658"/>
    <cellStyle name="SAPBEXfilterDrill 70" xfId="37659"/>
    <cellStyle name="SAPBEXfilterDrill 71" xfId="37660"/>
    <cellStyle name="SAPBEXfilterDrill 72" xfId="37661"/>
    <cellStyle name="SAPBEXfilterDrill 73" xfId="37662"/>
    <cellStyle name="SAPBEXfilterDrill 74" xfId="37663"/>
    <cellStyle name="SAPBEXfilterDrill 75" xfId="37664"/>
    <cellStyle name="SAPBEXfilterDrill 76" xfId="37665"/>
    <cellStyle name="SAPBEXfilterDrill 77" xfId="37666"/>
    <cellStyle name="SAPBEXfilterDrill 78" xfId="37667"/>
    <cellStyle name="SAPBEXfilterDrill 79" xfId="37668"/>
    <cellStyle name="SAPBEXfilterDrill 8" xfId="37669"/>
    <cellStyle name="SAPBEXfilterDrill 80" xfId="37670"/>
    <cellStyle name="SAPBEXfilterDrill 81" xfId="37671"/>
    <cellStyle name="SAPBEXfilterDrill 82" xfId="37672"/>
    <cellStyle name="SAPBEXfilterDrill 83" xfId="37673"/>
    <cellStyle name="SAPBEXfilterDrill 84" xfId="37674"/>
    <cellStyle name="SAPBEXfilterDrill 85" xfId="37675"/>
    <cellStyle name="SAPBEXfilterDrill 86" xfId="37676"/>
    <cellStyle name="SAPBEXfilterDrill 87" xfId="37677"/>
    <cellStyle name="SAPBEXfilterDrill 88" xfId="37678"/>
    <cellStyle name="SAPBEXfilterDrill 89" xfId="37679"/>
    <cellStyle name="SAPBEXfilterDrill 9" xfId="37680"/>
    <cellStyle name="SAPBEXfilterDrill 90" xfId="37681"/>
    <cellStyle name="SAPBEXfilterDrill 91" xfId="37682"/>
    <cellStyle name="SAPBEXfilterDrill 92" xfId="37683"/>
    <cellStyle name="SAPBEXfilterDrill 93" xfId="37684"/>
    <cellStyle name="SAPBEXfilterDrill 94" xfId="37685"/>
    <cellStyle name="SAPBEXfilterDrill 95" xfId="37686"/>
    <cellStyle name="SAPBEXfilterDrill 96" xfId="37687"/>
    <cellStyle name="SAPBEXfilterDrill 97" xfId="37688"/>
    <cellStyle name="SAPBEXfilterDrill 98" xfId="37689"/>
    <cellStyle name="SAPBEXfilterDrill 99" xfId="37690"/>
    <cellStyle name="SAPBEXfilterDrill_(A-7) IS-Inputs" xfId="37691"/>
    <cellStyle name="SAPBEXfilterItem" xfId="124"/>
    <cellStyle name="SAPBEXfilterItem 10" xfId="37692"/>
    <cellStyle name="SAPBEXfilterItem 10 2" xfId="37693"/>
    <cellStyle name="SAPBEXfilterItem 11" xfId="37694"/>
    <cellStyle name="SAPBEXfilterItem 11 2" xfId="37695"/>
    <cellStyle name="SAPBEXfilterItem 12" xfId="37696"/>
    <cellStyle name="SAPBEXfilterItem 12 2" xfId="37697"/>
    <cellStyle name="SAPBEXfilterItem 13" xfId="37698"/>
    <cellStyle name="SAPBEXfilterItem 13 2" xfId="37699"/>
    <cellStyle name="SAPBEXfilterItem 14" xfId="37700"/>
    <cellStyle name="SAPBEXfilterItem 14 2" xfId="37701"/>
    <cellStyle name="SAPBEXfilterItem 15" xfId="37702"/>
    <cellStyle name="SAPBEXfilterItem 15 2" xfId="37703"/>
    <cellStyle name="SAPBEXfilterItem 16" xfId="37704"/>
    <cellStyle name="SAPBEXfilterItem 16 2" xfId="37705"/>
    <cellStyle name="SAPBEXfilterItem 17" xfId="37706"/>
    <cellStyle name="SAPBEXfilterItem 17 2" xfId="37707"/>
    <cellStyle name="SAPBEXfilterItem 18" xfId="37708"/>
    <cellStyle name="SAPBEXfilterItem 19" xfId="37709"/>
    <cellStyle name="SAPBEXfilterItem 2" xfId="37710"/>
    <cellStyle name="SAPBEXfilterItem 2 2" xfId="37711"/>
    <cellStyle name="SAPBEXfilterItem 2 2 2" xfId="37712"/>
    <cellStyle name="SAPBEXfilterItem 2 3" xfId="37713"/>
    <cellStyle name="SAPBEXfilterItem 2 3 2" xfId="37714"/>
    <cellStyle name="SAPBEXfilterItem 2 3 3" xfId="37715"/>
    <cellStyle name="SAPBEXfilterItem 2 3 4" xfId="37716"/>
    <cellStyle name="SAPBEXfilterItem 2 4" xfId="37717"/>
    <cellStyle name="SAPBEXfilterItem 2 4 2" xfId="37718"/>
    <cellStyle name="SAPBEXfilterItem 2 5" xfId="37719"/>
    <cellStyle name="SAPBEXfilterItem 2 5 2" xfId="37720"/>
    <cellStyle name="SAPBEXfilterItem 2 6" xfId="37721"/>
    <cellStyle name="SAPBEXfilterItem 2 7" xfId="37722"/>
    <cellStyle name="SAPBEXfilterItem 20" xfId="37723"/>
    <cellStyle name="SAPBEXfilterItem 21" xfId="37724"/>
    <cellStyle name="SAPBEXfilterItem 22" xfId="37725"/>
    <cellStyle name="SAPBEXfilterItem 23" xfId="37726"/>
    <cellStyle name="SAPBEXfilterItem 24" xfId="37727"/>
    <cellStyle name="SAPBEXfilterItem 25" xfId="37728"/>
    <cellStyle name="SAPBEXfilterItem 26" xfId="37729"/>
    <cellStyle name="SAPBEXfilterItem 27" xfId="37730"/>
    <cellStyle name="SAPBEXfilterItem 28" xfId="37731"/>
    <cellStyle name="SAPBEXfilterItem 29" xfId="37732"/>
    <cellStyle name="SAPBEXfilterItem 3" xfId="37733"/>
    <cellStyle name="SAPBEXfilterItem 3 2" xfId="37734"/>
    <cellStyle name="SAPBEXfilterItem 3 2 2" xfId="37735"/>
    <cellStyle name="SAPBEXfilterItem 3 3" xfId="37736"/>
    <cellStyle name="SAPBEXfilterItem 3 3 2" xfId="37737"/>
    <cellStyle name="SAPBEXfilterItem 3 4" xfId="37738"/>
    <cellStyle name="SAPBEXfilterItem 3 4 2" xfId="37739"/>
    <cellStyle name="SAPBEXfilterItem 3 5" xfId="37740"/>
    <cellStyle name="SAPBEXfilterItem 3 5 2" xfId="37741"/>
    <cellStyle name="SAPBEXfilterItem 3 6" xfId="37742"/>
    <cellStyle name="SAPBEXfilterItem 30" xfId="37743"/>
    <cellStyle name="SAPBEXfilterItem 31" xfId="37744"/>
    <cellStyle name="SAPBEXfilterItem 32" xfId="37745"/>
    <cellStyle name="SAPBEXfilterItem 33" xfId="37746"/>
    <cellStyle name="SAPBEXfilterItem 34" xfId="37747"/>
    <cellStyle name="SAPBEXfilterItem 35" xfId="37748"/>
    <cellStyle name="SAPBEXfilterItem 36" xfId="37749"/>
    <cellStyle name="SAPBEXfilterItem 37" xfId="37750"/>
    <cellStyle name="SAPBEXfilterItem 38" xfId="37751"/>
    <cellStyle name="SAPBEXfilterItem 39" xfId="37752"/>
    <cellStyle name="SAPBEXfilterItem 4" xfId="37753"/>
    <cellStyle name="SAPBEXfilterItem 4 2" xfId="37754"/>
    <cellStyle name="SAPBEXfilterItem 5" xfId="37755"/>
    <cellStyle name="SAPBEXfilterItem 5 2" xfId="37756"/>
    <cellStyle name="SAPBEXfilterItem 6" xfId="37757"/>
    <cellStyle name="SAPBEXfilterItem 6 2" xfId="37758"/>
    <cellStyle name="SAPBEXfilterItem 7" xfId="37759"/>
    <cellStyle name="SAPBEXfilterItem 7 2" xfId="37760"/>
    <cellStyle name="SAPBEXfilterItem 8" xfId="37761"/>
    <cellStyle name="SAPBEXfilterItem 8 2" xfId="37762"/>
    <cellStyle name="SAPBEXfilterItem 9" xfId="37763"/>
    <cellStyle name="SAPBEXfilterItem 9 2" xfId="37764"/>
    <cellStyle name="SAPBEXfilterText" xfId="125"/>
    <cellStyle name="SAPBEXfilterText 10" xfId="37765"/>
    <cellStyle name="SAPBEXfilterText 10 2" xfId="37766"/>
    <cellStyle name="SAPBEXfilterText 11" xfId="37767"/>
    <cellStyle name="SAPBEXfilterText 11 2" xfId="37768"/>
    <cellStyle name="SAPBEXfilterText 12" xfId="37769"/>
    <cellStyle name="SAPBEXfilterText 12 2" xfId="37770"/>
    <cellStyle name="SAPBEXfilterText 13" xfId="37771"/>
    <cellStyle name="SAPBEXfilterText 13 2" xfId="37772"/>
    <cellStyle name="SAPBEXfilterText 14" xfId="37773"/>
    <cellStyle name="SAPBEXfilterText 14 2" xfId="37774"/>
    <cellStyle name="SAPBEXfilterText 15" xfId="37775"/>
    <cellStyle name="SAPBEXfilterText 15 2" xfId="37776"/>
    <cellStyle name="SAPBEXfilterText 16" xfId="37777"/>
    <cellStyle name="SAPBEXfilterText 16 2" xfId="37778"/>
    <cellStyle name="SAPBEXfilterText 17" xfId="37779"/>
    <cellStyle name="SAPBEXfilterText 17 2" xfId="37780"/>
    <cellStyle name="SAPBEXfilterText 18" xfId="37781"/>
    <cellStyle name="SAPBEXfilterText 19" xfId="37782"/>
    <cellStyle name="SAPBEXfilterText 2" xfId="37783"/>
    <cellStyle name="SAPBEXfilterText 2 2" xfId="37784"/>
    <cellStyle name="SAPBEXfilterText 2 2 2" xfId="37785"/>
    <cellStyle name="SAPBEXfilterText 2 3" xfId="37786"/>
    <cellStyle name="SAPBEXfilterText 2 3 2" xfId="37787"/>
    <cellStyle name="SAPBEXfilterText 2 3 3" xfId="37788"/>
    <cellStyle name="SAPBEXfilterText 2 3 4" xfId="37789"/>
    <cellStyle name="SAPBEXfilterText 2 4" xfId="37790"/>
    <cellStyle name="SAPBEXfilterText 2 4 2" xfId="37791"/>
    <cellStyle name="SAPBEXfilterText 2 5" xfId="37792"/>
    <cellStyle name="SAPBEXfilterText 2 5 2" xfId="37793"/>
    <cellStyle name="SAPBEXfilterText 2 6" xfId="37794"/>
    <cellStyle name="SAPBEXfilterText 2 7" xfId="37795"/>
    <cellStyle name="SAPBEXfilterText 20" xfId="37796"/>
    <cellStyle name="SAPBEXfilterText 21" xfId="37797"/>
    <cellStyle name="SAPBEXfilterText 22" xfId="37798"/>
    <cellStyle name="SAPBEXfilterText 23" xfId="37799"/>
    <cellStyle name="SAPBEXfilterText 24" xfId="37800"/>
    <cellStyle name="SAPBEXfilterText 25" xfId="37801"/>
    <cellStyle name="SAPBEXfilterText 26" xfId="37802"/>
    <cellStyle name="SAPBEXfilterText 27" xfId="37803"/>
    <cellStyle name="SAPBEXfilterText 28" xfId="37804"/>
    <cellStyle name="SAPBEXfilterText 29" xfId="37805"/>
    <cellStyle name="SAPBEXfilterText 3" xfId="37806"/>
    <cellStyle name="SAPBEXfilterText 3 2" xfId="37807"/>
    <cellStyle name="SAPBEXfilterText 3 2 2" xfId="37808"/>
    <cellStyle name="SAPBEXfilterText 3 3" xfId="37809"/>
    <cellStyle name="SAPBEXfilterText 3 3 2" xfId="37810"/>
    <cellStyle name="SAPBEXfilterText 3 4" xfId="37811"/>
    <cellStyle name="SAPBEXfilterText 3 4 2" xfId="37812"/>
    <cellStyle name="SAPBEXfilterText 3 5" xfId="37813"/>
    <cellStyle name="SAPBEXfilterText 3 5 2" xfId="37814"/>
    <cellStyle name="SAPBEXfilterText 3 6" xfId="37815"/>
    <cellStyle name="SAPBEXfilterText 30" xfId="37816"/>
    <cellStyle name="SAPBEXfilterText 31" xfId="37817"/>
    <cellStyle name="SAPBEXfilterText 32" xfId="37818"/>
    <cellStyle name="SAPBEXfilterText 33" xfId="37819"/>
    <cellStyle name="SAPBEXfilterText 34" xfId="37820"/>
    <cellStyle name="SAPBEXfilterText 35" xfId="37821"/>
    <cellStyle name="SAPBEXfilterText 35 2" xfId="37822"/>
    <cellStyle name="SAPBEXfilterText 35 3" xfId="37823"/>
    <cellStyle name="SAPBEXfilterText 35 4" xfId="37824"/>
    <cellStyle name="SAPBEXfilterText 36" xfId="37825"/>
    <cellStyle name="SAPBEXfilterText 36 2" xfId="37826"/>
    <cellStyle name="SAPBEXfilterText 36 3" xfId="37827"/>
    <cellStyle name="SAPBEXfilterText 36 4" xfId="37828"/>
    <cellStyle name="SAPBEXfilterText 37" xfId="37829"/>
    <cellStyle name="SAPBEXfilterText 38" xfId="37830"/>
    <cellStyle name="SAPBEXfilterText 39" xfId="37831"/>
    <cellStyle name="SAPBEXfilterText 4" xfId="37832"/>
    <cellStyle name="SAPBEXfilterText 4 2" xfId="37833"/>
    <cellStyle name="SAPBEXfilterText 5" xfId="37834"/>
    <cellStyle name="SAPBEXfilterText 5 2" xfId="37835"/>
    <cellStyle name="SAPBEXfilterText 6" xfId="37836"/>
    <cellStyle name="SAPBEXfilterText 6 2" xfId="37837"/>
    <cellStyle name="SAPBEXfilterText 7" xfId="37838"/>
    <cellStyle name="SAPBEXfilterText 7 2" xfId="37839"/>
    <cellStyle name="SAPBEXfilterText 8" xfId="37840"/>
    <cellStyle name="SAPBEXfilterText 8 2" xfId="37841"/>
    <cellStyle name="SAPBEXfilterText 9" xfId="37842"/>
    <cellStyle name="SAPBEXfilterText 9 2" xfId="37843"/>
    <cellStyle name="SAPBEXformats" xfId="126"/>
    <cellStyle name="SAPBEXformats 10" xfId="37844"/>
    <cellStyle name="SAPBEXformats 100" xfId="37845"/>
    <cellStyle name="SAPBEXformats 101" xfId="37846"/>
    <cellStyle name="SAPBEXformats 102" xfId="37847"/>
    <cellStyle name="SAPBEXformats 103" xfId="37848"/>
    <cellStyle name="SAPBEXformats 104" xfId="37849"/>
    <cellStyle name="SAPBEXformats 105" xfId="37850"/>
    <cellStyle name="SAPBEXformats 106" xfId="37851"/>
    <cellStyle name="SAPBEXformats 107" xfId="37852"/>
    <cellStyle name="SAPBEXformats 108" xfId="37853"/>
    <cellStyle name="SAPBEXformats 109" xfId="37854"/>
    <cellStyle name="SAPBEXformats 11" xfId="37855"/>
    <cellStyle name="SAPBEXformats 110" xfId="37856"/>
    <cellStyle name="SAPBEXformats 111" xfId="37857"/>
    <cellStyle name="SAPBEXformats 112" xfId="37858"/>
    <cellStyle name="SAPBEXformats 113" xfId="37859"/>
    <cellStyle name="SAPBEXformats 114" xfId="37860"/>
    <cellStyle name="SAPBEXformats 115" xfId="37861"/>
    <cellStyle name="SAPBEXformats 116" xfId="37862"/>
    <cellStyle name="SAPBEXformats 117" xfId="37863"/>
    <cellStyle name="SAPBEXformats 118" xfId="37864"/>
    <cellStyle name="SAPBEXformats 119" xfId="37865"/>
    <cellStyle name="SAPBEXformats 12" xfId="37866"/>
    <cellStyle name="SAPBEXformats 120" xfId="37867"/>
    <cellStyle name="SAPBEXformats 121" xfId="37868"/>
    <cellStyle name="SAPBEXformats 122" xfId="37869"/>
    <cellStyle name="SAPBEXformats 123" xfId="37870"/>
    <cellStyle name="SAPBEXformats 124" xfId="37871"/>
    <cellStyle name="SAPBEXformats 125" xfId="37872"/>
    <cellStyle name="SAPBEXformats 126" xfId="37873"/>
    <cellStyle name="SAPBEXformats 127" xfId="37874"/>
    <cellStyle name="SAPBEXformats 128" xfId="37875"/>
    <cellStyle name="SAPBEXformats 129" xfId="37876"/>
    <cellStyle name="SAPBEXformats 13" xfId="37877"/>
    <cellStyle name="SAPBEXformats 130" xfId="37878"/>
    <cellStyle name="SAPBEXformats 131" xfId="37879"/>
    <cellStyle name="SAPBEXformats 132" xfId="37880"/>
    <cellStyle name="SAPBEXformats 133" xfId="37881"/>
    <cellStyle name="SAPBEXformats 134" xfId="37882"/>
    <cellStyle name="SAPBEXformats 135" xfId="37883"/>
    <cellStyle name="SAPBEXformats 136" xfId="37884"/>
    <cellStyle name="SAPBEXformats 137" xfId="37885"/>
    <cellStyle name="SAPBEXformats 138" xfId="37886"/>
    <cellStyle name="SAPBEXformats 139" xfId="37887"/>
    <cellStyle name="SAPBEXformats 14" xfId="37888"/>
    <cellStyle name="SAPBEXformats 140" xfId="37889"/>
    <cellStyle name="SAPBEXformats 141" xfId="37890"/>
    <cellStyle name="SAPBEXformats 142" xfId="37891"/>
    <cellStyle name="SAPBEXformats 143" xfId="37892"/>
    <cellStyle name="SAPBEXformats 144" xfId="37893"/>
    <cellStyle name="SAPBEXformats 145" xfId="37894"/>
    <cellStyle name="SAPBEXformats 15" xfId="37895"/>
    <cellStyle name="SAPBEXformats 16" xfId="37896"/>
    <cellStyle name="SAPBEXformats 17" xfId="37897"/>
    <cellStyle name="SAPBEXformats 18" xfId="37898"/>
    <cellStyle name="SAPBEXformats 19" xfId="37899"/>
    <cellStyle name="SAPBEXformats 2" xfId="37900"/>
    <cellStyle name="SAPBEXformats 2 2" xfId="37901"/>
    <cellStyle name="SAPBEXformats 2 3" xfId="37902"/>
    <cellStyle name="SAPBEXformats 2 4" xfId="37903"/>
    <cellStyle name="SAPBEXformats 2 5" xfId="37904"/>
    <cellStyle name="SAPBEXformats 20" xfId="37905"/>
    <cellStyle name="SAPBEXformats 21" xfId="37906"/>
    <cellStyle name="SAPBEXformats 22" xfId="37907"/>
    <cellStyle name="SAPBEXformats 23" xfId="37908"/>
    <cellStyle name="SAPBEXformats 24" xfId="37909"/>
    <cellStyle name="SAPBEXformats 25" xfId="37910"/>
    <cellStyle name="SAPBEXformats 26" xfId="37911"/>
    <cellStyle name="SAPBEXformats 27" xfId="37912"/>
    <cellStyle name="SAPBEXformats 28" xfId="37913"/>
    <cellStyle name="SAPBEXformats 29" xfId="37914"/>
    <cellStyle name="SAPBEXformats 3" xfId="37915"/>
    <cellStyle name="SAPBEXformats 3 2" xfId="37916"/>
    <cellStyle name="SAPBEXformats 3 3" xfId="37917"/>
    <cellStyle name="SAPBEXformats 3 4" xfId="37918"/>
    <cellStyle name="SAPBEXformats 3 5" xfId="37919"/>
    <cellStyle name="SAPBEXformats 30" xfId="37920"/>
    <cellStyle name="SAPBEXformats 31" xfId="37921"/>
    <cellStyle name="SAPBEXformats 32" xfId="37922"/>
    <cellStyle name="SAPBEXformats 33" xfId="37923"/>
    <cellStyle name="SAPBEXformats 34" xfId="37924"/>
    <cellStyle name="SAPBEXformats 35" xfId="37925"/>
    <cellStyle name="SAPBEXformats 36" xfId="37926"/>
    <cellStyle name="SAPBEXformats 37" xfId="37927"/>
    <cellStyle name="SAPBEXformats 38" xfId="37928"/>
    <cellStyle name="SAPBEXformats 39" xfId="37929"/>
    <cellStyle name="SAPBEXformats 4" xfId="37930"/>
    <cellStyle name="SAPBEXformats 40" xfId="37931"/>
    <cellStyle name="SAPBEXformats 41" xfId="37932"/>
    <cellStyle name="SAPBEXformats 42" xfId="37933"/>
    <cellStyle name="SAPBEXformats 43" xfId="37934"/>
    <cellStyle name="SAPBEXformats 44" xfId="37935"/>
    <cellStyle name="SAPBEXformats 45" xfId="37936"/>
    <cellStyle name="SAPBEXformats 46" xfId="37937"/>
    <cellStyle name="SAPBEXformats 47" xfId="37938"/>
    <cellStyle name="SAPBEXformats 48" xfId="37939"/>
    <cellStyle name="SAPBEXformats 49" xfId="37940"/>
    <cellStyle name="SAPBEXformats 5" xfId="37941"/>
    <cellStyle name="SAPBEXformats 50" xfId="37942"/>
    <cellStyle name="SAPBEXformats 51" xfId="37943"/>
    <cellStyle name="SAPBEXformats 52" xfId="37944"/>
    <cellStyle name="SAPBEXformats 53" xfId="37945"/>
    <cellStyle name="SAPBEXformats 54" xfId="37946"/>
    <cellStyle name="SAPBEXformats 55" xfId="37947"/>
    <cellStyle name="SAPBEXformats 56" xfId="37948"/>
    <cellStyle name="SAPBEXformats 57" xfId="37949"/>
    <cellStyle name="SAPBEXformats 58" xfId="37950"/>
    <cellStyle name="SAPBEXformats 59" xfId="37951"/>
    <cellStyle name="SAPBEXformats 6" xfId="37952"/>
    <cellStyle name="SAPBEXformats 60" xfId="37953"/>
    <cellStyle name="SAPBEXformats 61" xfId="37954"/>
    <cellStyle name="SAPBEXformats 62" xfId="37955"/>
    <cellStyle name="SAPBEXformats 63" xfId="37956"/>
    <cellStyle name="SAPBEXformats 64" xfId="37957"/>
    <cellStyle name="SAPBEXformats 65" xfId="37958"/>
    <cellStyle name="SAPBEXformats 66" xfId="37959"/>
    <cellStyle name="SAPBEXformats 67" xfId="37960"/>
    <cellStyle name="SAPBEXformats 68" xfId="37961"/>
    <cellStyle name="SAPBEXformats 69" xfId="37962"/>
    <cellStyle name="SAPBEXformats 7" xfId="37963"/>
    <cellStyle name="SAPBEXformats 70" xfId="37964"/>
    <cellStyle name="SAPBEXformats 71" xfId="37965"/>
    <cellStyle name="SAPBEXformats 72" xfId="37966"/>
    <cellStyle name="SAPBEXformats 73" xfId="37967"/>
    <cellStyle name="SAPBEXformats 74" xfId="37968"/>
    <cellStyle name="SAPBEXformats 75" xfId="37969"/>
    <cellStyle name="SAPBEXformats 76" xfId="37970"/>
    <cellStyle name="SAPBEXformats 77" xfId="37971"/>
    <cellStyle name="SAPBEXformats 78" xfId="37972"/>
    <cellStyle name="SAPBEXformats 79" xfId="37973"/>
    <cellStyle name="SAPBEXformats 8" xfId="37974"/>
    <cellStyle name="SAPBEXformats 80" xfId="37975"/>
    <cellStyle name="SAPBEXformats 81" xfId="37976"/>
    <cellStyle name="SAPBEXformats 82" xfId="37977"/>
    <cellStyle name="SAPBEXformats 83" xfId="37978"/>
    <cellStyle name="SAPBEXformats 84" xfId="37979"/>
    <cellStyle name="SAPBEXformats 85" xfId="37980"/>
    <cellStyle name="SAPBEXformats 86" xfId="37981"/>
    <cellStyle name="SAPBEXformats 87" xfId="37982"/>
    <cellStyle name="SAPBEXformats 88" xfId="37983"/>
    <cellStyle name="SAPBEXformats 89" xfId="37984"/>
    <cellStyle name="SAPBEXformats 9" xfId="37985"/>
    <cellStyle name="SAPBEXformats 90" xfId="37986"/>
    <cellStyle name="SAPBEXformats 91" xfId="37987"/>
    <cellStyle name="SAPBEXformats 92" xfId="37988"/>
    <cellStyle name="SAPBEXformats 93" xfId="37989"/>
    <cellStyle name="SAPBEXformats 94" xfId="37990"/>
    <cellStyle name="SAPBEXformats 95" xfId="37991"/>
    <cellStyle name="SAPBEXformats 96" xfId="37992"/>
    <cellStyle name="SAPBEXformats 97" xfId="37993"/>
    <cellStyle name="SAPBEXformats 98" xfId="37994"/>
    <cellStyle name="SAPBEXformats 99" xfId="37995"/>
    <cellStyle name="SAPBEXformats_(A-7) IS-Inputs" xfId="37996"/>
    <cellStyle name="SAPBEXheaderItem" xfId="127"/>
    <cellStyle name="SAPBEXheaderItem 10" xfId="37997"/>
    <cellStyle name="SAPBEXheaderItem 10 2" xfId="37998"/>
    <cellStyle name="SAPBEXheaderItem 10 3" xfId="37999"/>
    <cellStyle name="SAPBEXheaderItem 100" xfId="38000"/>
    <cellStyle name="SAPBEXheaderItem 101" xfId="38001"/>
    <cellStyle name="SAPBEXheaderItem 102" xfId="38002"/>
    <cellStyle name="SAPBEXheaderItem 103" xfId="38003"/>
    <cellStyle name="SAPBEXheaderItem 104" xfId="38004"/>
    <cellStyle name="SAPBEXheaderItem 105" xfId="38005"/>
    <cellStyle name="SAPBEXheaderItem 106" xfId="38006"/>
    <cellStyle name="SAPBEXheaderItem 107" xfId="38007"/>
    <cellStyle name="SAPBEXheaderItem 108" xfId="38008"/>
    <cellStyle name="SAPBEXheaderItem 109" xfId="38009"/>
    <cellStyle name="SAPBEXheaderItem 11" xfId="38010"/>
    <cellStyle name="SAPBEXheaderItem 11 2" xfId="38011"/>
    <cellStyle name="SAPBEXheaderItem 11 3" xfId="38012"/>
    <cellStyle name="SAPBEXheaderItem 110" xfId="38013"/>
    <cellStyle name="SAPBEXheaderItem 111" xfId="38014"/>
    <cellStyle name="SAPBEXheaderItem 112" xfId="38015"/>
    <cellStyle name="SAPBEXheaderItem 113" xfId="38016"/>
    <cellStyle name="SAPBEXheaderItem 114" xfId="38017"/>
    <cellStyle name="SAPBEXheaderItem 115" xfId="38018"/>
    <cellStyle name="SAPBEXheaderItem 116" xfId="38019"/>
    <cellStyle name="SAPBEXheaderItem 117" xfId="38020"/>
    <cellStyle name="SAPBEXheaderItem 118" xfId="38021"/>
    <cellStyle name="SAPBEXheaderItem 119" xfId="38022"/>
    <cellStyle name="SAPBEXheaderItem 12" xfId="38023"/>
    <cellStyle name="SAPBEXheaderItem 12 2" xfId="38024"/>
    <cellStyle name="SAPBEXheaderItem 12 3" xfId="38025"/>
    <cellStyle name="SAPBEXheaderItem 120" xfId="38026"/>
    <cellStyle name="SAPBEXheaderItem 121" xfId="38027"/>
    <cellStyle name="SAPBEXheaderItem 122" xfId="38028"/>
    <cellStyle name="SAPBEXheaderItem 123" xfId="38029"/>
    <cellStyle name="SAPBEXheaderItem 124" xfId="38030"/>
    <cellStyle name="SAPBEXheaderItem 125" xfId="38031"/>
    <cellStyle name="SAPBEXheaderItem 126" xfId="38032"/>
    <cellStyle name="SAPBEXheaderItem 127" xfId="38033"/>
    <cellStyle name="SAPBEXheaderItem 128" xfId="38034"/>
    <cellStyle name="SAPBEXheaderItem 129" xfId="38035"/>
    <cellStyle name="SAPBEXheaderItem 13" xfId="38036"/>
    <cellStyle name="SAPBEXheaderItem 13 2" xfId="38037"/>
    <cellStyle name="SAPBEXheaderItem 13 3" xfId="38038"/>
    <cellStyle name="SAPBEXheaderItem 130" xfId="38039"/>
    <cellStyle name="SAPBEXheaderItem 131" xfId="38040"/>
    <cellStyle name="SAPBEXheaderItem 132" xfId="38041"/>
    <cellStyle name="SAPBEXheaderItem 133" xfId="38042"/>
    <cellStyle name="SAPBEXheaderItem 134" xfId="38043"/>
    <cellStyle name="SAPBEXheaderItem 135" xfId="38044"/>
    <cellStyle name="SAPBEXheaderItem 136" xfId="38045"/>
    <cellStyle name="SAPBEXheaderItem 137" xfId="38046"/>
    <cellStyle name="SAPBEXheaderItem 138" xfId="38047"/>
    <cellStyle name="SAPBEXheaderItem 139" xfId="38048"/>
    <cellStyle name="SAPBEXheaderItem 14" xfId="38049"/>
    <cellStyle name="SAPBEXheaderItem 140" xfId="38050"/>
    <cellStyle name="SAPBEXheaderItem 141" xfId="38051"/>
    <cellStyle name="SAPBEXheaderItem 142" xfId="38052"/>
    <cellStyle name="SAPBEXheaderItem 143" xfId="38053"/>
    <cellStyle name="SAPBEXheaderItem 144" xfId="38054"/>
    <cellStyle name="SAPBEXheaderItem 145" xfId="38055"/>
    <cellStyle name="SAPBEXheaderItem 15" xfId="38056"/>
    <cellStyle name="SAPBEXheaderItem 16" xfId="38057"/>
    <cellStyle name="SAPBEXheaderItem 17" xfId="38058"/>
    <cellStyle name="SAPBEXheaderItem 18" xfId="38059"/>
    <cellStyle name="SAPBEXheaderItem 19" xfId="38060"/>
    <cellStyle name="SAPBEXheaderItem 2" xfId="38061"/>
    <cellStyle name="SAPBEXheaderItem 2 2" xfId="38062"/>
    <cellStyle name="SAPBEXheaderItem 2 3" xfId="38063"/>
    <cellStyle name="SAPBEXheaderItem 2 4" xfId="38064"/>
    <cellStyle name="SAPBEXheaderItem 2 5" xfId="38065"/>
    <cellStyle name="SAPBEXheaderItem 20" xfId="38066"/>
    <cellStyle name="SAPBEXheaderItem 21" xfId="38067"/>
    <cellStyle name="SAPBEXheaderItem 22" xfId="38068"/>
    <cellStyle name="SAPBEXheaderItem 23" xfId="38069"/>
    <cellStyle name="SAPBEXheaderItem 24" xfId="38070"/>
    <cellStyle name="SAPBEXheaderItem 25" xfId="38071"/>
    <cellStyle name="SAPBEXheaderItem 26" xfId="38072"/>
    <cellStyle name="SAPBEXheaderItem 27" xfId="38073"/>
    <cellStyle name="SAPBEXheaderItem 28" xfId="38074"/>
    <cellStyle name="SAPBEXheaderItem 29" xfId="38075"/>
    <cellStyle name="SAPBEXheaderItem 3" xfId="38076"/>
    <cellStyle name="SAPBEXheaderItem 3 2" xfId="38077"/>
    <cellStyle name="SAPBEXheaderItem 3 3" xfId="38078"/>
    <cellStyle name="SAPBEXheaderItem 3 4" xfId="38079"/>
    <cellStyle name="SAPBEXheaderItem 3 5" xfId="38080"/>
    <cellStyle name="SAPBEXheaderItem 30" xfId="38081"/>
    <cellStyle name="SAPBEXheaderItem 31" xfId="38082"/>
    <cellStyle name="SAPBEXheaderItem 32" xfId="38083"/>
    <cellStyle name="SAPBEXheaderItem 33" xfId="38084"/>
    <cellStyle name="SAPBEXheaderItem 34" xfId="38085"/>
    <cellStyle name="SAPBEXheaderItem 35" xfId="38086"/>
    <cellStyle name="SAPBEXheaderItem 35 2" xfId="38087"/>
    <cellStyle name="SAPBEXheaderItem 35 3" xfId="38088"/>
    <cellStyle name="SAPBEXheaderItem 35 4" xfId="38089"/>
    <cellStyle name="SAPBEXheaderItem 35 5" xfId="38090"/>
    <cellStyle name="SAPBEXheaderItem 36" xfId="38091"/>
    <cellStyle name="SAPBEXheaderItem 36 2" xfId="38092"/>
    <cellStyle name="SAPBEXheaderItem 36 3" xfId="38093"/>
    <cellStyle name="SAPBEXheaderItem 36 4" xfId="38094"/>
    <cellStyle name="SAPBEXheaderItem 36 5" xfId="38095"/>
    <cellStyle name="SAPBEXheaderItem 37" xfId="38096"/>
    <cellStyle name="SAPBEXheaderItem 37 2" xfId="38097"/>
    <cellStyle name="SAPBEXheaderItem 37 3" xfId="38098"/>
    <cellStyle name="SAPBEXheaderItem 37 4" xfId="38099"/>
    <cellStyle name="SAPBEXheaderItem 38" xfId="38100"/>
    <cellStyle name="SAPBEXheaderItem 38 2" xfId="38101"/>
    <cellStyle name="SAPBEXheaderItem 38 3" xfId="38102"/>
    <cellStyle name="SAPBEXheaderItem 38 4" xfId="38103"/>
    <cellStyle name="SAPBEXheaderItem 39" xfId="38104"/>
    <cellStyle name="SAPBEXheaderItem 39 2" xfId="38105"/>
    <cellStyle name="SAPBEXheaderItem 39 3" xfId="38106"/>
    <cellStyle name="SAPBEXheaderItem 39 4" xfId="38107"/>
    <cellStyle name="SAPBEXheaderItem 4" xfId="38108"/>
    <cellStyle name="SAPBEXheaderItem 40" xfId="38109"/>
    <cellStyle name="SAPBEXheaderItem 41" xfId="38110"/>
    <cellStyle name="SAPBEXheaderItem 42" xfId="38111"/>
    <cellStyle name="SAPBEXheaderItem 43" xfId="38112"/>
    <cellStyle name="SAPBEXheaderItem 44" xfId="38113"/>
    <cellStyle name="SAPBEXheaderItem 45" xfId="38114"/>
    <cellStyle name="SAPBEXheaderItem 46" xfId="38115"/>
    <cellStyle name="SAPBEXheaderItem 47" xfId="38116"/>
    <cellStyle name="SAPBEXheaderItem 48" xfId="38117"/>
    <cellStyle name="SAPBEXheaderItem 49" xfId="38118"/>
    <cellStyle name="SAPBEXheaderItem 5" xfId="38119"/>
    <cellStyle name="SAPBEXheaderItem 50" xfId="38120"/>
    <cellStyle name="SAPBEXheaderItem 51" xfId="38121"/>
    <cellStyle name="SAPBEXheaderItem 52" xfId="38122"/>
    <cellStyle name="SAPBEXheaderItem 53" xfId="38123"/>
    <cellStyle name="SAPBEXheaderItem 54" xfId="38124"/>
    <cellStyle name="SAPBEXheaderItem 55" xfId="38125"/>
    <cellStyle name="SAPBEXheaderItem 56" xfId="38126"/>
    <cellStyle name="SAPBEXheaderItem 57" xfId="38127"/>
    <cellStyle name="SAPBEXheaderItem 58" xfId="38128"/>
    <cellStyle name="SAPBEXheaderItem 59" xfId="38129"/>
    <cellStyle name="SAPBEXheaderItem 6" xfId="38130"/>
    <cellStyle name="SAPBEXheaderItem 60" xfId="38131"/>
    <cellStyle name="SAPBEXheaderItem 61" xfId="38132"/>
    <cellStyle name="SAPBEXheaderItem 62" xfId="38133"/>
    <cellStyle name="SAPBEXheaderItem 63" xfId="38134"/>
    <cellStyle name="SAPBEXheaderItem 64" xfId="38135"/>
    <cellStyle name="SAPBEXheaderItem 65" xfId="38136"/>
    <cellStyle name="SAPBEXheaderItem 66" xfId="38137"/>
    <cellStyle name="SAPBEXheaderItem 67" xfId="38138"/>
    <cellStyle name="SAPBEXheaderItem 68" xfId="38139"/>
    <cellStyle name="SAPBEXheaderItem 69" xfId="38140"/>
    <cellStyle name="SAPBEXheaderItem 7" xfId="38141"/>
    <cellStyle name="SAPBEXheaderItem 70" xfId="38142"/>
    <cellStyle name="SAPBEXheaderItem 71" xfId="38143"/>
    <cellStyle name="SAPBEXheaderItem 72" xfId="38144"/>
    <cellStyle name="SAPBEXheaderItem 73" xfId="38145"/>
    <cellStyle name="SAPBEXheaderItem 74" xfId="38146"/>
    <cellStyle name="SAPBEXheaderItem 75" xfId="38147"/>
    <cellStyle name="SAPBEXheaderItem 76" xfId="38148"/>
    <cellStyle name="SAPBEXheaderItem 77" xfId="38149"/>
    <cellStyle name="SAPBEXheaderItem 78" xfId="38150"/>
    <cellStyle name="SAPBEXheaderItem 79" xfId="38151"/>
    <cellStyle name="SAPBEXheaderItem 8" xfId="38152"/>
    <cellStyle name="SAPBEXheaderItem 80" xfId="38153"/>
    <cellStyle name="SAPBEXheaderItem 81" xfId="38154"/>
    <cellStyle name="SAPBEXheaderItem 82" xfId="38155"/>
    <cellStyle name="SAPBEXheaderItem 83" xfId="38156"/>
    <cellStyle name="SAPBEXheaderItem 84" xfId="38157"/>
    <cellStyle name="SAPBEXheaderItem 85" xfId="38158"/>
    <cellStyle name="SAPBEXheaderItem 86" xfId="38159"/>
    <cellStyle name="SAPBEXheaderItem 87" xfId="38160"/>
    <cellStyle name="SAPBEXheaderItem 88" xfId="38161"/>
    <cellStyle name="SAPBEXheaderItem 89" xfId="38162"/>
    <cellStyle name="SAPBEXheaderItem 9" xfId="38163"/>
    <cellStyle name="SAPBEXheaderItem 90" xfId="38164"/>
    <cellStyle name="SAPBEXheaderItem 91" xfId="38165"/>
    <cellStyle name="SAPBEXheaderItem 92" xfId="38166"/>
    <cellStyle name="SAPBEXheaderItem 93" xfId="38167"/>
    <cellStyle name="SAPBEXheaderItem 94" xfId="38168"/>
    <cellStyle name="SAPBEXheaderItem 95" xfId="38169"/>
    <cellStyle name="SAPBEXheaderItem 96" xfId="38170"/>
    <cellStyle name="SAPBEXheaderItem 97" xfId="38171"/>
    <cellStyle name="SAPBEXheaderItem 98" xfId="38172"/>
    <cellStyle name="SAPBEXheaderItem 99" xfId="38173"/>
    <cellStyle name="SAPBEXheaderItem_(A-7) IS-Inputs" xfId="38174"/>
    <cellStyle name="SAPBEXheaderText" xfId="128"/>
    <cellStyle name="SAPBEXheaderText 10" xfId="38175"/>
    <cellStyle name="SAPBEXheaderText 10 2" xfId="38176"/>
    <cellStyle name="SAPBEXheaderText 10 3" xfId="38177"/>
    <cellStyle name="SAPBEXheaderText 100" xfId="38178"/>
    <cellStyle name="SAPBEXheaderText 101" xfId="38179"/>
    <cellStyle name="SAPBEXheaderText 102" xfId="38180"/>
    <cellStyle name="SAPBEXheaderText 103" xfId="38181"/>
    <cellStyle name="SAPBEXheaderText 104" xfId="38182"/>
    <cellStyle name="SAPBEXheaderText 105" xfId="38183"/>
    <cellStyle name="SAPBEXheaderText 106" xfId="38184"/>
    <cellStyle name="SAPBEXheaderText 107" xfId="38185"/>
    <cellStyle name="SAPBEXheaderText 108" xfId="38186"/>
    <cellStyle name="SAPBEXheaderText 109" xfId="38187"/>
    <cellStyle name="SAPBEXheaderText 11" xfId="38188"/>
    <cellStyle name="SAPBEXheaderText 11 2" xfId="38189"/>
    <cellStyle name="SAPBEXheaderText 11 3" xfId="38190"/>
    <cellStyle name="SAPBEXheaderText 110" xfId="38191"/>
    <cellStyle name="SAPBEXheaderText 111" xfId="38192"/>
    <cellStyle name="SAPBEXheaderText 112" xfId="38193"/>
    <cellStyle name="SAPBEXheaderText 113" xfId="38194"/>
    <cellStyle name="SAPBEXheaderText 114" xfId="38195"/>
    <cellStyle name="SAPBEXheaderText 115" xfId="38196"/>
    <cellStyle name="SAPBEXheaderText 116" xfId="38197"/>
    <cellStyle name="SAPBEXheaderText 117" xfId="38198"/>
    <cellStyle name="SAPBEXheaderText 118" xfId="38199"/>
    <cellStyle name="SAPBEXheaderText 119" xfId="38200"/>
    <cellStyle name="SAPBEXheaderText 12" xfId="38201"/>
    <cellStyle name="SAPBEXheaderText 12 2" xfId="38202"/>
    <cellStyle name="SAPBEXheaderText 12 3" xfId="38203"/>
    <cellStyle name="SAPBEXheaderText 120" xfId="38204"/>
    <cellStyle name="SAPBEXheaderText 121" xfId="38205"/>
    <cellStyle name="SAPBEXheaderText 122" xfId="38206"/>
    <cellStyle name="SAPBEXheaderText 123" xfId="38207"/>
    <cellStyle name="SAPBEXheaderText 124" xfId="38208"/>
    <cellStyle name="SAPBEXheaderText 125" xfId="38209"/>
    <cellStyle name="SAPBEXheaderText 126" xfId="38210"/>
    <cellStyle name="SAPBEXheaderText 127" xfId="38211"/>
    <cellStyle name="SAPBEXheaderText 128" xfId="38212"/>
    <cellStyle name="SAPBEXheaderText 129" xfId="38213"/>
    <cellStyle name="SAPBEXheaderText 13" xfId="38214"/>
    <cellStyle name="SAPBEXheaderText 13 2" xfId="38215"/>
    <cellStyle name="SAPBEXheaderText 13 3" xfId="38216"/>
    <cellStyle name="SAPBEXheaderText 130" xfId="38217"/>
    <cellStyle name="SAPBEXheaderText 131" xfId="38218"/>
    <cellStyle name="SAPBEXheaderText 132" xfId="38219"/>
    <cellStyle name="SAPBEXheaderText 133" xfId="38220"/>
    <cellStyle name="SAPBEXheaderText 134" xfId="38221"/>
    <cellStyle name="SAPBEXheaderText 135" xfId="38222"/>
    <cellStyle name="SAPBEXheaderText 136" xfId="38223"/>
    <cellStyle name="SAPBEXheaderText 137" xfId="38224"/>
    <cellStyle name="SAPBEXheaderText 138" xfId="38225"/>
    <cellStyle name="SAPBEXheaderText 139" xfId="38226"/>
    <cellStyle name="SAPBEXheaderText 14" xfId="38227"/>
    <cellStyle name="SAPBEXheaderText 140" xfId="38228"/>
    <cellStyle name="SAPBEXheaderText 141" xfId="38229"/>
    <cellStyle name="SAPBEXheaderText 142" xfId="38230"/>
    <cellStyle name="SAPBEXheaderText 143" xfId="38231"/>
    <cellStyle name="SAPBEXheaderText 144" xfId="38232"/>
    <cellStyle name="SAPBEXheaderText 145" xfId="38233"/>
    <cellStyle name="SAPBEXheaderText 15" xfId="38234"/>
    <cellStyle name="SAPBEXheaderText 16" xfId="38235"/>
    <cellStyle name="SAPBEXheaderText 17" xfId="38236"/>
    <cellStyle name="SAPBEXheaderText 18" xfId="38237"/>
    <cellStyle name="SAPBEXheaderText 19" xfId="38238"/>
    <cellStyle name="SAPBEXheaderText 2" xfId="38239"/>
    <cellStyle name="SAPBEXheaderText 2 2" xfId="38240"/>
    <cellStyle name="SAPBEXheaderText 2 3" xfId="38241"/>
    <cellStyle name="SAPBEXheaderText 2 4" xfId="38242"/>
    <cellStyle name="SAPBEXheaderText 2 5" xfId="38243"/>
    <cellStyle name="SAPBEXheaderText 20" xfId="38244"/>
    <cellStyle name="SAPBEXheaderText 21" xfId="38245"/>
    <cellStyle name="SAPBEXheaderText 22" xfId="38246"/>
    <cellStyle name="SAPBEXheaderText 23" xfId="38247"/>
    <cellStyle name="SAPBEXheaderText 24" xfId="38248"/>
    <cellStyle name="SAPBEXheaderText 25" xfId="38249"/>
    <cellStyle name="SAPBEXheaderText 26" xfId="38250"/>
    <cellStyle name="SAPBEXheaderText 27" xfId="38251"/>
    <cellStyle name="SAPBEXheaderText 28" xfId="38252"/>
    <cellStyle name="SAPBEXheaderText 29" xfId="38253"/>
    <cellStyle name="SAPBEXheaderText 3" xfId="38254"/>
    <cellStyle name="SAPBEXheaderText 3 2" xfId="38255"/>
    <cellStyle name="SAPBEXheaderText 3 3" xfId="38256"/>
    <cellStyle name="SAPBEXheaderText 3 4" xfId="38257"/>
    <cellStyle name="SAPBEXheaderText 3 5" xfId="38258"/>
    <cellStyle name="SAPBEXheaderText 30" xfId="38259"/>
    <cellStyle name="SAPBEXheaderText 31" xfId="38260"/>
    <cellStyle name="SAPBEXheaderText 32" xfId="38261"/>
    <cellStyle name="SAPBEXheaderText 33" xfId="38262"/>
    <cellStyle name="SAPBEXheaderText 34" xfId="38263"/>
    <cellStyle name="SAPBEXheaderText 35" xfId="38264"/>
    <cellStyle name="SAPBEXheaderText 35 2" xfId="38265"/>
    <cellStyle name="SAPBEXheaderText 35 3" xfId="38266"/>
    <cellStyle name="SAPBEXheaderText 35 4" xfId="38267"/>
    <cellStyle name="SAPBEXheaderText 35 5" xfId="38268"/>
    <cellStyle name="SAPBEXheaderText 36" xfId="38269"/>
    <cellStyle name="SAPBEXheaderText 36 2" xfId="38270"/>
    <cellStyle name="SAPBEXheaderText 36 3" xfId="38271"/>
    <cellStyle name="SAPBEXheaderText 36 4" xfId="38272"/>
    <cellStyle name="SAPBEXheaderText 36 5" xfId="38273"/>
    <cellStyle name="SAPBEXheaderText 37" xfId="38274"/>
    <cellStyle name="SAPBEXheaderText 37 2" xfId="38275"/>
    <cellStyle name="SAPBEXheaderText 37 3" xfId="38276"/>
    <cellStyle name="SAPBEXheaderText 37 4" xfId="38277"/>
    <cellStyle name="SAPBEXheaderText 38" xfId="38278"/>
    <cellStyle name="SAPBEXheaderText 38 2" xfId="38279"/>
    <cellStyle name="SAPBEXheaderText 38 3" xfId="38280"/>
    <cellStyle name="SAPBEXheaderText 38 4" xfId="38281"/>
    <cellStyle name="SAPBEXheaderText 39" xfId="38282"/>
    <cellStyle name="SAPBEXheaderText 39 2" xfId="38283"/>
    <cellStyle name="SAPBEXheaderText 39 3" xfId="38284"/>
    <cellStyle name="SAPBEXheaderText 39 4" xfId="38285"/>
    <cellStyle name="SAPBEXheaderText 4" xfId="38286"/>
    <cellStyle name="SAPBEXheaderText 40" xfId="38287"/>
    <cellStyle name="SAPBEXheaderText 41" xfId="38288"/>
    <cellStyle name="SAPBEXheaderText 42" xfId="38289"/>
    <cellStyle name="SAPBEXheaderText 43" xfId="38290"/>
    <cellStyle name="SAPBEXheaderText 44" xfId="38291"/>
    <cellStyle name="SAPBEXheaderText 45" xfId="38292"/>
    <cellStyle name="SAPBEXheaderText 46" xfId="38293"/>
    <cellStyle name="SAPBEXheaderText 47" xfId="38294"/>
    <cellStyle name="SAPBEXheaderText 48" xfId="38295"/>
    <cellStyle name="SAPBEXheaderText 49" xfId="38296"/>
    <cellStyle name="SAPBEXheaderText 5" xfId="38297"/>
    <cellStyle name="SAPBEXheaderText 50" xfId="38298"/>
    <cellStyle name="SAPBEXheaderText 51" xfId="38299"/>
    <cellStyle name="SAPBEXheaderText 52" xfId="38300"/>
    <cellStyle name="SAPBEXheaderText 53" xfId="38301"/>
    <cellStyle name="SAPBEXheaderText 54" xfId="38302"/>
    <cellStyle name="SAPBEXheaderText 55" xfId="38303"/>
    <cellStyle name="SAPBEXheaderText 56" xfId="38304"/>
    <cellStyle name="SAPBEXheaderText 57" xfId="38305"/>
    <cellStyle name="SAPBEXheaderText 58" xfId="38306"/>
    <cellStyle name="SAPBEXheaderText 59" xfId="38307"/>
    <cellStyle name="SAPBEXheaderText 6" xfId="38308"/>
    <cellStyle name="SAPBEXheaderText 60" xfId="38309"/>
    <cellStyle name="SAPBEXheaderText 61" xfId="38310"/>
    <cellStyle name="SAPBEXheaderText 62" xfId="38311"/>
    <cellStyle name="SAPBEXheaderText 63" xfId="38312"/>
    <cellStyle name="SAPBEXheaderText 64" xfId="38313"/>
    <cellStyle name="SAPBEXheaderText 65" xfId="38314"/>
    <cellStyle name="SAPBEXheaderText 66" xfId="38315"/>
    <cellStyle name="SAPBEXheaderText 67" xfId="38316"/>
    <cellStyle name="SAPBEXheaderText 68" xfId="38317"/>
    <cellStyle name="SAPBEXheaderText 69" xfId="38318"/>
    <cellStyle name="SAPBEXheaderText 7" xfId="38319"/>
    <cellStyle name="SAPBEXheaderText 70" xfId="38320"/>
    <cellStyle name="SAPBEXheaderText 71" xfId="38321"/>
    <cellStyle name="SAPBEXheaderText 72" xfId="38322"/>
    <cellStyle name="SAPBEXheaderText 73" xfId="38323"/>
    <cellStyle name="SAPBEXheaderText 74" xfId="38324"/>
    <cellStyle name="SAPBEXheaderText 75" xfId="38325"/>
    <cellStyle name="SAPBEXheaderText 76" xfId="38326"/>
    <cellStyle name="SAPBEXheaderText 77" xfId="38327"/>
    <cellStyle name="SAPBEXheaderText 78" xfId="38328"/>
    <cellStyle name="SAPBEXheaderText 79" xfId="38329"/>
    <cellStyle name="SAPBEXheaderText 8" xfId="38330"/>
    <cellStyle name="SAPBEXheaderText 80" xfId="38331"/>
    <cellStyle name="SAPBEXheaderText 81" xfId="38332"/>
    <cellStyle name="SAPBEXheaderText 82" xfId="38333"/>
    <cellStyle name="SAPBEXheaderText 83" xfId="38334"/>
    <cellStyle name="SAPBEXheaderText 84" xfId="38335"/>
    <cellStyle name="SAPBEXheaderText 85" xfId="38336"/>
    <cellStyle name="SAPBEXheaderText 86" xfId="38337"/>
    <cellStyle name="SAPBEXheaderText 87" xfId="38338"/>
    <cellStyle name="SAPBEXheaderText 88" xfId="38339"/>
    <cellStyle name="SAPBEXheaderText 89" xfId="38340"/>
    <cellStyle name="SAPBEXheaderText 9" xfId="38341"/>
    <cellStyle name="SAPBEXheaderText 90" xfId="38342"/>
    <cellStyle name="SAPBEXheaderText 91" xfId="38343"/>
    <cellStyle name="SAPBEXheaderText 92" xfId="38344"/>
    <cellStyle name="SAPBEXheaderText 93" xfId="38345"/>
    <cellStyle name="SAPBEXheaderText 94" xfId="38346"/>
    <cellStyle name="SAPBEXheaderText 95" xfId="38347"/>
    <cellStyle name="SAPBEXheaderText 96" xfId="38348"/>
    <cellStyle name="SAPBEXheaderText 97" xfId="38349"/>
    <cellStyle name="SAPBEXheaderText 98" xfId="38350"/>
    <cellStyle name="SAPBEXheaderText 99" xfId="38351"/>
    <cellStyle name="SAPBEXheaderText_(A-7) IS-Inputs" xfId="38352"/>
    <cellStyle name="SAPBEXHLevel0" xfId="129"/>
    <cellStyle name="SAPBEXHLevel0 10" xfId="38353"/>
    <cellStyle name="SAPBEXHLevel0 10 2" xfId="38354"/>
    <cellStyle name="SAPBEXHLevel0 10 3" xfId="38355"/>
    <cellStyle name="SAPBEXHLevel0 10 4" xfId="38356"/>
    <cellStyle name="SAPBEXHLevel0 100" xfId="38357"/>
    <cellStyle name="SAPBEXHLevel0 101" xfId="38358"/>
    <cellStyle name="SAPBEXHLevel0 102" xfId="38359"/>
    <cellStyle name="SAPBEXHLevel0 103" xfId="38360"/>
    <cellStyle name="SAPBEXHLevel0 104" xfId="38361"/>
    <cellStyle name="SAPBEXHLevel0 105" xfId="38362"/>
    <cellStyle name="SAPBEXHLevel0 106" xfId="38363"/>
    <cellStyle name="SAPBEXHLevel0 107" xfId="38364"/>
    <cellStyle name="SAPBEXHLevel0 108" xfId="38365"/>
    <cellStyle name="SAPBEXHLevel0 109" xfId="38366"/>
    <cellStyle name="SAPBEXHLevel0 11" xfId="38367"/>
    <cellStyle name="SAPBEXHLevel0 11 2" xfId="38368"/>
    <cellStyle name="SAPBEXHLevel0 11 3" xfId="38369"/>
    <cellStyle name="SAPBEXHLevel0 11 4" xfId="38370"/>
    <cellStyle name="SAPBEXHLevel0 110" xfId="38371"/>
    <cellStyle name="SAPBEXHLevel0 111" xfId="38372"/>
    <cellStyle name="SAPBEXHLevel0 112" xfId="38373"/>
    <cellStyle name="SAPBEXHLevel0 113" xfId="38374"/>
    <cellStyle name="SAPBEXHLevel0 114" xfId="38375"/>
    <cellStyle name="SAPBEXHLevel0 115" xfId="38376"/>
    <cellStyle name="SAPBEXHLevel0 116" xfId="38377"/>
    <cellStyle name="SAPBEXHLevel0 117" xfId="38378"/>
    <cellStyle name="SAPBEXHLevel0 118" xfId="38379"/>
    <cellStyle name="SAPBEXHLevel0 119" xfId="38380"/>
    <cellStyle name="SAPBEXHLevel0 12" xfId="38381"/>
    <cellStyle name="SAPBEXHLevel0 12 2" xfId="38382"/>
    <cellStyle name="SAPBEXHLevel0 12 3" xfId="38383"/>
    <cellStyle name="SAPBEXHLevel0 12 4" xfId="38384"/>
    <cellStyle name="SAPBEXHLevel0 120" xfId="38385"/>
    <cellStyle name="SAPBEXHLevel0 121" xfId="38386"/>
    <cellStyle name="SAPBEXHLevel0 122" xfId="38387"/>
    <cellStyle name="SAPBEXHLevel0 123" xfId="38388"/>
    <cellStyle name="SAPBEXHLevel0 124" xfId="38389"/>
    <cellStyle name="SAPBEXHLevel0 125" xfId="38390"/>
    <cellStyle name="SAPBEXHLevel0 126" xfId="38391"/>
    <cellStyle name="SAPBEXHLevel0 127" xfId="38392"/>
    <cellStyle name="SAPBEXHLevel0 128" xfId="38393"/>
    <cellStyle name="SAPBEXHLevel0 129" xfId="38394"/>
    <cellStyle name="SAPBEXHLevel0 13" xfId="38395"/>
    <cellStyle name="SAPBEXHLevel0 13 2" xfId="38396"/>
    <cellStyle name="SAPBEXHLevel0 13 3" xfId="38397"/>
    <cellStyle name="SAPBEXHLevel0 13 4" xfId="38398"/>
    <cellStyle name="SAPBEXHLevel0 130" xfId="38399"/>
    <cellStyle name="SAPBEXHLevel0 131" xfId="38400"/>
    <cellStyle name="SAPBEXHLevel0 132" xfId="38401"/>
    <cellStyle name="SAPBEXHLevel0 133" xfId="38402"/>
    <cellStyle name="SAPBEXHLevel0 134" xfId="38403"/>
    <cellStyle name="SAPBEXHLevel0 135" xfId="38404"/>
    <cellStyle name="SAPBEXHLevel0 136" xfId="38405"/>
    <cellStyle name="SAPBEXHLevel0 137" xfId="38406"/>
    <cellStyle name="SAPBEXHLevel0 138" xfId="38407"/>
    <cellStyle name="SAPBEXHLevel0 139" xfId="38408"/>
    <cellStyle name="SAPBEXHLevel0 14" xfId="38409"/>
    <cellStyle name="SAPBEXHLevel0 140" xfId="38410"/>
    <cellStyle name="SAPBEXHLevel0 141" xfId="38411"/>
    <cellStyle name="SAPBEXHLevel0 142" xfId="38412"/>
    <cellStyle name="SAPBEXHLevel0 143" xfId="38413"/>
    <cellStyle name="SAPBEXHLevel0 144" xfId="38414"/>
    <cellStyle name="SAPBEXHLevel0 145" xfId="38415"/>
    <cellStyle name="SAPBEXHLevel0 15" xfId="38416"/>
    <cellStyle name="SAPBEXHLevel0 16" xfId="38417"/>
    <cellStyle name="SAPBEXHLevel0 17" xfId="38418"/>
    <cellStyle name="SAPBEXHLevel0 18" xfId="38419"/>
    <cellStyle name="SAPBEXHLevel0 19" xfId="38420"/>
    <cellStyle name="SAPBEXHLevel0 2" xfId="38421"/>
    <cellStyle name="SAPBEXHLevel0 2 2" xfId="38422"/>
    <cellStyle name="SAPBEXHLevel0 2 3" xfId="38423"/>
    <cellStyle name="SAPBEXHLevel0 2 4" xfId="38424"/>
    <cellStyle name="SAPBEXHLevel0 2 5" xfId="38425"/>
    <cellStyle name="SAPBEXHLevel0 2 6" xfId="38426"/>
    <cellStyle name="SAPBEXHLevel0 20" xfId="38427"/>
    <cellStyle name="SAPBEXHLevel0 21" xfId="38428"/>
    <cellStyle name="SAPBEXHLevel0 22" xfId="38429"/>
    <cellStyle name="SAPBEXHLevel0 23" xfId="38430"/>
    <cellStyle name="SAPBEXHLevel0 24" xfId="38431"/>
    <cellStyle name="SAPBEXHLevel0 25" xfId="38432"/>
    <cellStyle name="SAPBEXHLevel0 26" xfId="38433"/>
    <cellStyle name="SAPBEXHLevel0 27" xfId="38434"/>
    <cellStyle name="SAPBEXHLevel0 28" xfId="38435"/>
    <cellStyle name="SAPBEXHLevel0 29" xfId="38436"/>
    <cellStyle name="SAPBEXHLevel0 3" xfId="38437"/>
    <cellStyle name="SAPBEXHLevel0 3 2" xfId="38438"/>
    <cellStyle name="SAPBEXHLevel0 3 3" xfId="38439"/>
    <cellStyle name="SAPBEXHLevel0 3 4" xfId="38440"/>
    <cellStyle name="SAPBEXHLevel0 3 5" xfId="38441"/>
    <cellStyle name="SAPBEXHLevel0 30" xfId="38442"/>
    <cellStyle name="SAPBEXHLevel0 31" xfId="38443"/>
    <cellStyle name="SAPBEXHLevel0 32" xfId="38444"/>
    <cellStyle name="SAPBEXHLevel0 33" xfId="38445"/>
    <cellStyle name="SAPBEXHLevel0 34" xfId="38446"/>
    <cellStyle name="SAPBEXHLevel0 35" xfId="38447"/>
    <cellStyle name="SAPBEXHLevel0 35 2" xfId="38448"/>
    <cellStyle name="SAPBEXHLevel0 35 3" xfId="38449"/>
    <cellStyle name="SAPBEXHLevel0 35 4" xfId="38450"/>
    <cellStyle name="SAPBEXHLevel0 35 5" xfId="38451"/>
    <cellStyle name="SAPBEXHLevel0 36" xfId="38452"/>
    <cellStyle name="SAPBEXHLevel0 36 2" xfId="38453"/>
    <cellStyle name="SAPBEXHLevel0 36 3" xfId="38454"/>
    <cellStyle name="SAPBEXHLevel0 36 4" xfId="38455"/>
    <cellStyle name="SAPBEXHLevel0 36 5" xfId="38456"/>
    <cellStyle name="SAPBEXHLevel0 37" xfId="38457"/>
    <cellStyle name="SAPBEXHLevel0 38" xfId="38458"/>
    <cellStyle name="SAPBEXHLevel0 39" xfId="38459"/>
    <cellStyle name="SAPBEXHLevel0 4" xfId="38460"/>
    <cellStyle name="SAPBEXHLevel0 40" xfId="38461"/>
    <cellStyle name="SAPBEXHLevel0 41" xfId="38462"/>
    <cellStyle name="SAPBEXHLevel0 42" xfId="38463"/>
    <cellStyle name="SAPBEXHLevel0 43" xfId="38464"/>
    <cellStyle name="SAPBEXHLevel0 44" xfId="38465"/>
    <cellStyle name="SAPBEXHLevel0 45" xfId="38466"/>
    <cellStyle name="SAPBEXHLevel0 46" xfId="38467"/>
    <cellStyle name="SAPBEXHLevel0 47" xfId="38468"/>
    <cellStyle name="SAPBEXHLevel0 48" xfId="38469"/>
    <cellStyle name="SAPBEXHLevel0 49" xfId="38470"/>
    <cellStyle name="SAPBEXHLevel0 5" xfId="38471"/>
    <cellStyle name="SAPBEXHLevel0 50" xfId="38472"/>
    <cellStyle name="SAPBEXHLevel0 51" xfId="38473"/>
    <cellStyle name="SAPBEXHLevel0 52" xfId="38474"/>
    <cellStyle name="SAPBEXHLevel0 53" xfId="38475"/>
    <cellStyle name="SAPBEXHLevel0 54" xfId="38476"/>
    <cellStyle name="SAPBEXHLevel0 55" xfId="38477"/>
    <cellStyle name="SAPBEXHLevel0 56" xfId="38478"/>
    <cellStyle name="SAPBEXHLevel0 57" xfId="38479"/>
    <cellStyle name="SAPBEXHLevel0 58" xfId="38480"/>
    <cellStyle name="SAPBEXHLevel0 59" xfId="38481"/>
    <cellStyle name="SAPBEXHLevel0 6" xfId="38482"/>
    <cellStyle name="SAPBEXHLevel0 60" xfId="38483"/>
    <cellStyle name="SAPBEXHLevel0 61" xfId="38484"/>
    <cellStyle name="SAPBEXHLevel0 62" xfId="38485"/>
    <cellStyle name="SAPBEXHLevel0 63" xfId="38486"/>
    <cellStyle name="SAPBEXHLevel0 64" xfId="38487"/>
    <cellStyle name="SAPBEXHLevel0 65" xfId="38488"/>
    <cellStyle name="SAPBEXHLevel0 66" xfId="38489"/>
    <cellStyle name="SAPBEXHLevel0 67" xfId="38490"/>
    <cellStyle name="SAPBEXHLevel0 68" xfId="38491"/>
    <cellStyle name="SAPBEXHLevel0 69" xfId="38492"/>
    <cellStyle name="SAPBEXHLevel0 7" xfId="38493"/>
    <cellStyle name="SAPBEXHLevel0 70" xfId="38494"/>
    <cellStyle name="SAPBEXHLevel0 71" xfId="38495"/>
    <cellStyle name="SAPBEXHLevel0 72" xfId="38496"/>
    <cellStyle name="SAPBEXHLevel0 73" xfId="38497"/>
    <cellStyle name="SAPBEXHLevel0 74" xfId="38498"/>
    <cellStyle name="SAPBEXHLevel0 75" xfId="38499"/>
    <cellStyle name="SAPBEXHLevel0 76" xfId="38500"/>
    <cellStyle name="SAPBEXHLevel0 77" xfId="38501"/>
    <cellStyle name="SAPBEXHLevel0 78" xfId="38502"/>
    <cellStyle name="SAPBEXHLevel0 79" xfId="38503"/>
    <cellStyle name="SAPBEXHLevel0 8" xfId="38504"/>
    <cellStyle name="SAPBEXHLevel0 80" xfId="38505"/>
    <cellStyle name="SAPBEXHLevel0 81" xfId="38506"/>
    <cellStyle name="SAPBEXHLevel0 82" xfId="38507"/>
    <cellStyle name="SAPBEXHLevel0 83" xfId="38508"/>
    <cellStyle name="SAPBEXHLevel0 84" xfId="38509"/>
    <cellStyle name="SAPBEXHLevel0 85" xfId="38510"/>
    <cellStyle name="SAPBEXHLevel0 86" xfId="38511"/>
    <cellStyle name="SAPBEXHLevel0 87" xfId="38512"/>
    <cellStyle name="SAPBEXHLevel0 88" xfId="38513"/>
    <cellStyle name="SAPBEXHLevel0 89" xfId="38514"/>
    <cellStyle name="SAPBEXHLevel0 9" xfId="38515"/>
    <cellStyle name="SAPBEXHLevel0 90" xfId="38516"/>
    <cellStyle name="SAPBEXHLevel0 91" xfId="38517"/>
    <cellStyle name="SAPBEXHLevel0 92" xfId="38518"/>
    <cellStyle name="SAPBEXHLevel0 93" xfId="38519"/>
    <cellStyle name="SAPBEXHLevel0 94" xfId="38520"/>
    <cellStyle name="SAPBEXHLevel0 95" xfId="38521"/>
    <cellStyle name="SAPBEXHLevel0 96" xfId="38522"/>
    <cellStyle name="SAPBEXHLevel0 97" xfId="38523"/>
    <cellStyle name="SAPBEXHLevel0 98" xfId="38524"/>
    <cellStyle name="SAPBEXHLevel0 99" xfId="38525"/>
    <cellStyle name="SAPBEXHLevel0_(A-7) IS-Inputs" xfId="38526"/>
    <cellStyle name="SAPBEXHLevel0X" xfId="130"/>
    <cellStyle name="SAPBEXHLevel0X 10" xfId="38527"/>
    <cellStyle name="SAPBEXHLevel0X 10 2" xfId="38528"/>
    <cellStyle name="SAPBEXHLevel0X 10 2 2" xfId="38529"/>
    <cellStyle name="SAPBEXHLevel0X 10 2 3" xfId="38530"/>
    <cellStyle name="SAPBEXHLevel0X 10 3" xfId="38531"/>
    <cellStyle name="SAPBEXHLevel0X 10 4" xfId="38532"/>
    <cellStyle name="SAPBEXHLevel0X 10 4 2" xfId="38533"/>
    <cellStyle name="SAPBEXHLevel0X 10 4 3" xfId="38534"/>
    <cellStyle name="SAPBEXHLevel0X 10 5" xfId="38535"/>
    <cellStyle name="SAPBEXHLevel0X 10 6" xfId="38536"/>
    <cellStyle name="SAPBEXHLevel0X 10 7" xfId="38537"/>
    <cellStyle name="SAPBEXHLevel0X 10 8" xfId="38538"/>
    <cellStyle name="SAPBEXHLevel0X 10 9" xfId="38539"/>
    <cellStyle name="SAPBEXHLevel0X 11" xfId="38540"/>
    <cellStyle name="SAPBEXHLevel0X 11 2" xfId="38541"/>
    <cellStyle name="SAPBEXHLevel0X 11 2 2" xfId="38542"/>
    <cellStyle name="SAPBEXHLevel0X 11 2 3" xfId="38543"/>
    <cellStyle name="SAPBEXHLevel0X 11 3" xfId="38544"/>
    <cellStyle name="SAPBEXHLevel0X 11 4" xfId="38545"/>
    <cellStyle name="SAPBEXHLevel0X 11 5" xfId="38546"/>
    <cellStyle name="SAPBEXHLevel0X 12" xfId="38547"/>
    <cellStyle name="SAPBEXHLevel0X 12 2" xfId="38548"/>
    <cellStyle name="SAPBEXHLevel0X 12 2 2" xfId="38549"/>
    <cellStyle name="SAPBEXHLevel0X 12 2 3" xfId="38550"/>
    <cellStyle name="SAPBEXHLevel0X 12 3" xfId="38551"/>
    <cellStyle name="SAPBEXHLevel0X 12 4" xfId="38552"/>
    <cellStyle name="SAPBEXHLevel0X 12 4 2" xfId="38553"/>
    <cellStyle name="SAPBEXHLevel0X 12 4 3" xfId="38554"/>
    <cellStyle name="SAPBEXHLevel0X 12 5" xfId="38555"/>
    <cellStyle name="SAPBEXHLevel0X 12 6" xfId="38556"/>
    <cellStyle name="SAPBEXHLevel0X 12 7" xfId="38557"/>
    <cellStyle name="SAPBEXHLevel0X 12 8" xfId="38558"/>
    <cellStyle name="SAPBEXHLevel0X 13" xfId="38559"/>
    <cellStyle name="SAPBEXHLevel0X 13 2" xfId="38560"/>
    <cellStyle name="SAPBEXHLevel0X 13 2 2" xfId="38561"/>
    <cellStyle name="SAPBEXHLevel0X 13 2 3" xfId="38562"/>
    <cellStyle name="SAPBEXHLevel0X 13 3" xfId="38563"/>
    <cellStyle name="SAPBEXHLevel0X 13 4" xfId="38564"/>
    <cellStyle name="SAPBEXHLevel0X 13 4 2" xfId="38565"/>
    <cellStyle name="SAPBEXHLevel0X 13 4 3" xfId="38566"/>
    <cellStyle name="SAPBEXHLevel0X 13 5" xfId="38567"/>
    <cellStyle name="SAPBEXHLevel0X 13 6" xfId="38568"/>
    <cellStyle name="SAPBEXHLevel0X 13 7" xfId="38569"/>
    <cellStyle name="SAPBEXHLevel0X 13 8" xfId="38570"/>
    <cellStyle name="SAPBEXHLevel0X 14" xfId="38571"/>
    <cellStyle name="SAPBEXHLevel0X 14 2" xfId="38572"/>
    <cellStyle name="SAPBEXHLevel0X 15" xfId="38573"/>
    <cellStyle name="SAPBEXHLevel0X 15 2" xfId="38574"/>
    <cellStyle name="SAPBEXHLevel0X 16" xfId="38575"/>
    <cellStyle name="SAPBEXHLevel0X 16 2" xfId="38576"/>
    <cellStyle name="SAPBEXHLevel0X 17" xfId="38577"/>
    <cellStyle name="SAPBEXHLevel0X 17 2" xfId="38578"/>
    <cellStyle name="SAPBEXHLevel0X 18" xfId="38579"/>
    <cellStyle name="SAPBEXHLevel0X 18 2" xfId="38580"/>
    <cellStyle name="SAPBEXHLevel0X 19" xfId="38581"/>
    <cellStyle name="SAPBEXHLevel0X 19 2" xfId="38582"/>
    <cellStyle name="SAPBEXHLevel0X 2" xfId="38583"/>
    <cellStyle name="SAPBEXHLevel0X 2 10" xfId="38584"/>
    <cellStyle name="SAPBEXHLevel0X 2 2" xfId="38585"/>
    <cellStyle name="SAPBEXHLevel0X 2 3" xfId="38586"/>
    <cellStyle name="SAPBEXHLevel0X 2 4" xfId="38587"/>
    <cellStyle name="SAPBEXHLevel0X 2 5" xfId="38588"/>
    <cellStyle name="SAPBEXHLevel0X 2 6" xfId="38589"/>
    <cellStyle name="SAPBEXHLevel0X 2 7" xfId="38590"/>
    <cellStyle name="SAPBEXHLevel0X 2 8" xfId="38591"/>
    <cellStyle name="SAPBEXHLevel0X 2 9" xfId="38592"/>
    <cellStyle name="SAPBEXHLevel0X 20" xfId="38593"/>
    <cellStyle name="SAPBEXHLevel0X 20 2" xfId="38594"/>
    <cellStyle name="SAPBEXHLevel0X 21" xfId="38595"/>
    <cellStyle name="SAPBEXHLevel0X 21 2" xfId="38596"/>
    <cellStyle name="SAPBEXHLevel0X 22" xfId="38597"/>
    <cellStyle name="SAPBEXHLevel0X 22 2" xfId="38598"/>
    <cellStyle name="SAPBEXHLevel0X 23" xfId="38599"/>
    <cellStyle name="SAPBEXHLevel0X 23 2" xfId="38600"/>
    <cellStyle name="SAPBEXHLevel0X 24" xfId="38601"/>
    <cellStyle name="SAPBEXHLevel0X 24 2" xfId="38602"/>
    <cellStyle name="SAPBEXHLevel0X 25" xfId="38603"/>
    <cellStyle name="SAPBEXHLevel0X 25 2" xfId="38604"/>
    <cellStyle name="SAPBEXHLevel0X 25 3" xfId="38605"/>
    <cellStyle name="SAPBEXHLevel0X 25 3 2" xfId="38606"/>
    <cellStyle name="SAPBEXHLevel0X 26" xfId="38607"/>
    <cellStyle name="SAPBEXHLevel0X 26 2" xfId="38608"/>
    <cellStyle name="SAPBEXHLevel0X 27" xfId="38609"/>
    <cellStyle name="SAPBEXHLevel0X 27 2" xfId="38610"/>
    <cellStyle name="SAPBEXHLevel0X 28" xfId="38611"/>
    <cellStyle name="SAPBEXHLevel0X 28 2" xfId="38612"/>
    <cellStyle name="SAPBEXHLevel0X 29" xfId="38613"/>
    <cellStyle name="SAPBEXHLevel0X 29 2" xfId="38614"/>
    <cellStyle name="SAPBEXHLevel0X 29 3" xfId="38615"/>
    <cellStyle name="SAPBEXHLevel0X 3" xfId="38616"/>
    <cellStyle name="SAPBEXHLevel0X 3 2" xfId="38617"/>
    <cellStyle name="SAPBEXHLevel0X 3 3" xfId="38618"/>
    <cellStyle name="SAPBEXHLevel0X 3 4" xfId="38619"/>
    <cellStyle name="SAPBEXHLevel0X 3 5" xfId="38620"/>
    <cellStyle name="SAPBEXHLevel0X 3 6" xfId="38621"/>
    <cellStyle name="SAPBEXHLevel0X 3 7" xfId="38622"/>
    <cellStyle name="SAPBEXHLevel0X 3 8" xfId="38623"/>
    <cellStyle name="SAPBEXHLevel0X 3 9" xfId="38624"/>
    <cellStyle name="SAPBEXHLevel0X 30" xfId="38625"/>
    <cellStyle name="SAPBEXHLevel0X 30 2" xfId="38626"/>
    <cellStyle name="SAPBEXHLevel0X 30 3" xfId="38627"/>
    <cellStyle name="SAPBEXHLevel0X 31" xfId="38628"/>
    <cellStyle name="SAPBEXHLevel0X 31 2" xfId="38629"/>
    <cellStyle name="SAPBEXHLevel0X 31 3" xfId="38630"/>
    <cellStyle name="SAPBEXHLevel0X 32" xfId="38631"/>
    <cellStyle name="SAPBEXHLevel0X 32 2" xfId="38632"/>
    <cellStyle name="SAPBEXHLevel0X 33" xfId="38633"/>
    <cellStyle name="SAPBEXHLevel0X 33 2" xfId="38634"/>
    <cellStyle name="SAPBEXHLevel0X 34" xfId="38635"/>
    <cellStyle name="SAPBEXHLevel0X 34 2" xfId="38636"/>
    <cellStyle name="SAPBEXHLevel0X 35" xfId="38637"/>
    <cellStyle name="SAPBEXHLevel0X 35 2" xfId="38638"/>
    <cellStyle name="SAPBEXHLevel0X 35 2 2" xfId="38639"/>
    <cellStyle name="SAPBEXHLevel0X 35 2 3" xfId="38640"/>
    <cellStyle name="SAPBEXHLevel0X 35 3" xfId="38641"/>
    <cellStyle name="SAPBEXHLevel0X 35 4" xfId="38642"/>
    <cellStyle name="SAPBEXHLevel0X 36" xfId="38643"/>
    <cellStyle name="SAPBEXHLevel0X 36 2" xfId="38644"/>
    <cellStyle name="SAPBEXHLevel0X 36 3" xfId="38645"/>
    <cellStyle name="SAPBEXHLevel0X 36 4" xfId="38646"/>
    <cellStyle name="SAPBEXHLevel0X 37" xfId="38647"/>
    <cellStyle name="SAPBEXHLevel0X 38" xfId="38648"/>
    <cellStyle name="SAPBEXHLevel0X 39" xfId="38649"/>
    <cellStyle name="SAPBEXHLevel0X 4" xfId="38650"/>
    <cellStyle name="SAPBEXHLevel0X 4 2" xfId="38651"/>
    <cellStyle name="SAPBEXHLevel0X 4 3" xfId="38652"/>
    <cellStyle name="SAPBEXHLevel0X 4 4" xfId="38653"/>
    <cellStyle name="SAPBEXHLevel0X 4 5" xfId="38654"/>
    <cellStyle name="SAPBEXHLevel0X 4 6" xfId="38655"/>
    <cellStyle name="SAPBEXHLevel0X 4 7" xfId="38656"/>
    <cellStyle name="SAPBEXHLevel0X 4 8" xfId="38657"/>
    <cellStyle name="SAPBEXHLevel0X 4 9" xfId="38658"/>
    <cellStyle name="SAPBEXHLevel0X 40" xfId="38659"/>
    <cellStyle name="SAPBEXHLevel0X 41" xfId="38660"/>
    <cellStyle name="SAPBEXHLevel0X 41 2" xfId="38661"/>
    <cellStyle name="SAPBEXHLevel0X 42" xfId="38662"/>
    <cellStyle name="SAPBEXHLevel0X 43" xfId="38663"/>
    <cellStyle name="SAPBEXHLevel0X 44" xfId="38664"/>
    <cellStyle name="SAPBEXHLevel0X 45" xfId="38665"/>
    <cellStyle name="SAPBEXHLevel0X 46" xfId="38666"/>
    <cellStyle name="SAPBEXHLevel0X 47" xfId="38667"/>
    <cellStyle name="SAPBEXHLevel0X 48" xfId="38668"/>
    <cellStyle name="SAPBEXHLevel0X 49" xfId="38669"/>
    <cellStyle name="SAPBEXHLevel0X 5" xfId="38670"/>
    <cellStyle name="SAPBEXHLevel0X 5 2" xfId="38671"/>
    <cellStyle name="SAPBEXHLevel0X 5 3" xfId="38672"/>
    <cellStyle name="SAPBEXHLevel0X 5 4" xfId="38673"/>
    <cellStyle name="SAPBEXHLevel0X 5 5" xfId="38674"/>
    <cellStyle name="SAPBEXHLevel0X 5 6" xfId="38675"/>
    <cellStyle name="SAPBEXHLevel0X 5 7" xfId="38676"/>
    <cellStyle name="SAPBEXHLevel0X 5 8" xfId="38677"/>
    <cellStyle name="SAPBEXHLevel0X 5 9" xfId="38678"/>
    <cellStyle name="SAPBEXHLevel0X 50" xfId="38679"/>
    <cellStyle name="SAPBEXHLevel0X 51" xfId="38680"/>
    <cellStyle name="SAPBEXHLevel0X 52" xfId="38681"/>
    <cellStyle name="SAPBEXHLevel0X 53" xfId="38682"/>
    <cellStyle name="SAPBEXHLevel0X 54" xfId="38683"/>
    <cellStyle name="SAPBEXHLevel0X 55" xfId="38684"/>
    <cellStyle name="SAPBEXHLevel0X 56" xfId="38685"/>
    <cellStyle name="SAPBEXHLevel0X 6" xfId="38686"/>
    <cellStyle name="SAPBEXHLevel0X 6 2" xfId="38687"/>
    <cellStyle name="SAPBEXHLevel0X 6 3" xfId="38688"/>
    <cellStyle name="SAPBEXHLevel0X 6 4" xfId="38689"/>
    <cellStyle name="SAPBEXHLevel0X 6 5" xfId="38690"/>
    <cellStyle name="SAPBEXHLevel0X 6 6" xfId="38691"/>
    <cellStyle name="SAPBEXHLevel0X 6 7" xfId="38692"/>
    <cellStyle name="SAPBEXHLevel0X 6 8" xfId="38693"/>
    <cellStyle name="SAPBEXHLevel0X 6 9" xfId="38694"/>
    <cellStyle name="SAPBEXHLevel0X 7" xfId="38695"/>
    <cellStyle name="SAPBEXHLevel0X 7 2" xfId="38696"/>
    <cellStyle name="SAPBEXHLevel0X 7 3" xfId="38697"/>
    <cellStyle name="SAPBEXHLevel0X 7 4" xfId="38698"/>
    <cellStyle name="SAPBEXHLevel0X 7 5" xfId="38699"/>
    <cellStyle name="SAPBEXHLevel0X 7 6" xfId="38700"/>
    <cellStyle name="SAPBEXHLevel0X 7 7" xfId="38701"/>
    <cellStyle name="SAPBEXHLevel0X 7 8" xfId="38702"/>
    <cellStyle name="SAPBEXHLevel0X 7 9" xfId="38703"/>
    <cellStyle name="SAPBEXHLevel0X 8" xfId="38704"/>
    <cellStyle name="SAPBEXHLevel0X 8 2" xfId="38705"/>
    <cellStyle name="SAPBEXHLevel0X 8 3" xfId="38706"/>
    <cellStyle name="SAPBEXHLevel0X 8 4" xfId="38707"/>
    <cellStyle name="SAPBEXHLevel0X 8 5" xfId="38708"/>
    <cellStyle name="SAPBEXHLevel0X 8 6" xfId="38709"/>
    <cellStyle name="SAPBEXHLevel0X 8 7" xfId="38710"/>
    <cellStyle name="SAPBEXHLevel0X 8 8" xfId="38711"/>
    <cellStyle name="SAPBEXHLevel0X 8 9" xfId="38712"/>
    <cellStyle name="SAPBEXHLevel0X 9" xfId="38713"/>
    <cellStyle name="SAPBEXHLevel0X 9 2" xfId="38714"/>
    <cellStyle name="SAPBEXHLevel0X 9 3" xfId="38715"/>
    <cellStyle name="SAPBEXHLevel0X 9 4" xfId="38716"/>
    <cellStyle name="SAPBEXHLevel0X 9 5" xfId="38717"/>
    <cellStyle name="SAPBEXHLevel0X 9 6" xfId="38718"/>
    <cellStyle name="SAPBEXHLevel0X 9 7" xfId="38719"/>
    <cellStyle name="SAPBEXHLevel0X 9 8" xfId="38720"/>
    <cellStyle name="SAPBEXHLevel0X 9 9" xfId="38721"/>
    <cellStyle name="SAPBEXHLevel0X_(A-7) IS-Inputs" xfId="38722"/>
    <cellStyle name="SAPBEXHLevel1" xfId="131"/>
    <cellStyle name="SAPBEXHLevel1 10" xfId="38723"/>
    <cellStyle name="SAPBEXHLevel1 10 2" xfId="38724"/>
    <cellStyle name="SAPBEXHLevel1 10 3" xfId="38725"/>
    <cellStyle name="SAPBEXHLevel1 10 4" xfId="38726"/>
    <cellStyle name="SAPBEXHLevel1 100" xfId="38727"/>
    <cellStyle name="SAPBEXHLevel1 101" xfId="38728"/>
    <cellStyle name="SAPBEXHLevel1 102" xfId="38729"/>
    <cellStyle name="SAPBEXHLevel1 103" xfId="38730"/>
    <cellStyle name="SAPBEXHLevel1 104" xfId="38731"/>
    <cellStyle name="SAPBEXHLevel1 105" xfId="38732"/>
    <cellStyle name="SAPBEXHLevel1 106" xfId="38733"/>
    <cellStyle name="SAPBEXHLevel1 107" xfId="38734"/>
    <cellStyle name="SAPBEXHLevel1 108" xfId="38735"/>
    <cellStyle name="SAPBEXHLevel1 109" xfId="38736"/>
    <cellStyle name="SAPBEXHLevel1 11" xfId="38737"/>
    <cellStyle name="SAPBEXHLevel1 11 2" xfId="38738"/>
    <cellStyle name="SAPBEXHLevel1 11 3" xfId="38739"/>
    <cellStyle name="SAPBEXHLevel1 11 4" xfId="38740"/>
    <cellStyle name="SAPBEXHLevel1 110" xfId="38741"/>
    <cellStyle name="SAPBEXHLevel1 111" xfId="38742"/>
    <cellStyle name="SAPBEXHLevel1 112" xfId="38743"/>
    <cellStyle name="SAPBEXHLevel1 113" xfId="38744"/>
    <cellStyle name="SAPBEXHLevel1 114" xfId="38745"/>
    <cellStyle name="SAPBEXHLevel1 115" xfId="38746"/>
    <cellStyle name="SAPBEXHLevel1 116" xfId="38747"/>
    <cellStyle name="SAPBEXHLevel1 117" xfId="38748"/>
    <cellStyle name="SAPBEXHLevel1 118" xfId="38749"/>
    <cellStyle name="SAPBEXHLevel1 119" xfId="38750"/>
    <cellStyle name="SAPBEXHLevel1 12" xfId="38751"/>
    <cellStyle name="SAPBEXHLevel1 12 2" xfId="38752"/>
    <cellStyle name="SAPBEXHLevel1 12 3" xfId="38753"/>
    <cellStyle name="SAPBEXHLevel1 12 4" xfId="38754"/>
    <cellStyle name="SAPBEXHLevel1 120" xfId="38755"/>
    <cellStyle name="SAPBEXHLevel1 121" xfId="38756"/>
    <cellStyle name="SAPBEXHLevel1 122" xfId="38757"/>
    <cellStyle name="SAPBEXHLevel1 123" xfId="38758"/>
    <cellStyle name="SAPBEXHLevel1 124" xfId="38759"/>
    <cellStyle name="SAPBEXHLevel1 125" xfId="38760"/>
    <cellStyle name="SAPBEXHLevel1 126" xfId="38761"/>
    <cellStyle name="SAPBEXHLevel1 127" xfId="38762"/>
    <cellStyle name="SAPBEXHLevel1 128" xfId="38763"/>
    <cellStyle name="SAPBEXHLevel1 129" xfId="38764"/>
    <cellStyle name="SAPBEXHLevel1 13" xfId="38765"/>
    <cellStyle name="SAPBEXHLevel1 13 2" xfId="38766"/>
    <cellStyle name="SAPBEXHLevel1 13 3" xfId="38767"/>
    <cellStyle name="SAPBEXHLevel1 13 4" xfId="38768"/>
    <cellStyle name="SAPBEXHLevel1 130" xfId="38769"/>
    <cellStyle name="SAPBEXHLevel1 131" xfId="38770"/>
    <cellStyle name="SAPBEXHLevel1 132" xfId="38771"/>
    <cellStyle name="SAPBEXHLevel1 133" xfId="38772"/>
    <cellStyle name="SAPBEXHLevel1 134" xfId="38773"/>
    <cellStyle name="SAPBEXHLevel1 135" xfId="38774"/>
    <cellStyle name="SAPBEXHLevel1 136" xfId="38775"/>
    <cellStyle name="SAPBEXHLevel1 137" xfId="38776"/>
    <cellStyle name="SAPBEXHLevel1 138" xfId="38777"/>
    <cellStyle name="SAPBEXHLevel1 139" xfId="38778"/>
    <cellStyle name="SAPBEXHLevel1 14" xfId="38779"/>
    <cellStyle name="SAPBEXHLevel1 140" xfId="38780"/>
    <cellStyle name="SAPBEXHLevel1 141" xfId="38781"/>
    <cellStyle name="SAPBEXHLevel1 142" xfId="38782"/>
    <cellStyle name="SAPBEXHLevel1 143" xfId="38783"/>
    <cellStyle name="SAPBEXHLevel1 144" xfId="38784"/>
    <cellStyle name="SAPBEXHLevel1 145" xfId="38785"/>
    <cellStyle name="SAPBEXHLevel1 15" xfId="38786"/>
    <cellStyle name="SAPBEXHLevel1 16" xfId="38787"/>
    <cellStyle name="SAPBEXHLevel1 17" xfId="38788"/>
    <cellStyle name="SAPBEXHLevel1 18" xfId="38789"/>
    <cellStyle name="SAPBEXHLevel1 19" xfId="38790"/>
    <cellStyle name="SAPBEXHLevel1 2" xfId="38791"/>
    <cellStyle name="SAPBEXHLevel1 2 2" xfId="38792"/>
    <cellStyle name="SAPBEXHLevel1 2 3" xfId="38793"/>
    <cellStyle name="SAPBEXHLevel1 2 4" xfId="38794"/>
    <cellStyle name="SAPBEXHLevel1 2 5" xfId="38795"/>
    <cellStyle name="SAPBEXHLevel1 2 6" xfId="38796"/>
    <cellStyle name="SAPBEXHLevel1 20" xfId="38797"/>
    <cellStyle name="SAPBEXHLevel1 21" xfId="38798"/>
    <cellStyle name="SAPBEXHLevel1 22" xfId="38799"/>
    <cellStyle name="SAPBEXHLevel1 23" xfId="38800"/>
    <cellStyle name="SAPBEXHLevel1 24" xfId="38801"/>
    <cellStyle name="SAPBEXHLevel1 25" xfId="38802"/>
    <cellStyle name="SAPBEXHLevel1 26" xfId="38803"/>
    <cellStyle name="SAPBEXHLevel1 27" xfId="38804"/>
    <cellStyle name="SAPBEXHLevel1 28" xfId="38805"/>
    <cellStyle name="SAPBEXHLevel1 29" xfId="38806"/>
    <cellStyle name="SAPBEXHLevel1 3" xfId="38807"/>
    <cellStyle name="SAPBEXHLevel1 3 2" xfId="38808"/>
    <cellStyle name="SAPBEXHLevel1 3 3" xfId="38809"/>
    <cellStyle name="SAPBEXHLevel1 3 4" xfId="38810"/>
    <cellStyle name="SAPBEXHLevel1 3 5" xfId="38811"/>
    <cellStyle name="SAPBEXHLevel1 30" xfId="38812"/>
    <cellStyle name="SAPBEXHLevel1 31" xfId="38813"/>
    <cellStyle name="SAPBEXHLevel1 32" xfId="38814"/>
    <cellStyle name="SAPBEXHLevel1 33" xfId="38815"/>
    <cellStyle name="SAPBEXHLevel1 34" xfId="38816"/>
    <cellStyle name="SAPBEXHLevel1 35" xfId="38817"/>
    <cellStyle name="SAPBEXHLevel1 35 2" xfId="38818"/>
    <cellStyle name="SAPBEXHLevel1 35 3" xfId="38819"/>
    <cellStyle name="SAPBEXHLevel1 35 4" xfId="38820"/>
    <cellStyle name="SAPBEXHLevel1 35 5" xfId="38821"/>
    <cellStyle name="SAPBEXHLevel1 36" xfId="38822"/>
    <cellStyle name="SAPBEXHLevel1 36 2" xfId="38823"/>
    <cellStyle name="SAPBEXHLevel1 36 3" xfId="38824"/>
    <cellStyle name="SAPBEXHLevel1 36 4" xfId="38825"/>
    <cellStyle name="SAPBEXHLevel1 36 5" xfId="38826"/>
    <cellStyle name="SAPBEXHLevel1 37" xfId="38827"/>
    <cellStyle name="SAPBEXHLevel1 38" xfId="38828"/>
    <cellStyle name="SAPBEXHLevel1 39" xfId="38829"/>
    <cellStyle name="SAPBEXHLevel1 4" xfId="38830"/>
    <cellStyle name="SAPBEXHLevel1 40" xfId="38831"/>
    <cellStyle name="SAPBEXHLevel1 41" xfId="38832"/>
    <cellStyle name="SAPBEXHLevel1 42" xfId="38833"/>
    <cellStyle name="SAPBEXHLevel1 43" xfId="38834"/>
    <cellStyle name="SAPBEXHLevel1 44" xfId="38835"/>
    <cellStyle name="SAPBEXHLevel1 45" xfId="38836"/>
    <cellStyle name="SAPBEXHLevel1 46" xfId="38837"/>
    <cellStyle name="SAPBEXHLevel1 47" xfId="38838"/>
    <cellStyle name="SAPBEXHLevel1 48" xfId="38839"/>
    <cellStyle name="SAPBEXHLevel1 49" xfId="38840"/>
    <cellStyle name="SAPBEXHLevel1 5" xfId="38841"/>
    <cellStyle name="SAPBEXHLevel1 50" xfId="38842"/>
    <cellStyle name="SAPBEXHLevel1 51" xfId="38843"/>
    <cellStyle name="SAPBEXHLevel1 52" xfId="38844"/>
    <cellStyle name="SAPBEXHLevel1 53" xfId="38845"/>
    <cellStyle name="SAPBEXHLevel1 54" xfId="38846"/>
    <cellStyle name="SAPBEXHLevel1 55" xfId="38847"/>
    <cellStyle name="SAPBEXHLevel1 56" xfId="38848"/>
    <cellStyle name="SAPBEXHLevel1 57" xfId="38849"/>
    <cellStyle name="SAPBEXHLevel1 58" xfId="38850"/>
    <cellStyle name="SAPBEXHLevel1 59" xfId="38851"/>
    <cellStyle name="SAPBEXHLevel1 6" xfId="38852"/>
    <cellStyle name="SAPBEXHLevel1 60" xfId="38853"/>
    <cellStyle name="SAPBEXHLevel1 61" xfId="38854"/>
    <cellStyle name="SAPBEXHLevel1 62" xfId="38855"/>
    <cellStyle name="SAPBEXHLevel1 63" xfId="38856"/>
    <cellStyle name="SAPBEXHLevel1 64" xfId="38857"/>
    <cellStyle name="SAPBEXHLevel1 65" xfId="38858"/>
    <cellStyle name="SAPBEXHLevel1 66" xfId="38859"/>
    <cellStyle name="SAPBEXHLevel1 67" xfId="38860"/>
    <cellStyle name="SAPBEXHLevel1 68" xfId="38861"/>
    <cellStyle name="SAPBEXHLevel1 69" xfId="38862"/>
    <cellStyle name="SAPBEXHLevel1 7" xfId="38863"/>
    <cellStyle name="SAPBEXHLevel1 70" xfId="38864"/>
    <cellStyle name="SAPBEXHLevel1 71" xfId="38865"/>
    <cellStyle name="SAPBEXHLevel1 72" xfId="38866"/>
    <cellStyle name="SAPBEXHLevel1 73" xfId="38867"/>
    <cellStyle name="SAPBEXHLevel1 74" xfId="38868"/>
    <cellStyle name="SAPBEXHLevel1 75" xfId="38869"/>
    <cellStyle name="SAPBEXHLevel1 76" xfId="38870"/>
    <cellStyle name="SAPBEXHLevel1 77" xfId="38871"/>
    <cellStyle name="SAPBEXHLevel1 78" xfId="38872"/>
    <cellStyle name="SAPBEXHLevel1 79" xfId="38873"/>
    <cellStyle name="SAPBEXHLevel1 8" xfId="38874"/>
    <cellStyle name="SAPBEXHLevel1 80" xfId="38875"/>
    <cellStyle name="SAPBEXHLevel1 81" xfId="38876"/>
    <cellStyle name="SAPBEXHLevel1 82" xfId="38877"/>
    <cellStyle name="SAPBEXHLevel1 83" xfId="38878"/>
    <cellStyle name="SAPBEXHLevel1 84" xfId="38879"/>
    <cellStyle name="SAPBEXHLevel1 85" xfId="38880"/>
    <cellStyle name="SAPBEXHLevel1 86" xfId="38881"/>
    <cellStyle name="SAPBEXHLevel1 87" xfId="38882"/>
    <cellStyle name="SAPBEXHLevel1 88" xfId="38883"/>
    <cellStyle name="SAPBEXHLevel1 89" xfId="38884"/>
    <cellStyle name="SAPBEXHLevel1 9" xfId="38885"/>
    <cellStyle name="SAPBEXHLevel1 90" xfId="38886"/>
    <cellStyle name="SAPBEXHLevel1 91" xfId="38887"/>
    <cellStyle name="SAPBEXHLevel1 92" xfId="38888"/>
    <cellStyle name="SAPBEXHLevel1 93" xfId="38889"/>
    <cellStyle name="SAPBEXHLevel1 94" xfId="38890"/>
    <cellStyle name="SAPBEXHLevel1 95" xfId="38891"/>
    <cellStyle name="SAPBEXHLevel1 96" xfId="38892"/>
    <cellStyle name="SAPBEXHLevel1 97" xfId="38893"/>
    <cellStyle name="SAPBEXHLevel1 98" xfId="38894"/>
    <cellStyle name="SAPBEXHLevel1 99" xfId="38895"/>
    <cellStyle name="SAPBEXHLevel1_(A-7) IS-Inputs" xfId="38896"/>
    <cellStyle name="SAPBEXHLevel1X" xfId="132"/>
    <cellStyle name="SAPBEXHLevel1X 10" xfId="38897"/>
    <cellStyle name="SAPBEXHLevel1X 10 2" xfId="38898"/>
    <cellStyle name="SAPBEXHLevel1X 10 2 2" xfId="38899"/>
    <cellStyle name="SAPBEXHLevel1X 10 2 3" xfId="38900"/>
    <cellStyle name="SAPBEXHLevel1X 10 3" xfId="38901"/>
    <cellStyle name="SAPBEXHLevel1X 10 4" xfId="38902"/>
    <cellStyle name="SAPBEXHLevel1X 10 4 2" xfId="38903"/>
    <cellStyle name="SAPBEXHLevel1X 10 4 3" xfId="38904"/>
    <cellStyle name="SAPBEXHLevel1X 10 5" xfId="38905"/>
    <cellStyle name="SAPBEXHLevel1X 10 6" xfId="38906"/>
    <cellStyle name="SAPBEXHLevel1X 10 7" xfId="38907"/>
    <cellStyle name="SAPBEXHLevel1X 10 8" xfId="38908"/>
    <cellStyle name="SAPBEXHLevel1X 10 9" xfId="38909"/>
    <cellStyle name="SAPBEXHLevel1X 11" xfId="38910"/>
    <cellStyle name="SAPBEXHLevel1X 11 2" xfId="38911"/>
    <cellStyle name="SAPBEXHLevel1X 11 2 2" xfId="38912"/>
    <cellStyle name="SAPBEXHLevel1X 11 2 3" xfId="38913"/>
    <cellStyle name="SAPBEXHLevel1X 11 3" xfId="38914"/>
    <cellStyle name="SAPBEXHLevel1X 11 4" xfId="38915"/>
    <cellStyle name="SAPBEXHLevel1X 11 5" xfId="38916"/>
    <cellStyle name="SAPBEXHLevel1X 12" xfId="38917"/>
    <cellStyle name="SAPBEXHLevel1X 12 2" xfId="38918"/>
    <cellStyle name="SAPBEXHLevel1X 12 2 2" xfId="38919"/>
    <cellStyle name="SAPBEXHLevel1X 12 2 3" xfId="38920"/>
    <cellStyle name="SAPBEXHLevel1X 12 3" xfId="38921"/>
    <cellStyle name="SAPBEXHLevel1X 12 4" xfId="38922"/>
    <cellStyle name="SAPBEXHLevel1X 12 4 2" xfId="38923"/>
    <cellStyle name="SAPBEXHLevel1X 12 4 3" xfId="38924"/>
    <cellStyle name="SAPBEXHLevel1X 12 5" xfId="38925"/>
    <cellStyle name="SAPBEXHLevel1X 12 6" xfId="38926"/>
    <cellStyle name="SAPBEXHLevel1X 12 7" xfId="38927"/>
    <cellStyle name="SAPBEXHLevel1X 12 8" xfId="38928"/>
    <cellStyle name="SAPBEXHLevel1X 13" xfId="38929"/>
    <cellStyle name="SAPBEXHLevel1X 13 2" xfId="38930"/>
    <cellStyle name="SAPBEXHLevel1X 13 2 2" xfId="38931"/>
    <cellStyle name="SAPBEXHLevel1X 13 2 3" xfId="38932"/>
    <cellStyle name="SAPBEXHLevel1X 13 3" xfId="38933"/>
    <cellStyle name="SAPBEXHLevel1X 13 4" xfId="38934"/>
    <cellStyle name="SAPBEXHLevel1X 13 4 2" xfId="38935"/>
    <cellStyle name="SAPBEXHLevel1X 13 4 3" xfId="38936"/>
    <cellStyle name="SAPBEXHLevel1X 13 5" xfId="38937"/>
    <cellStyle name="SAPBEXHLevel1X 13 6" xfId="38938"/>
    <cellStyle name="SAPBEXHLevel1X 13 7" xfId="38939"/>
    <cellStyle name="SAPBEXHLevel1X 13 8" xfId="38940"/>
    <cellStyle name="SAPBEXHLevel1X 14" xfId="38941"/>
    <cellStyle name="SAPBEXHLevel1X 14 2" xfId="38942"/>
    <cellStyle name="SAPBEXHLevel1X 15" xfId="38943"/>
    <cellStyle name="SAPBEXHLevel1X 15 2" xfId="38944"/>
    <cellStyle name="SAPBEXHLevel1X 16" xfId="38945"/>
    <cellStyle name="SAPBEXHLevel1X 16 2" xfId="38946"/>
    <cellStyle name="SAPBEXHLevel1X 17" xfId="38947"/>
    <cellStyle name="SAPBEXHLevel1X 17 2" xfId="38948"/>
    <cellStyle name="SAPBEXHLevel1X 18" xfId="38949"/>
    <cellStyle name="SAPBEXHLevel1X 18 2" xfId="38950"/>
    <cellStyle name="SAPBEXHLevel1X 19" xfId="38951"/>
    <cellStyle name="SAPBEXHLevel1X 19 2" xfId="38952"/>
    <cellStyle name="SAPBEXHLevel1X 2" xfId="38953"/>
    <cellStyle name="SAPBEXHLevel1X 2 10" xfId="38954"/>
    <cellStyle name="SAPBEXHLevel1X 2 2" xfId="38955"/>
    <cellStyle name="SAPBEXHLevel1X 2 3" xfId="38956"/>
    <cellStyle name="SAPBEXHLevel1X 2 4" xfId="38957"/>
    <cellStyle name="SAPBEXHLevel1X 2 5" xfId="38958"/>
    <cellStyle name="SAPBEXHLevel1X 2 6" xfId="38959"/>
    <cellStyle name="SAPBEXHLevel1X 2 7" xfId="38960"/>
    <cellStyle name="SAPBEXHLevel1X 2 8" xfId="38961"/>
    <cellStyle name="SAPBEXHLevel1X 2 9" xfId="38962"/>
    <cellStyle name="SAPBEXHLevel1X 20" xfId="38963"/>
    <cellStyle name="SAPBEXHLevel1X 20 2" xfId="38964"/>
    <cellStyle name="SAPBEXHLevel1X 21" xfId="38965"/>
    <cellStyle name="SAPBEXHLevel1X 21 2" xfId="38966"/>
    <cellStyle name="SAPBEXHLevel1X 22" xfId="38967"/>
    <cellStyle name="SAPBEXHLevel1X 22 2" xfId="38968"/>
    <cellStyle name="SAPBEXHLevel1X 23" xfId="38969"/>
    <cellStyle name="SAPBEXHLevel1X 23 2" xfId="38970"/>
    <cellStyle name="SAPBEXHLevel1X 24" xfId="38971"/>
    <cellStyle name="SAPBEXHLevel1X 24 2" xfId="38972"/>
    <cellStyle name="SAPBEXHLevel1X 25" xfId="38973"/>
    <cellStyle name="SAPBEXHLevel1X 25 2" xfId="38974"/>
    <cellStyle name="SAPBEXHLevel1X 25 3" xfId="38975"/>
    <cellStyle name="SAPBEXHLevel1X 25 3 2" xfId="38976"/>
    <cellStyle name="SAPBEXHLevel1X 26" xfId="38977"/>
    <cellStyle name="SAPBEXHLevel1X 26 2" xfId="38978"/>
    <cellStyle name="SAPBEXHLevel1X 27" xfId="38979"/>
    <cellStyle name="SAPBEXHLevel1X 27 2" xfId="38980"/>
    <cellStyle name="SAPBEXHLevel1X 28" xfId="38981"/>
    <cellStyle name="SAPBEXHLevel1X 28 2" xfId="38982"/>
    <cellStyle name="SAPBEXHLevel1X 29" xfId="38983"/>
    <cellStyle name="SAPBEXHLevel1X 29 2" xfId="38984"/>
    <cellStyle name="SAPBEXHLevel1X 29 3" xfId="38985"/>
    <cellStyle name="SAPBEXHLevel1X 3" xfId="38986"/>
    <cellStyle name="SAPBEXHLevel1X 3 2" xfId="38987"/>
    <cellStyle name="SAPBEXHLevel1X 3 3" xfId="38988"/>
    <cellStyle name="SAPBEXHLevel1X 3 4" xfId="38989"/>
    <cellStyle name="SAPBEXHLevel1X 3 5" xfId="38990"/>
    <cellStyle name="SAPBEXHLevel1X 3 6" xfId="38991"/>
    <cellStyle name="SAPBEXHLevel1X 3 7" xfId="38992"/>
    <cellStyle name="SAPBEXHLevel1X 3 8" xfId="38993"/>
    <cellStyle name="SAPBEXHLevel1X 3 9" xfId="38994"/>
    <cellStyle name="SAPBEXHLevel1X 30" xfId="38995"/>
    <cellStyle name="SAPBEXHLevel1X 30 2" xfId="38996"/>
    <cellStyle name="SAPBEXHLevel1X 30 3" xfId="38997"/>
    <cellStyle name="SAPBEXHLevel1X 31" xfId="38998"/>
    <cellStyle name="SAPBEXHLevel1X 31 2" xfId="38999"/>
    <cellStyle name="SAPBEXHLevel1X 31 3" xfId="39000"/>
    <cellStyle name="SAPBEXHLevel1X 32" xfId="39001"/>
    <cellStyle name="SAPBEXHLevel1X 32 2" xfId="39002"/>
    <cellStyle name="SAPBEXHLevel1X 33" xfId="39003"/>
    <cellStyle name="SAPBEXHLevel1X 33 2" xfId="39004"/>
    <cellStyle name="SAPBEXHLevel1X 34" xfId="39005"/>
    <cellStyle name="SAPBEXHLevel1X 34 2" xfId="39006"/>
    <cellStyle name="SAPBEXHLevel1X 35" xfId="39007"/>
    <cellStyle name="SAPBEXHLevel1X 35 2" xfId="39008"/>
    <cellStyle name="SAPBEXHLevel1X 35 2 2" xfId="39009"/>
    <cellStyle name="SAPBEXHLevel1X 35 2 3" xfId="39010"/>
    <cellStyle name="SAPBEXHLevel1X 35 3" xfId="39011"/>
    <cellStyle name="SAPBEXHLevel1X 35 4" xfId="39012"/>
    <cellStyle name="SAPBEXHLevel1X 36" xfId="39013"/>
    <cellStyle name="SAPBEXHLevel1X 36 2" xfId="39014"/>
    <cellStyle name="SAPBEXHLevel1X 36 3" xfId="39015"/>
    <cellStyle name="SAPBEXHLevel1X 36 4" xfId="39016"/>
    <cellStyle name="SAPBEXHLevel1X 37" xfId="39017"/>
    <cellStyle name="SAPBEXHLevel1X 38" xfId="39018"/>
    <cellStyle name="SAPBEXHLevel1X 39" xfId="39019"/>
    <cellStyle name="SAPBEXHLevel1X 4" xfId="39020"/>
    <cellStyle name="SAPBEXHLevel1X 4 2" xfId="39021"/>
    <cellStyle name="SAPBEXHLevel1X 4 3" xfId="39022"/>
    <cellStyle name="SAPBEXHLevel1X 4 4" xfId="39023"/>
    <cellStyle name="SAPBEXHLevel1X 4 5" xfId="39024"/>
    <cellStyle name="SAPBEXHLevel1X 4 6" xfId="39025"/>
    <cellStyle name="SAPBEXHLevel1X 4 7" xfId="39026"/>
    <cellStyle name="SAPBEXHLevel1X 4 8" xfId="39027"/>
    <cellStyle name="SAPBEXHLevel1X 4 9" xfId="39028"/>
    <cellStyle name="SAPBEXHLevel1X 40" xfId="39029"/>
    <cellStyle name="SAPBEXHLevel1X 41" xfId="39030"/>
    <cellStyle name="SAPBEXHLevel1X 41 2" xfId="39031"/>
    <cellStyle name="SAPBEXHLevel1X 42" xfId="39032"/>
    <cellStyle name="SAPBEXHLevel1X 43" xfId="39033"/>
    <cellStyle name="SAPBEXHLevel1X 44" xfId="39034"/>
    <cellStyle name="SAPBEXHLevel1X 45" xfId="39035"/>
    <cellStyle name="SAPBEXHLevel1X 46" xfId="39036"/>
    <cellStyle name="SAPBEXHLevel1X 47" xfId="39037"/>
    <cellStyle name="SAPBEXHLevel1X 48" xfId="39038"/>
    <cellStyle name="SAPBEXHLevel1X 49" xfId="39039"/>
    <cellStyle name="SAPBEXHLevel1X 5" xfId="39040"/>
    <cellStyle name="SAPBEXHLevel1X 5 2" xfId="39041"/>
    <cellStyle name="SAPBEXHLevel1X 5 3" xfId="39042"/>
    <cellStyle name="SAPBEXHLevel1X 5 4" xfId="39043"/>
    <cellStyle name="SAPBEXHLevel1X 5 5" xfId="39044"/>
    <cellStyle name="SAPBEXHLevel1X 5 6" xfId="39045"/>
    <cellStyle name="SAPBEXHLevel1X 5 7" xfId="39046"/>
    <cellStyle name="SAPBEXHLevel1X 5 8" xfId="39047"/>
    <cellStyle name="SAPBEXHLevel1X 5 9" xfId="39048"/>
    <cellStyle name="SAPBEXHLevel1X 50" xfId="39049"/>
    <cellStyle name="SAPBEXHLevel1X 51" xfId="39050"/>
    <cellStyle name="SAPBEXHLevel1X 52" xfId="39051"/>
    <cellStyle name="SAPBEXHLevel1X 53" xfId="39052"/>
    <cellStyle name="SAPBEXHLevel1X 54" xfId="39053"/>
    <cellStyle name="SAPBEXHLevel1X 55" xfId="39054"/>
    <cellStyle name="SAPBEXHLevel1X 56" xfId="39055"/>
    <cellStyle name="SAPBEXHLevel1X 6" xfId="39056"/>
    <cellStyle name="SAPBEXHLevel1X 6 2" xfId="39057"/>
    <cellStyle name="SAPBEXHLevel1X 6 3" xfId="39058"/>
    <cellStyle name="SAPBEXHLevel1X 6 4" xfId="39059"/>
    <cellStyle name="SAPBEXHLevel1X 6 5" xfId="39060"/>
    <cellStyle name="SAPBEXHLevel1X 6 6" xfId="39061"/>
    <cellStyle name="SAPBEXHLevel1X 6 7" xfId="39062"/>
    <cellStyle name="SAPBEXHLevel1X 6 8" xfId="39063"/>
    <cellStyle name="SAPBEXHLevel1X 6 9" xfId="39064"/>
    <cellStyle name="SAPBEXHLevel1X 7" xfId="39065"/>
    <cellStyle name="SAPBEXHLevel1X 7 2" xfId="39066"/>
    <cellStyle name="SAPBEXHLevel1X 7 3" xfId="39067"/>
    <cellStyle name="SAPBEXHLevel1X 7 4" xfId="39068"/>
    <cellStyle name="SAPBEXHLevel1X 7 5" xfId="39069"/>
    <cellStyle name="SAPBEXHLevel1X 7 6" xfId="39070"/>
    <cellStyle name="SAPBEXHLevel1X 7 7" xfId="39071"/>
    <cellStyle name="SAPBEXHLevel1X 7 8" xfId="39072"/>
    <cellStyle name="SAPBEXHLevel1X 7 9" xfId="39073"/>
    <cellStyle name="SAPBEXHLevel1X 8" xfId="39074"/>
    <cellStyle name="SAPBEXHLevel1X 8 2" xfId="39075"/>
    <cellStyle name="SAPBEXHLevel1X 8 3" xfId="39076"/>
    <cellStyle name="SAPBEXHLevel1X 8 4" xfId="39077"/>
    <cellStyle name="SAPBEXHLevel1X 8 5" xfId="39078"/>
    <cellStyle name="SAPBEXHLevel1X 8 6" xfId="39079"/>
    <cellStyle name="SAPBEXHLevel1X 8 7" xfId="39080"/>
    <cellStyle name="SAPBEXHLevel1X 8 8" xfId="39081"/>
    <cellStyle name="SAPBEXHLevel1X 8 9" xfId="39082"/>
    <cellStyle name="SAPBEXHLevel1X 9" xfId="39083"/>
    <cellStyle name="SAPBEXHLevel1X 9 2" xfId="39084"/>
    <cellStyle name="SAPBEXHLevel1X 9 3" xfId="39085"/>
    <cellStyle name="SAPBEXHLevel1X 9 4" xfId="39086"/>
    <cellStyle name="SAPBEXHLevel1X 9 5" xfId="39087"/>
    <cellStyle name="SAPBEXHLevel1X 9 6" xfId="39088"/>
    <cellStyle name="SAPBEXHLevel1X 9 7" xfId="39089"/>
    <cellStyle name="SAPBEXHLevel1X 9 8" xfId="39090"/>
    <cellStyle name="SAPBEXHLevel1X 9 9" xfId="39091"/>
    <cellStyle name="SAPBEXHLevel1X_(A-7) IS-Inputs" xfId="39092"/>
    <cellStyle name="SAPBEXHLevel2" xfId="133"/>
    <cellStyle name="SAPBEXHLevel2 10" xfId="39093"/>
    <cellStyle name="SAPBEXHLevel2 10 2" xfId="39094"/>
    <cellStyle name="SAPBEXHLevel2 10 3" xfId="39095"/>
    <cellStyle name="SAPBEXHLevel2 10 4" xfId="39096"/>
    <cellStyle name="SAPBEXHLevel2 100" xfId="39097"/>
    <cellStyle name="SAPBEXHLevel2 101" xfId="39098"/>
    <cellStyle name="SAPBEXHLevel2 102" xfId="39099"/>
    <cellStyle name="SAPBEXHLevel2 103" xfId="39100"/>
    <cellStyle name="SAPBEXHLevel2 104" xfId="39101"/>
    <cellStyle name="SAPBEXHLevel2 105" xfId="39102"/>
    <cellStyle name="SAPBEXHLevel2 106" xfId="39103"/>
    <cellStyle name="SAPBEXHLevel2 107" xfId="39104"/>
    <cellStyle name="SAPBEXHLevel2 108" xfId="39105"/>
    <cellStyle name="SAPBEXHLevel2 109" xfId="39106"/>
    <cellStyle name="SAPBEXHLevel2 11" xfId="39107"/>
    <cellStyle name="SAPBEXHLevel2 11 2" xfId="39108"/>
    <cellStyle name="SAPBEXHLevel2 11 3" xfId="39109"/>
    <cellStyle name="SAPBEXHLevel2 11 4" xfId="39110"/>
    <cellStyle name="SAPBEXHLevel2 110" xfId="39111"/>
    <cellStyle name="SAPBEXHLevel2 111" xfId="39112"/>
    <cellStyle name="SAPBEXHLevel2 112" xfId="39113"/>
    <cellStyle name="SAPBEXHLevel2 113" xfId="39114"/>
    <cellStyle name="SAPBEXHLevel2 114" xfId="39115"/>
    <cellStyle name="SAPBEXHLevel2 115" xfId="39116"/>
    <cellStyle name="SAPBEXHLevel2 116" xfId="39117"/>
    <cellStyle name="SAPBEXHLevel2 117" xfId="39118"/>
    <cellStyle name="SAPBEXHLevel2 118" xfId="39119"/>
    <cellStyle name="SAPBEXHLevel2 119" xfId="39120"/>
    <cellStyle name="SAPBEXHLevel2 12" xfId="39121"/>
    <cellStyle name="SAPBEXHLevel2 12 2" xfId="39122"/>
    <cellStyle name="SAPBEXHLevel2 12 3" xfId="39123"/>
    <cellStyle name="SAPBEXHLevel2 12 4" xfId="39124"/>
    <cellStyle name="SAPBEXHLevel2 120" xfId="39125"/>
    <cellStyle name="SAPBEXHLevel2 121" xfId="39126"/>
    <cellStyle name="SAPBEXHLevel2 122" xfId="39127"/>
    <cellStyle name="SAPBEXHLevel2 123" xfId="39128"/>
    <cellStyle name="SAPBEXHLevel2 124" xfId="39129"/>
    <cellStyle name="SAPBEXHLevel2 125" xfId="39130"/>
    <cellStyle name="SAPBEXHLevel2 126" xfId="39131"/>
    <cellStyle name="SAPBEXHLevel2 127" xfId="39132"/>
    <cellStyle name="SAPBEXHLevel2 128" xfId="39133"/>
    <cellStyle name="SAPBEXHLevel2 129" xfId="39134"/>
    <cellStyle name="SAPBEXHLevel2 13" xfId="39135"/>
    <cellStyle name="SAPBEXHLevel2 13 2" xfId="39136"/>
    <cellStyle name="SAPBEXHLevel2 13 3" xfId="39137"/>
    <cellStyle name="SAPBEXHLevel2 13 4" xfId="39138"/>
    <cellStyle name="SAPBEXHLevel2 130" xfId="39139"/>
    <cellStyle name="SAPBEXHLevel2 131" xfId="39140"/>
    <cellStyle name="SAPBEXHLevel2 132" xfId="39141"/>
    <cellStyle name="SAPBEXHLevel2 133" xfId="39142"/>
    <cellStyle name="SAPBEXHLevel2 134" xfId="39143"/>
    <cellStyle name="SAPBEXHLevel2 135" xfId="39144"/>
    <cellStyle name="SAPBEXHLevel2 136" xfId="39145"/>
    <cellStyle name="SAPBEXHLevel2 137" xfId="39146"/>
    <cellStyle name="SAPBEXHLevel2 138" xfId="39147"/>
    <cellStyle name="SAPBEXHLevel2 139" xfId="39148"/>
    <cellStyle name="SAPBEXHLevel2 14" xfId="39149"/>
    <cellStyle name="SAPBEXHLevel2 140" xfId="39150"/>
    <cellStyle name="SAPBEXHLevel2 141" xfId="39151"/>
    <cellStyle name="SAPBEXHLevel2 142" xfId="39152"/>
    <cellStyle name="SAPBEXHLevel2 143" xfId="39153"/>
    <cellStyle name="SAPBEXHLevel2 144" xfId="39154"/>
    <cellStyle name="SAPBEXHLevel2 145" xfId="39155"/>
    <cellStyle name="SAPBEXHLevel2 15" xfId="39156"/>
    <cellStyle name="SAPBEXHLevel2 16" xfId="39157"/>
    <cellStyle name="SAPBEXHLevel2 17" xfId="39158"/>
    <cellStyle name="SAPBEXHLevel2 18" xfId="39159"/>
    <cellStyle name="SAPBEXHLevel2 19" xfId="39160"/>
    <cellStyle name="SAPBEXHLevel2 2" xfId="39161"/>
    <cellStyle name="SAPBEXHLevel2 2 2" xfId="39162"/>
    <cellStyle name="SAPBEXHLevel2 2 3" xfId="39163"/>
    <cellStyle name="SAPBEXHLevel2 2 4" xfId="39164"/>
    <cellStyle name="SAPBEXHLevel2 2 5" xfId="39165"/>
    <cellStyle name="SAPBEXHLevel2 2 6" xfId="39166"/>
    <cellStyle name="SAPBEXHLevel2 20" xfId="39167"/>
    <cellStyle name="SAPBEXHLevel2 21" xfId="39168"/>
    <cellStyle name="SAPBEXHLevel2 22" xfId="39169"/>
    <cellStyle name="SAPBEXHLevel2 23" xfId="39170"/>
    <cellStyle name="SAPBEXHLevel2 24" xfId="39171"/>
    <cellStyle name="SAPBEXHLevel2 25" xfId="39172"/>
    <cellStyle name="SAPBEXHLevel2 26" xfId="39173"/>
    <cellStyle name="SAPBEXHLevel2 27" xfId="39174"/>
    <cellStyle name="SAPBEXHLevel2 28" xfId="39175"/>
    <cellStyle name="SAPBEXHLevel2 29" xfId="39176"/>
    <cellStyle name="SAPBEXHLevel2 3" xfId="39177"/>
    <cellStyle name="SAPBEXHLevel2 3 2" xfId="39178"/>
    <cellStyle name="SAPBEXHLevel2 3 3" xfId="39179"/>
    <cellStyle name="SAPBEXHLevel2 3 4" xfId="39180"/>
    <cellStyle name="SAPBEXHLevel2 3 5" xfId="39181"/>
    <cellStyle name="SAPBEXHLevel2 30" xfId="39182"/>
    <cellStyle name="SAPBEXHLevel2 31" xfId="39183"/>
    <cellStyle name="SAPBEXHLevel2 32" xfId="39184"/>
    <cellStyle name="SAPBEXHLevel2 33" xfId="39185"/>
    <cellStyle name="SAPBEXHLevel2 34" xfId="39186"/>
    <cellStyle name="SAPBEXHLevel2 35" xfId="39187"/>
    <cellStyle name="SAPBEXHLevel2 35 2" xfId="39188"/>
    <cellStyle name="SAPBEXHLevel2 35 3" xfId="39189"/>
    <cellStyle name="SAPBEXHLevel2 35 4" xfId="39190"/>
    <cellStyle name="SAPBEXHLevel2 35 5" xfId="39191"/>
    <cellStyle name="SAPBEXHLevel2 36" xfId="39192"/>
    <cellStyle name="SAPBEXHLevel2 36 2" xfId="39193"/>
    <cellStyle name="SAPBEXHLevel2 36 3" xfId="39194"/>
    <cellStyle name="SAPBEXHLevel2 36 4" xfId="39195"/>
    <cellStyle name="SAPBEXHLevel2 36 5" xfId="39196"/>
    <cellStyle name="SAPBEXHLevel2 37" xfId="39197"/>
    <cellStyle name="SAPBEXHLevel2 38" xfId="39198"/>
    <cellStyle name="SAPBEXHLevel2 39" xfId="39199"/>
    <cellStyle name="SAPBEXHLevel2 4" xfId="39200"/>
    <cellStyle name="SAPBEXHLevel2 40" xfId="39201"/>
    <cellStyle name="SAPBEXHLevel2 41" xfId="39202"/>
    <cellStyle name="SAPBEXHLevel2 42" xfId="39203"/>
    <cellStyle name="SAPBEXHLevel2 43" xfId="39204"/>
    <cellStyle name="SAPBEXHLevel2 44" xfId="39205"/>
    <cellStyle name="SAPBEXHLevel2 45" xfId="39206"/>
    <cellStyle name="SAPBEXHLevel2 46" xfId="39207"/>
    <cellStyle name="SAPBEXHLevel2 47" xfId="39208"/>
    <cellStyle name="SAPBEXHLevel2 48" xfId="39209"/>
    <cellStyle name="SAPBEXHLevel2 49" xfId="39210"/>
    <cellStyle name="SAPBEXHLevel2 5" xfId="39211"/>
    <cellStyle name="SAPBEXHLevel2 50" xfId="39212"/>
    <cellStyle name="SAPBEXHLevel2 51" xfId="39213"/>
    <cellStyle name="SAPBEXHLevel2 52" xfId="39214"/>
    <cellStyle name="SAPBEXHLevel2 53" xfId="39215"/>
    <cellStyle name="SAPBEXHLevel2 54" xfId="39216"/>
    <cellStyle name="SAPBEXHLevel2 55" xfId="39217"/>
    <cellStyle name="SAPBEXHLevel2 56" xfId="39218"/>
    <cellStyle name="SAPBEXHLevel2 57" xfId="39219"/>
    <cellStyle name="SAPBEXHLevel2 58" xfId="39220"/>
    <cellStyle name="SAPBEXHLevel2 59" xfId="39221"/>
    <cellStyle name="SAPBEXHLevel2 6" xfId="39222"/>
    <cellStyle name="SAPBEXHLevel2 60" xfId="39223"/>
    <cellStyle name="SAPBEXHLevel2 61" xfId="39224"/>
    <cellStyle name="SAPBEXHLevel2 62" xfId="39225"/>
    <cellStyle name="SAPBEXHLevel2 63" xfId="39226"/>
    <cellStyle name="SAPBEXHLevel2 64" xfId="39227"/>
    <cellStyle name="SAPBEXHLevel2 65" xfId="39228"/>
    <cellStyle name="SAPBEXHLevel2 66" xfId="39229"/>
    <cellStyle name="SAPBEXHLevel2 67" xfId="39230"/>
    <cellStyle name="SAPBEXHLevel2 68" xfId="39231"/>
    <cellStyle name="SAPBEXHLevel2 69" xfId="39232"/>
    <cellStyle name="SAPBEXHLevel2 7" xfId="39233"/>
    <cellStyle name="SAPBEXHLevel2 70" xfId="39234"/>
    <cellStyle name="SAPBEXHLevel2 71" xfId="39235"/>
    <cellStyle name="SAPBEXHLevel2 72" xfId="39236"/>
    <cellStyle name="SAPBEXHLevel2 73" xfId="39237"/>
    <cellStyle name="SAPBEXHLevel2 74" xfId="39238"/>
    <cellStyle name="SAPBEXHLevel2 75" xfId="39239"/>
    <cellStyle name="SAPBEXHLevel2 76" xfId="39240"/>
    <cellStyle name="SAPBEXHLevel2 77" xfId="39241"/>
    <cellStyle name="SAPBEXHLevel2 78" xfId="39242"/>
    <cellStyle name="SAPBEXHLevel2 79" xfId="39243"/>
    <cellStyle name="SAPBEXHLevel2 8" xfId="39244"/>
    <cellStyle name="SAPBEXHLevel2 80" xfId="39245"/>
    <cellStyle name="SAPBEXHLevel2 81" xfId="39246"/>
    <cellStyle name="SAPBEXHLevel2 82" xfId="39247"/>
    <cellStyle name="SAPBEXHLevel2 83" xfId="39248"/>
    <cellStyle name="SAPBEXHLevel2 84" xfId="39249"/>
    <cellStyle name="SAPBEXHLevel2 85" xfId="39250"/>
    <cellStyle name="SAPBEXHLevel2 86" xfId="39251"/>
    <cellStyle name="SAPBEXHLevel2 87" xfId="39252"/>
    <cellStyle name="SAPBEXHLevel2 88" xfId="39253"/>
    <cellStyle name="SAPBEXHLevel2 89" xfId="39254"/>
    <cellStyle name="SAPBEXHLevel2 9" xfId="39255"/>
    <cellStyle name="SAPBEXHLevel2 90" xfId="39256"/>
    <cellStyle name="SAPBEXHLevel2 91" xfId="39257"/>
    <cellStyle name="SAPBEXHLevel2 92" xfId="39258"/>
    <cellStyle name="SAPBEXHLevel2 93" xfId="39259"/>
    <cellStyle name="SAPBEXHLevel2 94" xfId="39260"/>
    <cellStyle name="SAPBEXHLevel2 95" xfId="39261"/>
    <cellStyle name="SAPBEXHLevel2 96" xfId="39262"/>
    <cellStyle name="SAPBEXHLevel2 97" xfId="39263"/>
    <cellStyle name="SAPBEXHLevel2 98" xfId="39264"/>
    <cellStyle name="SAPBEXHLevel2 99" xfId="39265"/>
    <cellStyle name="SAPBEXHLevel2_(A-7) IS-Inputs" xfId="39266"/>
    <cellStyle name="SAPBEXHLevel2X" xfId="134"/>
    <cellStyle name="SAPBEXHLevel2X 10" xfId="39267"/>
    <cellStyle name="SAPBEXHLevel2X 10 2" xfId="39268"/>
    <cellStyle name="SAPBEXHLevel2X 10 2 2" xfId="39269"/>
    <cellStyle name="SAPBEXHLevel2X 10 2 3" xfId="39270"/>
    <cellStyle name="SAPBEXHLevel2X 10 3" xfId="39271"/>
    <cellStyle name="SAPBEXHLevel2X 10 4" xfId="39272"/>
    <cellStyle name="SAPBEXHLevel2X 10 4 2" xfId="39273"/>
    <cellStyle name="SAPBEXHLevel2X 10 4 3" xfId="39274"/>
    <cellStyle name="SAPBEXHLevel2X 10 5" xfId="39275"/>
    <cellStyle name="SAPBEXHLevel2X 10 6" xfId="39276"/>
    <cellStyle name="SAPBEXHLevel2X 10 7" xfId="39277"/>
    <cellStyle name="SAPBEXHLevel2X 10 8" xfId="39278"/>
    <cellStyle name="SAPBEXHLevel2X 10 9" xfId="39279"/>
    <cellStyle name="SAPBEXHLevel2X 11" xfId="39280"/>
    <cellStyle name="SAPBEXHLevel2X 11 2" xfId="39281"/>
    <cellStyle name="SAPBEXHLevel2X 11 2 2" xfId="39282"/>
    <cellStyle name="SAPBEXHLevel2X 11 2 3" xfId="39283"/>
    <cellStyle name="SAPBEXHLevel2X 11 3" xfId="39284"/>
    <cellStyle name="SAPBEXHLevel2X 11 4" xfId="39285"/>
    <cellStyle name="SAPBEXHLevel2X 11 5" xfId="39286"/>
    <cellStyle name="SAPBEXHLevel2X 12" xfId="39287"/>
    <cellStyle name="SAPBEXHLevel2X 12 2" xfId="39288"/>
    <cellStyle name="SAPBEXHLevel2X 12 2 2" xfId="39289"/>
    <cellStyle name="SAPBEXHLevel2X 12 2 3" xfId="39290"/>
    <cellStyle name="SAPBEXHLevel2X 12 3" xfId="39291"/>
    <cellStyle name="SAPBEXHLevel2X 12 4" xfId="39292"/>
    <cellStyle name="SAPBEXHLevel2X 12 4 2" xfId="39293"/>
    <cellStyle name="SAPBEXHLevel2X 12 4 3" xfId="39294"/>
    <cellStyle name="SAPBEXHLevel2X 12 5" xfId="39295"/>
    <cellStyle name="SAPBEXHLevel2X 12 6" xfId="39296"/>
    <cellStyle name="SAPBEXHLevel2X 12 7" xfId="39297"/>
    <cellStyle name="SAPBEXHLevel2X 12 8" xfId="39298"/>
    <cellStyle name="SAPBEXHLevel2X 13" xfId="39299"/>
    <cellStyle name="SAPBEXHLevel2X 13 2" xfId="39300"/>
    <cellStyle name="SAPBEXHLevel2X 13 2 2" xfId="39301"/>
    <cellStyle name="SAPBEXHLevel2X 13 2 3" xfId="39302"/>
    <cellStyle name="SAPBEXHLevel2X 13 3" xfId="39303"/>
    <cellStyle name="SAPBEXHLevel2X 13 4" xfId="39304"/>
    <cellStyle name="SAPBEXHLevel2X 13 4 2" xfId="39305"/>
    <cellStyle name="SAPBEXHLevel2X 13 4 3" xfId="39306"/>
    <cellStyle name="SAPBEXHLevel2X 13 5" xfId="39307"/>
    <cellStyle name="SAPBEXHLevel2X 13 6" xfId="39308"/>
    <cellStyle name="SAPBEXHLevel2X 13 7" xfId="39309"/>
    <cellStyle name="SAPBEXHLevel2X 13 8" xfId="39310"/>
    <cellStyle name="SAPBEXHLevel2X 14" xfId="39311"/>
    <cellStyle name="SAPBEXHLevel2X 14 2" xfId="39312"/>
    <cellStyle name="SAPBEXHLevel2X 15" xfId="39313"/>
    <cellStyle name="SAPBEXHLevel2X 15 2" xfId="39314"/>
    <cellStyle name="SAPBEXHLevel2X 16" xfId="39315"/>
    <cellStyle name="SAPBEXHLevel2X 16 2" xfId="39316"/>
    <cellStyle name="SAPBEXHLevel2X 17" xfId="39317"/>
    <cellStyle name="SAPBEXHLevel2X 17 2" xfId="39318"/>
    <cellStyle name="SAPBEXHLevel2X 18" xfId="39319"/>
    <cellStyle name="SAPBEXHLevel2X 18 2" xfId="39320"/>
    <cellStyle name="SAPBEXHLevel2X 19" xfId="39321"/>
    <cellStyle name="SAPBEXHLevel2X 19 2" xfId="39322"/>
    <cellStyle name="SAPBEXHLevel2X 2" xfId="39323"/>
    <cellStyle name="SAPBEXHLevel2X 2 10" xfId="39324"/>
    <cellStyle name="SAPBEXHLevel2X 2 2" xfId="39325"/>
    <cellStyle name="SAPBEXHLevel2X 2 3" xfId="39326"/>
    <cellStyle name="SAPBEXHLevel2X 2 4" xfId="39327"/>
    <cellStyle name="SAPBEXHLevel2X 2 5" xfId="39328"/>
    <cellStyle name="SAPBEXHLevel2X 2 6" xfId="39329"/>
    <cellStyle name="SAPBEXHLevel2X 2 7" xfId="39330"/>
    <cellStyle name="SAPBEXHLevel2X 2 8" xfId="39331"/>
    <cellStyle name="SAPBEXHLevel2X 2 9" xfId="39332"/>
    <cellStyle name="SAPBEXHLevel2X 20" xfId="39333"/>
    <cellStyle name="SAPBEXHLevel2X 20 2" xfId="39334"/>
    <cellStyle name="SAPBEXHLevel2X 21" xfId="39335"/>
    <cellStyle name="SAPBEXHLevel2X 21 2" xfId="39336"/>
    <cellStyle name="SAPBEXHLevel2X 22" xfId="39337"/>
    <cellStyle name="SAPBEXHLevel2X 22 2" xfId="39338"/>
    <cellStyle name="SAPBEXHLevel2X 23" xfId="39339"/>
    <cellStyle name="SAPBEXHLevel2X 23 2" xfId="39340"/>
    <cellStyle name="SAPBEXHLevel2X 24" xfId="39341"/>
    <cellStyle name="SAPBEXHLevel2X 24 2" xfId="39342"/>
    <cellStyle name="SAPBEXHLevel2X 25" xfId="39343"/>
    <cellStyle name="SAPBEXHLevel2X 25 2" xfId="39344"/>
    <cellStyle name="SAPBEXHLevel2X 25 3" xfId="39345"/>
    <cellStyle name="SAPBEXHLevel2X 25 3 2" xfId="39346"/>
    <cellStyle name="SAPBEXHLevel2X 26" xfId="39347"/>
    <cellStyle name="SAPBEXHLevel2X 26 2" xfId="39348"/>
    <cellStyle name="SAPBEXHLevel2X 27" xfId="39349"/>
    <cellStyle name="SAPBEXHLevel2X 27 2" xfId="39350"/>
    <cellStyle name="SAPBEXHLevel2X 28" xfId="39351"/>
    <cellStyle name="SAPBEXHLevel2X 28 2" xfId="39352"/>
    <cellStyle name="SAPBEXHLevel2X 29" xfId="39353"/>
    <cellStyle name="SAPBEXHLevel2X 29 2" xfId="39354"/>
    <cellStyle name="SAPBEXHLevel2X 29 3" xfId="39355"/>
    <cellStyle name="SAPBEXHLevel2X 3" xfId="39356"/>
    <cellStyle name="SAPBEXHLevel2X 3 2" xfId="39357"/>
    <cellStyle name="SAPBEXHLevel2X 3 3" xfId="39358"/>
    <cellStyle name="SAPBEXHLevel2X 3 4" xfId="39359"/>
    <cellStyle name="SAPBEXHLevel2X 3 5" xfId="39360"/>
    <cellStyle name="SAPBEXHLevel2X 3 6" xfId="39361"/>
    <cellStyle name="SAPBEXHLevel2X 3 7" xfId="39362"/>
    <cellStyle name="SAPBEXHLevel2X 3 8" xfId="39363"/>
    <cellStyle name="SAPBEXHLevel2X 3 9" xfId="39364"/>
    <cellStyle name="SAPBEXHLevel2X 30" xfId="39365"/>
    <cellStyle name="SAPBEXHLevel2X 30 2" xfId="39366"/>
    <cellStyle name="SAPBEXHLevel2X 30 3" xfId="39367"/>
    <cellStyle name="SAPBEXHLevel2X 31" xfId="39368"/>
    <cellStyle name="SAPBEXHLevel2X 31 2" xfId="39369"/>
    <cellStyle name="SAPBEXHLevel2X 31 3" xfId="39370"/>
    <cellStyle name="SAPBEXHLevel2X 32" xfId="39371"/>
    <cellStyle name="SAPBEXHLevel2X 32 2" xfId="39372"/>
    <cellStyle name="SAPBEXHLevel2X 33" xfId="39373"/>
    <cellStyle name="SAPBEXHLevel2X 33 2" xfId="39374"/>
    <cellStyle name="SAPBEXHLevel2X 34" xfId="39375"/>
    <cellStyle name="SAPBEXHLevel2X 34 2" xfId="39376"/>
    <cellStyle name="SAPBEXHLevel2X 35" xfId="39377"/>
    <cellStyle name="SAPBEXHLevel2X 35 2" xfId="39378"/>
    <cellStyle name="SAPBEXHLevel2X 35 2 2" xfId="39379"/>
    <cellStyle name="SAPBEXHLevel2X 35 2 3" xfId="39380"/>
    <cellStyle name="SAPBEXHLevel2X 35 3" xfId="39381"/>
    <cellStyle name="SAPBEXHLevel2X 35 4" xfId="39382"/>
    <cellStyle name="SAPBEXHLevel2X 36" xfId="39383"/>
    <cellStyle name="SAPBEXHLevel2X 36 2" xfId="39384"/>
    <cellStyle name="SAPBEXHLevel2X 36 3" xfId="39385"/>
    <cellStyle name="SAPBEXHLevel2X 36 4" xfId="39386"/>
    <cellStyle name="SAPBEXHLevel2X 37" xfId="39387"/>
    <cellStyle name="SAPBEXHLevel2X 38" xfId="39388"/>
    <cellStyle name="SAPBEXHLevel2X 39" xfId="39389"/>
    <cellStyle name="SAPBEXHLevel2X 4" xfId="39390"/>
    <cellStyle name="SAPBEXHLevel2X 4 2" xfId="39391"/>
    <cellStyle name="SAPBEXHLevel2X 4 3" xfId="39392"/>
    <cellStyle name="SAPBEXHLevel2X 4 4" xfId="39393"/>
    <cellStyle name="SAPBEXHLevel2X 4 5" xfId="39394"/>
    <cellStyle name="SAPBEXHLevel2X 4 6" xfId="39395"/>
    <cellStyle name="SAPBEXHLevel2X 4 7" xfId="39396"/>
    <cellStyle name="SAPBEXHLevel2X 4 8" xfId="39397"/>
    <cellStyle name="SAPBEXHLevel2X 4 9" xfId="39398"/>
    <cellStyle name="SAPBEXHLevel2X 40" xfId="39399"/>
    <cellStyle name="SAPBEXHLevel2X 41" xfId="39400"/>
    <cellStyle name="SAPBEXHLevel2X 41 2" xfId="39401"/>
    <cellStyle name="SAPBEXHLevel2X 42" xfId="39402"/>
    <cellStyle name="SAPBEXHLevel2X 43" xfId="39403"/>
    <cellStyle name="SAPBEXHLevel2X 44" xfId="39404"/>
    <cellStyle name="SAPBEXHLevel2X 45" xfId="39405"/>
    <cellStyle name="SAPBEXHLevel2X 46" xfId="39406"/>
    <cellStyle name="SAPBEXHLevel2X 47" xfId="39407"/>
    <cellStyle name="SAPBEXHLevel2X 48" xfId="39408"/>
    <cellStyle name="SAPBEXHLevel2X 49" xfId="39409"/>
    <cellStyle name="SAPBEXHLevel2X 5" xfId="39410"/>
    <cellStyle name="SAPBEXHLevel2X 5 2" xfId="39411"/>
    <cellStyle name="SAPBEXHLevel2X 5 3" xfId="39412"/>
    <cellStyle name="SAPBEXHLevel2X 5 4" xfId="39413"/>
    <cellStyle name="SAPBEXHLevel2X 5 5" xfId="39414"/>
    <cellStyle name="SAPBEXHLevel2X 5 6" xfId="39415"/>
    <cellStyle name="SAPBEXHLevel2X 5 7" xfId="39416"/>
    <cellStyle name="SAPBEXHLevel2X 5 8" xfId="39417"/>
    <cellStyle name="SAPBEXHLevel2X 5 9" xfId="39418"/>
    <cellStyle name="SAPBEXHLevel2X 50" xfId="39419"/>
    <cellStyle name="SAPBEXHLevel2X 51" xfId="39420"/>
    <cellStyle name="SAPBEXHLevel2X 52" xfId="39421"/>
    <cellStyle name="SAPBEXHLevel2X 53" xfId="39422"/>
    <cellStyle name="SAPBEXHLevel2X 54" xfId="39423"/>
    <cellStyle name="SAPBEXHLevel2X 55" xfId="39424"/>
    <cellStyle name="SAPBEXHLevel2X 56" xfId="39425"/>
    <cellStyle name="SAPBEXHLevel2X 6" xfId="39426"/>
    <cellStyle name="SAPBEXHLevel2X 6 2" xfId="39427"/>
    <cellStyle name="SAPBEXHLevel2X 6 3" xfId="39428"/>
    <cellStyle name="SAPBEXHLevel2X 6 4" xfId="39429"/>
    <cellStyle name="SAPBEXHLevel2X 6 5" xfId="39430"/>
    <cellStyle name="SAPBEXHLevel2X 6 6" xfId="39431"/>
    <cellStyle name="SAPBEXHLevel2X 6 7" xfId="39432"/>
    <cellStyle name="SAPBEXHLevel2X 6 8" xfId="39433"/>
    <cellStyle name="SAPBEXHLevel2X 6 9" xfId="39434"/>
    <cellStyle name="SAPBEXHLevel2X 7" xfId="39435"/>
    <cellStyle name="SAPBEXHLevel2X 7 2" xfId="39436"/>
    <cellStyle name="SAPBEXHLevel2X 7 3" xfId="39437"/>
    <cellStyle name="SAPBEXHLevel2X 7 4" xfId="39438"/>
    <cellStyle name="SAPBEXHLevel2X 7 5" xfId="39439"/>
    <cellStyle name="SAPBEXHLevel2X 7 6" xfId="39440"/>
    <cellStyle name="SAPBEXHLevel2X 7 7" xfId="39441"/>
    <cellStyle name="SAPBEXHLevel2X 7 8" xfId="39442"/>
    <cellStyle name="SAPBEXHLevel2X 7 9" xfId="39443"/>
    <cellStyle name="SAPBEXHLevel2X 8" xfId="39444"/>
    <cellStyle name="SAPBEXHLevel2X 8 2" xfId="39445"/>
    <cellStyle name="SAPBEXHLevel2X 8 3" xfId="39446"/>
    <cellStyle name="SAPBEXHLevel2X 8 4" xfId="39447"/>
    <cellStyle name="SAPBEXHLevel2X 8 5" xfId="39448"/>
    <cellStyle name="SAPBEXHLevel2X 8 6" xfId="39449"/>
    <cellStyle name="SAPBEXHLevel2X 8 7" xfId="39450"/>
    <cellStyle name="SAPBEXHLevel2X 8 8" xfId="39451"/>
    <cellStyle name="SAPBEXHLevel2X 8 9" xfId="39452"/>
    <cellStyle name="SAPBEXHLevel2X 9" xfId="39453"/>
    <cellStyle name="SAPBEXHLevel2X 9 2" xfId="39454"/>
    <cellStyle name="SAPBEXHLevel2X 9 3" xfId="39455"/>
    <cellStyle name="SAPBEXHLevel2X 9 4" xfId="39456"/>
    <cellStyle name="SAPBEXHLevel2X 9 5" xfId="39457"/>
    <cellStyle name="SAPBEXHLevel2X 9 6" xfId="39458"/>
    <cellStyle name="SAPBEXHLevel2X 9 7" xfId="39459"/>
    <cellStyle name="SAPBEXHLevel2X 9 8" xfId="39460"/>
    <cellStyle name="SAPBEXHLevel2X 9 9" xfId="39461"/>
    <cellStyle name="SAPBEXHLevel2X_(A-7) IS-Inputs" xfId="39462"/>
    <cellStyle name="SAPBEXHLevel3" xfId="135"/>
    <cellStyle name="SAPBEXHLevel3 10" xfId="39463"/>
    <cellStyle name="SAPBEXHLevel3 10 2" xfId="39464"/>
    <cellStyle name="SAPBEXHLevel3 10 3" xfId="39465"/>
    <cellStyle name="SAPBEXHLevel3 10 4" xfId="39466"/>
    <cellStyle name="SAPBEXHLevel3 100" xfId="39467"/>
    <cellStyle name="SAPBEXHLevel3 101" xfId="39468"/>
    <cellStyle name="SAPBEXHLevel3 102" xfId="39469"/>
    <cellStyle name="SAPBEXHLevel3 103" xfId="39470"/>
    <cellStyle name="SAPBEXHLevel3 104" xfId="39471"/>
    <cellStyle name="SAPBEXHLevel3 105" xfId="39472"/>
    <cellStyle name="SAPBEXHLevel3 106" xfId="39473"/>
    <cellStyle name="SAPBEXHLevel3 107" xfId="39474"/>
    <cellStyle name="SAPBEXHLevel3 108" xfId="39475"/>
    <cellStyle name="SAPBEXHLevel3 109" xfId="39476"/>
    <cellStyle name="SAPBEXHLevel3 11" xfId="39477"/>
    <cellStyle name="SAPBEXHLevel3 11 2" xfId="39478"/>
    <cellStyle name="SAPBEXHLevel3 11 3" xfId="39479"/>
    <cellStyle name="SAPBEXHLevel3 11 4" xfId="39480"/>
    <cellStyle name="SAPBEXHLevel3 110" xfId="39481"/>
    <cellStyle name="SAPBEXHLevel3 111" xfId="39482"/>
    <cellStyle name="SAPBEXHLevel3 112" xfId="39483"/>
    <cellStyle name="SAPBEXHLevel3 113" xfId="39484"/>
    <cellStyle name="SAPBEXHLevel3 114" xfId="39485"/>
    <cellStyle name="SAPBEXHLevel3 115" xfId="39486"/>
    <cellStyle name="SAPBEXHLevel3 116" xfId="39487"/>
    <cellStyle name="SAPBEXHLevel3 117" xfId="39488"/>
    <cellStyle name="SAPBEXHLevel3 118" xfId="39489"/>
    <cellStyle name="SAPBEXHLevel3 119" xfId="39490"/>
    <cellStyle name="SAPBEXHLevel3 12" xfId="39491"/>
    <cellStyle name="SAPBEXHLevel3 12 2" xfId="39492"/>
    <cellStyle name="SAPBEXHLevel3 12 3" xfId="39493"/>
    <cellStyle name="SAPBEXHLevel3 12 4" xfId="39494"/>
    <cellStyle name="SAPBEXHLevel3 120" xfId="39495"/>
    <cellStyle name="SAPBEXHLevel3 121" xfId="39496"/>
    <cellStyle name="SAPBEXHLevel3 122" xfId="39497"/>
    <cellStyle name="SAPBEXHLevel3 123" xfId="39498"/>
    <cellStyle name="SAPBEXHLevel3 124" xfId="39499"/>
    <cellStyle name="SAPBEXHLevel3 125" xfId="39500"/>
    <cellStyle name="SAPBEXHLevel3 126" xfId="39501"/>
    <cellStyle name="SAPBEXHLevel3 127" xfId="39502"/>
    <cellStyle name="SAPBEXHLevel3 128" xfId="39503"/>
    <cellStyle name="SAPBEXHLevel3 129" xfId="39504"/>
    <cellStyle name="SAPBEXHLevel3 13" xfId="39505"/>
    <cellStyle name="SAPBEXHLevel3 13 2" xfId="39506"/>
    <cellStyle name="SAPBEXHLevel3 13 3" xfId="39507"/>
    <cellStyle name="SAPBEXHLevel3 13 4" xfId="39508"/>
    <cellStyle name="SAPBEXHLevel3 130" xfId="39509"/>
    <cellStyle name="SAPBEXHLevel3 131" xfId="39510"/>
    <cellStyle name="SAPBEXHLevel3 132" xfId="39511"/>
    <cellStyle name="SAPBEXHLevel3 133" xfId="39512"/>
    <cellStyle name="SAPBEXHLevel3 134" xfId="39513"/>
    <cellStyle name="SAPBEXHLevel3 135" xfId="39514"/>
    <cellStyle name="SAPBEXHLevel3 136" xfId="39515"/>
    <cellStyle name="SAPBEXHLevel3 137" xfId="39516"/>
    <cellStyle name="SAPBEXHLevel3 138" xfId="39517"/>
    <cellStyle name="SAPBEXHLevel3 139" xfId="39518"/>
    <cellStyle name="SAPBEXHLevel3 14" xfId="39519"/>
    <cellStyle name="SAPBEXHLevel3 140" xfId="39520"/>
    <cellStyle name="SAPBEXHLevel3 141" xfId="39521"/>
    <cellStyle name="SAPBEXHLevel3 142" xfId="39522"/>
    <cellStyle name="SAPBEXHLevel3 143" xfId="39523"/>
    <cellStyle name="SAPBEXHLevel3 144" xfId="39524"/>
    <cellStyle name="SAPBEXHLevel3 145" xfId="39525"/>
    <cellStyle name="SAPBEXHLevel3 15" xfId="39526"/>
    <cellStyle name="SAPBEXHLevel3 16" xfId="39527"/>
    <cellStyle name="SAPBEXHLevel3 17" xfId="39528"/>
    <cellStyle name="SAPBEXHLevel3 18" xfId="39529"/>
    <cellStyle name="SAPBEXHLevel3 19" xfId="39530"/>
    <cellStyle name="SAPBEXHLevel3 2" xfId="39531"/>
    <cellStyle name="SAPBEXHLevel3 2 2" xfId="39532"/>
    <cellStyle name="SAPBEXHLevel3 2 3" xfId="39533"/>
    <cellStyle name="SAPBEXHLevel3 2 4" xfId="39534"/>
    <cellStyle name="SAPBEXHLevel3 2 5" xfId="39535"/>
    <cellStyle name="SAPBEXHLevel3 2 6" xfId="39536"/>
    <cellStyle name="SAPBEXHLevel3 20" xfId="39537"/>
    <cellStyle name="SAPBEXHLevel3 21" xfId="39538"/>
    <cellStyle name="SAPBEXHLevel3 22" xfId="39539"/>
    <cellStyle name="SAPBEXHLevel3 23" xfId="39540"/>
    <cellStyle name="SAPBEXHLevel3 24" xfId="39541"/>
    <cellStyle name="SAPBEXHLevel3 25" xfId="39542"/>
    <cellStyle name="SAPBEXHLevel3 26" xfId="39543"/>
    <cellStyle name="SAPBEXHLevel3 27" xfId="39544"/>
    <cellStyle name="SAPBEXHLevel3 28" xfId="39545"/>
    <cellStyle name="SAPBEXHLevel3 29" xfId="39546"/>
    <cellStyle name="SAPBEXHLevel3 3" xfId="39547"/>
    <cellStyle name="SAPBEXHLevel3 3 2" xfId="39548"/>
    <cellStyle name="SAPBEXHLevel3 3 3" xfId="39549"/>
    <cellStyle name="SAPBEXHLevel3 3 4" xfId="39550"/>
    <cellStyle name="SAPBEXHLevel3 3 5" xfId="39551"/>
    <cellStyle name="SAPBEXHLevel3 30" xfId="39552"/>
    <cellStyle name="SAPBEXHLevel3 31" xfId="39553"/>
    <cellStyle name="SAPBEXHLevel3 32" xfId="39554"/>
    <cellStyle name="SAPBEXHLevel3 33" xfId="39555"/>
    <cellStyle name="SAPBEXHLevel3 34" xfId="39556"/>
    <cellStyle name="SAPBEXHLevel3 35" xfId="39557"/>
    <cellStyle name="SAPBEXHLevel3 35 2" xfId="39558"/>
    <cellStyle name="SAPBEXHLevel3 35 3" xfId="39559"/>
    <cellStyle name="SAPBEXHLevel3 35 4" xfId="39560"/>
    <cellStyle name="SAPBEXHLevel3 35 5" xfId="39561"/>
    <cellStyle name="SAPBEXHLevel3 36" xfId="39562"/>
    <cellStyle name="SAPBEXHLevel3 36 2" xfId="39563"/>
    <cellStyle name="SAPBEXHLevel3 36 3" xfId="39564"/>
    <cellStyle name="SAPBEXHLevel3 36 4" xfId="39565"/>
    <cellStyle name="SAPBEXHLevel3 36 5" xfId="39566"/>
    <cellStyle name="SAPBEXHLevel3 37" xfId="39567"/>
    <cellStyle name="SAPBEXHLevel3 38" xfId="39568"/>
    <cellStyle name="SAPBEXHLevel3 39" xfId="39569"/>
    <cellStyle name="SAPBEXHLevel3 4" xfId="39570"/>
    <cellStyle name="SAPBEXHLevel3 40" xfId="39571"/>
    <cellStyle name="SAPBEXHLevel3 41" xfId="39572"/>
    <cellStyle name="SAPBEXHLevel3 42" xfId="39573"/>
    <cellStyle name="SAPBEXHLevel3 43" xfId="39574"/>
    <cellStyle name="SAPBEXHLevel3 44" xfId="39575"/>
    <cellStyle name="SAPBEXHLevel3 45" xfId="39576"/>
    <cellStyle name="SAPBEXHLevel3 46" xfId="39577"/>
    <cellStyle name="SAPBEXHLevel3 47" xfId="39578"/>
    <cellStyle name="SAPBEXHLevel3 48" xfId="39579"/>
    <cellStyle name="SAPBEXHLevel3 49" xfId="39580"/>
    <cellStyle name="SAPBEXHLevel3 5" xfId="39581"/>
    <cellStyle name="SAPBEXHLevel3 50" xfId="39582"/>
    <cellStyle name="SAPBEXHLevel3 51" xfId="39583"/>
    <cellStyle name="SAPBEXHLevel3 52" xfId="39584"/>
    <cellStyle name="SAPBEXHLevel3 53" xfId="39585"/>
    <cellStyle name="SAPBEXHLevel3 54" xfId="39586"/>
    <cellStyle name="SAPBEXHLevel3 55" xfId="39587"/>
    <cellStyle name="SAPBEXHLevel3 56" xfId="39588"/>
    <cellStyle name="SAPBEXHLevel3 57" xfId="39589"/>
    <cellStyle name="SAPBEXHLevel3 58" xfId="39590"/>
    <cellStyle name="SAPBEXHLevel3 59" xfId="39591"/>
    <cellStyle name="SAPBEXHLevel3 6" xfId="39592"/>
    <cellStyle name="SAPBEXHLevel3 60" xfId="39593"/>
    <cellStyle name="SAPBEXHLevel3 61" xfId="39594"/>
    <cellStyle name="SAPBEXHLevel3 62" xfId="39595"/>
    <cellStyle name="SAPBEXHLevel3 63" xfId="39596"/>
    <cellStyle name="SAPBEXHLevel3 64" xfId="39597"/>
    <cellStyle name="SAPBEXHLevel3 65" xfId="39598"/>
    <cellStyle name="SAPBEXHLevel3 66" xfId="39599"/>
    <cellStyle name="SAPBEXHLevel3 67" xfId="39600"/>
    <cellStyle name="SAPBEXHLevel3 68" xfId="39601"/>
    <cellStyle name="SAPBEXHLevel3 69" xfId="39602"/>
    <cellStyle name="SAPBEXHLevel3 7" xfId="39603"/>
    <cellStyle name="SAPBEXHLevel3 70" xfId="39604"/>
    <cellStyle name="SAPBEXHLevel3 71" xfId="39605"/>
    <cellStyle name="SAPBEXHLevel3 72" xfId="39606"/>
    <cellStyle name="SAPBEXHLevel3 73" xfId="39607"/>
    <cellStyle name="SAPBEXHLevel3 74" xfId="39608"/>
    <cellStyle name="SAPBEXHLevel3 75" xfId="39609"/>
    <cellStyle name="SAPBEXHLevel3 76" xfId="39610"/>
    <cellStyle name="SAPBEXHLevel3 77" xfId="39611"/>
    <cellStyle name="SAPBEXHLevel3 78" xfId="39612"/>
    <cellStyle name="SAPBEXHLevel3 79" xfId="39613"/>
    <cellStyle name="SAPBEXHLevel3 8" xfId="39614"/>
    <cellStyle name="SAPBEXHLevel3 80" xfId="39615"/>
    <cellStyle name="SAPBEXHLevel3 81" xfId="39616"/>
    <cellStyle name="SAPBEXHLevel3 82" xfId="39617"/>
    <cellStyle name="SAPBEXHLevel3 83" xfId="39618"/>
    <cellStyle name="SAPBEXHLevel3 84" xfId="39619"/>
    <cellStyle name="SAPBEXHLevel3 85" xfId="39620"/>
    <cellStyle name="SAPBEXHLevel3 86" xfId="39621"/>
    <cellStyle name="SAPBEXHLevel3 87" xfId="39622"/>
    <cellStyle name="SAPBEXHLevel3 88" xfId="39623"/>
    <cellStyle name="SAPBEXHLevel3 89" xfId="39624"/>
    <cellStyle name="SAPBEXHLevel3 9" xfId="39625"/>
    <cellStyle name="SAPBEXHLevel3 90" xfId="39626"/>
    <cellStyle name="SAPBEXHLevel3 91" xfId="39627"/>
    <cellStyle name="SAPBEXHLevel3 92" xfId="39628"/>
    <cellStyle name="SAPBEXHLevel3 93" xfId="39629"/>
    <cellStyle name="SAPBEXHLevel3 94" xfId="39630"/>
    <cellStyle name="SAPBEXHLevel3 95" xfId="39631"/>
    <cellStyle name="SAPBEXHLevel3 96" xfId="39632"/>
    <cellStyle name="SAPBEXHLevel3 97" xfId="39633"/>
    <cellStyle name="SAPBEXHLevel3 98" xfId="39634"/>
    <cellStyle name="SAPBEXHLevel3 99" xfId="39635"/>
    <cellStyle name="SAPBEXHLevel3_(A-7) IS-Inputs" xfId="39636"/>
    <cellStyle name="SAPBEXHLevel3X" xfId="136"/>
    <cellStyle name="SAPBEXHLevel3X 10" xfId="39637"/>
    <cellStyle name="SAPBEXHLevel3X 10 2" xfId="39638"/>
    <cellStyle name="SAPBEXHLevel3X 10 2 2" xfId="39639"/>
    <cellStyle name="SAPBEXHLevel3X 10 2 3" xfId="39640"/>
    <cellStyle name="SAPBEXHLevel3X 10 3" xfId="39641"/>
    <cellStyle name="SAPBEXHLevel3X 10 4" xfId="39642"/>
    <cellStyle name="SAPBEXHLevel3X 10 4 2" xfId="39643"/>
    <cellStyle name="SAPBEXHLevel3X 10 4 3" xfId="39644"/>
    <cellStyle name="SAPBEXHLevel3X 10 5" xfId="39645"/>
    <cellStyle name="SAPBEXHLevel3X 10 6" xfId="39646"/>
    <cellStyle name="SAPBEXHLevel3X 10 7" xfId="39647"/>
    <cellStyle name="SAPBEXHLevel3X 10 8" xfId="39648"/>
    <cellStyle name="SAPBEXHLevel3X 10 9" xfId="39649"/>
    <cellStyle name="SAPBEXHLevel3X 11" xfId="39650"/>
    <cellStyle name="SAPBEXHLevel3X 11 2" xfId="39651"/>
    <cellStyle name="SAPBEXHLevel3X 11 2 2" xfId="39652"/>
    <cellStyle name="SAPBEXHLevel3X 11 2 3" xfId="39653"/>
    <cellStyle name="SAPBEXHLevel3X 11 3" xfId="39654"/>
    <cellStyle name="SAPBEXHLevel3X 11 4" xfId="39655"/>
    <cellStyle name="SAPBEXHLevel3X 11 5" xfId="39656"/>
    <cellStyle name="SAPBEXHLevel3X 12" xfId="39657"/>
    <cellStyle name="SAPBEXHLevel3X 12 2" xfId="39658"/>
    <cellStyle name="SAPBEXHLevel3X 12 2 2" xfId="39659"/>
    <cellStyle name="SAPBEXHLevel3X 12 2 3" xfId="39660"/>
    <cellStyle name="SAPBEXHLevel3X 12 3" xfId="39661"/>
    <cellStyle name="SAPBEXHLevel3X 12 4" xfId="39662"/>
    <cellStyle name="SAPBEXHLevel3X 12 4 2" xfId="39663"/>
    <cellStyle name="SAPBEXHLevel3X 12 4 3" xfId="39664"/>
    <cellStyle name="SAPBEXHLevel3X 12 5" xfId="39665"/>
    <cellStyle name="SAPBEXHLevel3X 12 6" xfId="39666"/>
    <cellStyle name="SAPBEXHLevel3X 12 7" xfId="39667"/>
    <cellStyle name="SAPBEXHLevel3X 12 8" xfId="39668"/>
    <cellStyle name="SAPBEXHLevel3X 13" xfId="39669"/>
    <cellStyle name="SAPBEXHLevel3X 13 2" xfId="39670"/>
    <cellStyle name="SAPBEXHLevel3X 13 2 2" xfId="39671"/>
    <cellStyle name="SAPBEXHLevel3X 13 2 3" xfId="39672"/>
    <cellStyle name="SAPBEXHLevel3X 13 3" xfId="39673"/>
    <cellStyle name="SAPBEXHLevel3X 13 4" xfId="39674"/>
    <cellStyle name="SAPBEXHLevel3X 13 4 2" xfId="39675"/>
    <cellStyle name="SAPBEXHLevel3X 13 4 3" xfId="39676"/>
    <cellStyle name="SAPBEXHLevel3X 13 5" xfId="39677"/>
    <cellStyle name="SAPBEXHLevel3X 13 6" xfId="39678"/>
    <cellStyle name="SAPBEXHLevel3X 13 7" xfId="39679"/>
    <cellStyle name="SAPBEXHLevel3X 13 8" xfId="39680"/>
    <cellStyle name="SAPBEXHLevel3X 14" xfId="39681"/>
    <cellStyle name="SAPBEXHLevel3X 14 2" xfId="39682"/>
    <cellStyle name="SAPBEXHLevel3X 15" xfId="39683"/>
    <cellStyle name="SAPBEXHLevel3X 15 2" xfId="39684"/>
    <cellStyle name="SAPBEXHLevel3X 16" xfId="39685"/>
    <cellStyle name="SAPBEXHLevel3X 16 2" xfId="39686"/>
    <cellStyle name="SAPBEXHLevel3X 17" xfId="39687"/>
    <cellStyle name="SAPBEXHLevel3X 17 2" xfId="39688"/>
    <cellStyle name="SAPBEXHLevel3X 18" xfId="39689"/>
    <cellStyle name="SAPBEXHLevel3X 18 2" xfId="39690"/>
    <cellStyle name="SAPBEXHLevel3X 19" xfId="39691"/>
    <cellStyle name="SAPBEXHLevel3X 19 2" xfId="39692"/>
    <cellStyle name="SAPBEXHLevel3X 2" xfId="39693"/>
    <cellStyle name="SAPBEXHLevel3X 2 10" xfId="39694"/>
    <cellStyle name="SAPBEXHLevel3X 2 2" xfId="39695"/>
    <cellStyle name="SAPBEXHLevel3X 2 3" xfId="39696"/>
    <cellStyle name="SAPBEXHLevel3X 2 4" xfId="39697"/>
    <cellStyle name="SAPBEXHLevel3X 2 5" xfId="39698"/>
    <cellStyle name="SAPBEXHLevel3X 2 6" xfId="39699"/>
    <cellStyle name="SAPBEXHLevel3X 2 7" xfId="39700"/>
    <cellStyle name="SAPBEXHLevel3X 2 8" xfId="39701"/>
    <cellStyle name="SAPBEXHLevel3X 2 9" xfId="39702"/>
    <cellStyle name="SAPBEXHLevel3X 20" xfId="39703"/>
    <cellStyle name="SAPBEXHLevel3X 20 2" xfId="39704"/>
    <cellStyle name="SAPBEXHLevel3X 21" xfId="39705"/>
    <cellStyle name="SAPBEXHLevel3X 21 2" xfId="39706"/>
    <cellStyle name="SAPBEXHLevel3X 22" xfId="39707"/>
    <cellStyle name="SAPBEXHLevel3X 22 2" xfId="39708"/>
    <cellStyle name="SAPBEXHLevel3X 23" xfId="39709"/>
    <cellStyle name="SAPBEXHLevel3X 23 2" xfId="39710"/>
    <cellStyle name="SAPBEXHLevel3X 24" xfId="39711"/>
    <cellStyle name="SAPBEXHLevel3X 24 2" xfId="39712"/>
    <cellStyle name="SAPBEXHLevel3X 25" xfId="39713"/>
    <cellStyle name="SAPBEXHLevel3X 25 2" xfId="39714"/>
    <cellStyle name="SAPBEXHLevel3X 25 3" xfId="39715"/>
    <cellStyle name="SAPBEXHLevel3X 25 3 2" xfId="39716"/>
    <cellStyle name="SAPBEXHLevel3X 26" xfId="39717"/>
    <cellStyle name="SAPBEXHLevel3X 26 2" xfId="39718"/>
    <cellStyle name="SAPBEXHLevel3X 27" xfId="39719"/>
    <cellStyle name="SAPBEXHLevel3X 27 2" xfId="39720"/>
    <cellStyle name="SAPBEXHLevel3X 28" xfId="39721"/>
    <cellStyle name="SAPBEXHLevel3X 28 2" xfId="39722"/>
    <cellStyle name="SAPBEXHLevel3X 29" xfId="39723"/>
    <cellStyle name="SAPBEXHLevel3X 29 2" xfId="39724"/>
    <cellStyle name="SAPBEXHLevel3X 29 3" xfId="39725"/>
    <cellStyle name="SAPBEXHLevel3X 3" xfId="39726"/>
    <cellStyle name="SAPBEXHLevel3X 3 2" xfId="39727"/>
    <cellStyle name="SAPBEXHLevel3X 3 3" xfId="39728"/>
    <cellStyle name="SAPBEXHLevel3X 3 4" xfId="39729"/>
    <cellStyle name="SAPBEXHLevel3X 3 5" xfId="39730"/>
    <cellStyle name="SAPBEXHLevel3X 3 6" xfId="39731"/>
    <cellStyle name="SAPBEXHLevel3X 3 7" xfId="39732"/>
    <cellStyle name="SAPBEXHLevel3X 3 8" xfId="39733"/>
    <cellStyle name="SAPBEXHLevel3X 3 9" xfId="39734"/>
    <cellStyle name="SAPBEXHLevel3X 30" xfId="39735"/>
    <cellStyle name="SAPBEXHLevel3X 30 2" xfId="39736"/>
    <cellStyle name="SAPBEXHLevel3X 30 3" xfId="39737"/>
    <cellStyle name="SAPBEXHLevel3X 31" xfId="39738"/>
    <cellStyle name="SAPBEXHLevel3X 31 2" xfId="39739"/>
    <cellStyle name="SAPBEXHLevel3X 31 3" xfId="39740"/>
    <cellStyle name="SAPBEXHLevel3X 32" xfId="39741"/>
    <cellStyle name="SAPBEXHLevel3X 32 2" xfId="39742"/>
    <cellStyle name="SAPBEXHLevel3X 33" xfId="39743"/>
    <cellStyle name="SAPBEXHLevel3X 33 2" xfId="39744"/>
    <cellStyle name="SAPBEXHLevel3X 34" xfId="39745"/>
    <cellStyle name="SAPBEXHLevel3X 34 2" xfId="39746"/>
    <cellStyle name="SAPBEXHLevel3X 35" xfId="39747"/>
    <cellStyle name="SAPBEXHLevel3X 35 2" xfId="39748"/>
    <cellStyle name="SAPBEXHLevel3X 35 2 2" xfId="39749"/>
    <cellStyle name="SAPBEXHLevel3X 35 2 3" xfId="39750"/>
    <cellStyle name="SAPBEXHLevel3X 35 3" xfId="39751"/>
    <cellStyle name="SAPBEXHLevel3X 35 4" xfId="39752"/>
    <cellStyle name="SAPBEXHLevel3X 36" xfId="39753"/>
    <cellStyle name="SAPBEXHLevel3X 36 2" xfId="39754"/>
    <cellStyle name="SAPBEXHLevel3X 36 3" xfId="39755"/>
    <cellStyle name="SAPBEXHLevel3X 36 4" xfId="39756"/>
    <cellStyle name="SAPBEXHLevel3X 37" xfId="39757"/>
    <cellStyle name="SAPBEXHLevel3X 38" xfId="39758"/>
    <cellStyle name="SAPBEXHLevel3X 39" xfId="39759"/>
    <cellStyle name="SAPBEXHLevel3X 4" xfId="39760"/>
    <cellStyle name="SAPBEXHLevel3X 4 2" xfId="39761"/>
    <cellStyle name="SAPBEXHLevel3X 4 3" xfId="39762"/>
    <cellStyle name="SAPBEXHLevel3X 4 4" xfId="39763"/>
    <cellStyle name="SAPBEXHLevel3X 4 5" xfId="39764"/>
    <cellStyle name="SAPBEXHLevel3X 4 6" xfId="39765"/>
    <cellStyle name="SAPBEXHLevel3X 4 7" xfId="39766"/>
    <cellStyle name="SAPBEXHLevel3X 4 8" xfId="39767"/>
    <cellStyle name="SAPBEXHLevel3X 4 9" xfId="39768"/>
    <cellStyle name="SAPBEXHLevel3X 40" xfId="39769"/>
    <cellStyle name="SAPBEXHLevel3X 41" xfId="39770"/>
    <cellStyle name="SAPBEXHLevel3X 41 2" xfId="39771"/>
    <cellStyle name="SAPBEXHLevel3X 42" xfId="39772"/>
    <cellStyle name="SAPBEXHLevel3X 43" xfId="39773"/>
    <cellStyle name="SAPBEXHLevel3X 44" xfId="39774"/>
    <cellStyle name="SAPBEXHLevel3X 45" xfId="39775"/>
    <cellStyle name="SAPBEXHLevel3X 46" xfId="39776"/>
    <cellStyle name="SAPBEXHLevel3X 47" xfId="39777"/>
    <cellStyle name="SAPBEXHLevel3X 48" xfId="39778"/>
    <cellStyle name="SAPBEXHLevel3X 49" xfId="39779"/>
    <cellStyle name="SAPBEXHLevel3X 5" xfId="39780"/>
    <cellStyle name="SAPBEXHLevel3X 5 2" xfId="39781"/>
    <cellStyle name="SAPBEXHLevel3X 5 3" xfId="39782"/>
    <cellStyle name="SAPBEXHLevel3X 5 4" xfId="39783"/>
    <cellStyle name="SAPBEXHLevel3X 5 5" xfId="39784"/>
    <cellStyle name="SAPBEXHLevel3X 5 6" xfId="39785"/>
    <cellStyle name="SAPBEXHLevel3X 5 7" xfId="39786"/>
    <cellStyle name="SAPBEXHLevel3X 5 8" xfId="39787"/>
    <cellStyle name="SAPBEXHLevel3X 5 9" xfId="39788"/>
    <cellStyle name="SAPBEXHLevel3X 50" xfId="39789"/>
    <cellStyle name="SAPBEXHLevel3X 51" xfId="39790"/>
    <cellStyle name="SAPBEXHLevel3X 52" xfId="39791"/>
    <cellStyle name="SAPBEXHLevel3X 53" xfId="39792"/>
    <cellStyle name="SAPBEXHLevel3X 54" xfId="39793"/>
    <cellStyle name="SAPBEXHLevel3X 55" xfId="39794"/>
    <cellStyle name="SAPBEXHLevel3X 56" xfId="39795"/>
    <cellStyle name="SAPBEXHLevel3X 6" xfId="39796"/>
    <cellStyle name="SAPBEXHLevel3X 6 2" xfId="39797"/>
    <cellStyle name="SAPBEXHLevel3X 6 3" xfId="39798"/>
    <cellStyle name="SAPBEXHLevel3X 6 4" xfId="39799"/>
    <cellStyle name="SAPBEXHLevel3X 6 5" xfId="39800"/>
    <cellStyle name="SAPBEXHLevel3X 6 6" xfId="39801"/>
    <cellStyle name="SAPBEXHLevel3X 6 7" xfId="39802"/>
    <cellStyle name="SAPBEXHLevel3X 6 8" xfId="39803"/>
    <cellStyle name="SAPBEXHLevel3X 6 9" xfId="39804"/>
    <cellStyle name="SAPBEXHLevel3X 7" xfId="39805"/>
    <cellStyle name="SAPBEXHLevel3X 7 2" xfId="39806"/>
    <cellStyle name="SAPBEXHLevel3X 7 3" xfId="39807"/>
    <cellStyle name="SAPBEXHLevel3X 7 4" xfId="39808"/>
    <cellStyle name="SAPBEXHLevel3X 7 5" xfId="39809"/>
    <cellStyle name="SAPBEXHLevel3X 7 6" xfId="39810"/>
    <cellStyle name="SAPBEXHLevel3X 7 7" xfId="39811"/>
    <cellStyle name="SAPBEXHLevel3X 7 8" xfId="39812"/>
    <cellStyle name="SAPBEXHLevel3X 7 9" xfId="39813"/>
    <cellStyle name="SAPBEXHLevel3X 8" xfId="39814"/>
    <cellStyle name="SAPBEXHLevel3X 8 2" xfId="39815"/>
    <cellStyle name="SAPBEXHLevel3X 8 3" xfId="39816"/>
    <cellStyle name="SAPBEXHLevel3X 8 4" xfId="39817"/>
    <cellStyle name="SAPBEXHLevel3X 8 5" xfId="39818"/>
    <cellStyle name="SAPBEXHLevel3X 8 6" xfId="39819"/>
    <cellStyle name="SAPBEXHLevel3X 8 7" xfId="39820"/>
    <cellStyle name="SAPBEXHLevel3X 8 8" xfId="39821"/>
    <cellStyle name="SAPBEXHLevel3X 8 9" xfId="39822"/>
    <cellStyle name="SAPBEXHLevel3X 9" xfId="39823"/>
    <cellStyle name="SAPBEXHLevel3X 9 2" xfId="39824"/>
    <cellStyle name="SAPBEXHLevel3X 9 3" xfId="39825"/>
    <cellStyle name="SAPBEXHLevel3X 9 4" xfId="39826"/>
    <cellStyle name="SAPBEXHLevel3X 9 5" xfId="39827"/>
    <cellStyle name="SAPBEXHLevel3X 9 6" xfId="39828"/>
    <cellStyle name="SAPBEXHLevel3X 9 7" xfId="39829"/>
    <cellStyle name="SAPBEXHLevel3X 9 8" xfId="39830"/>
    <cellStyle name="SAPBEXHLevel3X 9 9" xfId="39831"/>
    <cellStyle name="SAPBEXHLevel3X_(A-7) IS-Inputs" xfId="39832"/>
    <cellStyle name="SAPBEXinputData" xfId="137"/>
    <cellStyle name="SAPBEXinputData 10" xfId="39833"/>
    <cellStyle name="SAPBEXinputData 10 2" xfId="39834"/>
    <cellStyle name="SAPBEXinputData 10 2 2" xfId="39835"/>
    <cellStyle name="SAPBEXinputData 10 2 3" xfId="39836"/>
    <cellStyle name="SAPBEXinputData 10 3" xfId="39837"/>
    <cellStyle name="SAPBEXinputData 10 4" xfId="39838"/>
    <cellStyle name="SAPBEXinputData 10 4 2" xfId="39839"/>
    <cellStyle name="SAPBEXinputData 10 4 3" xfId="39840"/>
    <cellStyle name="SAPBEXinputData 10 5" xfId="39841"/>
    <cellStyle name="SAPBEXinputData 10 6" xfId="39842"/>
    <cellStyle name="SAPBEXinputData 10 7" xfId="39843"/>
    <cellStyle name="SAPBEXinputData 10 8" xfId="39844"/>
    <cellStyle name="SAPBEXinputData 10 9" xfId="39845"/>
    <cellStyle name="SAPBEXinputData 11" xfId="39846"/>
    <cellStyle name="SAPBEXinputData 11 2" xfId="39847"/>
    <cellStyle name="SAPBEXinputData 11 2 2" xfId="39848"/>
    <cellStyle name="SAPBEXinputData 11 2 3" xfId="39849"/>
    <cellStyle name="SAPBEXinputData 11 3" xfId="39850"/>
    <cellStyle name="SAPBEXinputData 11 4" xfId="39851"/>
    <cellStyle name="SAPBEXinputData 11 5" xfId="39852"/>
    <cellStyle name="SAPBEXinputData 12" xfId="39853"/>
    <cellStyle name="SAPBEXinputData 12 2" xfId="39854"/>
    <cellStyle name="SAPBEXinputData 12 2 2" xfId="39855"/>
    <cellStyle name="SAPBEXinputData 12 2 3" xfId="39856"/>
    <cellStyle name="SAPBEXinputData 12 3" xfId="39857"/>
    <cellStyle name="SAPBEXinputData 12 4" xfId="39858"/>
    <cellStyle name="SAPBEXinputData 12 4 2" xfId="39859"/>
    <cellStyle name="SAPBEXinputData 12 4 3" xfId="39860"/>
    <cellStyle name="SAPBEXinputData 12 5" xfId="39861"/>
    <cellStyle name="SAPBEXinputData 12 6" xfId="39862"/>
    <cellStyle name="SAPBEXinputData 12 7" xfId="39863"/>
    <cellStyle name="SAPBEXinputData 12 8" xfId="39864"/>
    <cellStyle name="SAPBEXinputData 13" xfId="39865"/>
    <cellStyle name="SAPBEXinputData 13 2" xfId="39866"/>
    <cellStyle name="SAPBEXinputData 13 2 2" xfId="39867"/>
    <cellStyle name="SAPBEXinputData 13 2 3" xfId="39868"/>
    <cellStyle name="SAPBEXinputData 13 3" xfId="39869"/>
    <cellStyle name="SAPBEXinputData 13 4" xfId="39870"/>
    <cellStyle name="SAPBEXinputData 13 4 2" xfId="39871"/>
    <cellStyle name="SAPBEXinputData 13 4 3" xfId="39872"/>
    <cellStyle name="SAPBEXinputData 13 5" xfId="39873"/>
    <cellStyle name="SAPBEXinputData 13 6" xfId="39874"/>
    <cellStyle name="SAPBEXinputData 13 7" xfId="39875"/>
    <cellStyle name="SAPBEXinputData 13 8" xfId="39876"/>
    <cellStyle name="SAPBEXinputData 14" xfId="39877"/>
    <cellStyle name="SAPBEXinputData 14 2" xfId="39878"/>
    <cellStyle name="SAPBEXinputData 15" xfId="39879"/>
    <cellStyle name="SAPBEXinputData 15 2" xfId="39880"/>
    <cellStyle name="SAPBEXinputData 16" xfId="39881"/>
    <cellStyle name="SAPBEXinputData 16 2" xfId="39882"/>
    <cellStyle name="SAPBEXinputData 17" xfId="39883"/>
    <cellStyle name="SAPBEXinputData 17 2" xfId="39884"/>
    <cellStyle name="SAPBEXinputData 18" xfId="39885"/>
    <cellStyle name="SAPBEXinputData 18 2" xfId="39886"/>
    <cellStyle name="SAPBEXinputData 19" xfId="39887"/>
    <cellStyle name="SAPBEXinputData 19 2" xfId="39888"/>
    <cellStyle name="SAPBEXinputData 2" xfId="39889"/>
    <cellStyle name="SAPBEXinputData 2 10" xfId="39890"/>
    <cellStyle name="SAPBEXinputData 2 2" xfId="39891"/>
    <cellStyle name="SAPBEXinputData 2 2 2" xfId="39892"/>
    <cellStyle name="SAPBEXinputData 2 2 3" xfId="39893"/>
    <cellStyle name="SAPBEXinputData 2 3" xfId="39894"/>
    <cellStyle name="SAPBEXinputData 2 3 2" xfId="39895"/>
    <cellStyle name="SAPBEXinputData 2 3 3" xfId="39896"/>
    <cellStyle name="SAPBEXinputData 2 4" xfId="39897"/>
    <cellStyle name="SAPBEXinputData 2 5" xfId="39898"/>
    <cellStyle name="SAPBEXinputData 2 6" xfId="39899"/>
    <cellStyle name="SAPBEXinputData 2 7" xfId="39900"/>
    <cellStyle name="SAPBEXinputData 2 8" xfId="39901"/>
    <cellStyle name="SAPBEXinputData 2 9" xfId="39902"/>
    <cellStyle name="SAPBEXinputData 20" xfId="39903"/>
    <cellStyle name="SAPBEXinputData 20 2" xfId="39904"/>
    <cellStyle name="SAPBEXinputData 21" xfId="39905"/>
    <cellStyle name="SAPBEXinputData 21 2" xfId="39906"/>
    <cellStyle name="SAPBEXinputData 22" xfId="39907"/>
    <cellStyle name="SAPBEXinputData 22 2" xfId="39908"/>
    <cellStyle name="SAPBEXinputData 23" xfId="39909"/>
    <cellStyle name="SAPBEXinputData 23 2" xfId="39910"/>
    <cellStyle name="SAPBEXinputData 24" xfId="39911"/>
    <cellStyle name="SAPBEXinputData 24 2" xfId="39912"/>
    <cellStyle name="SAPBEXinputData 25" xfId="39913"/>
    <cellStyle name="SAPBEXinputData 25 2" xfId="39914"/>
    <cellStyle name="SAPBEXinputData 25 3" xfId="39915"/>
    <cellStyle name="SAPBEXinputData 25 3 2" xfId="39916"/>
    <cellStyle name="SAPBEXinputData 26" xfId="39917"/>
    <cellStyle name="SAPBEXinputData 26 2" xfId="39918"/>
    <cellStyle name="SAPBEXinputData 27" xfId="39919"/>
    <cellStyle name="SAPBEXinputData 27 2" xfId="39920"/>
    <cellStyle name="SAPBEXinputData 28" xfId="39921"/>
    <cellStyle name="SAPBEXinputData 28 2" xfId="39922"/>
    <cellStyle name="SAPBEXinputData 29" xfId="39923"/>
    <cellStyle name="SAPBEXinputData 29 2" xfId="39924"/>
    <cellStyle name="SAPBEXinputData 29 3" xfId="39925"/>
    <cellStyle name="SAPBEXinputData 3" xfId="39926"/>
    <cellStyle name="SAPBEXinputData 3 2" xfId="39927"/>
    <cellStyle name="SAPBEXinputData 3 3" xfId="39928"/>
    <cellStyle name="SAPBEXinputData 3 4" xfId="39929"/>
    <cellStyle name="SAPBEXinputData 3 5" xfId="39930"/>
    <cellStyle name="SAPBEXinputData 3 6" xfId="39931"/>
    <cellStyle name="SAPBEXinputData 3 7" xfId="39932"/>
    <cellStyle name="SAPBEXinputData 3 8" xfId="39933"/>
    <cellStyle name="SAPBEXinputData 3 9" xfId="39934"/>
    <cellStyle name="SAPBEXinputData 30" xfId="39935"/>
    <cellStyle name="SAPBEXinputData 30 2" xfId="39936"/>
    <cellStyle name="SAPBEXinputData 30 3" xfId="39937"/>
    <cellStyle name="SAPBEXinputData 31" xfId="39938"/>
    <cellStyle name="SAPBEXinputData 31 2" xfId="39939"/>
    <cellStyle name="SAPBEXinputData 31 3" xfId="39940"/>
    <cellStyle name="SAPBEXinputData 32" xfId="39941"/>
    <cellStyle name="SAPBEXinputData 32 2" xfId="39942"/>
    <cellStyle name="SAPBEXinputData 33" xfId="39943"/>
    <cellStyle name="SAPBEXinputData 33 2" xfId="39944"/>
    <cellStyle name="SAPBEXinputData 34" xfId="39945"/>
    <cellStyle name="SAPBEXinputData 34 2" xfId="39946"/>
    <cellStyle name="SAPBEXinputData 35" xfId="39947"/>
    <cellStyle name="SAPBEXinputData 35 2" xfId="39948"/>
    <cellStyle name="SAPBEXinputData 36" xfId="39949"/>
    <cellStyle name="SAPBEXinputData 36 2" xfId="39950"/>
    <cellStyle name="SAPBEXinputData 36 3" xfId="39951"/>
    <cellStyle name="SAPBEXinputData 36 4" xfId="39952"/>
    <cellStyle name="SAPBEXinputData 37" xfId="39953"/>
    <cellStyle name="SAPBEXinputData 37 2" xfId="39954"/>
    <cellStyle name="SAPBEXinputData 37 3" xfId="39955"/>
    <cellStyle name="SAPBEXinputData 37 4" xfId="39956"/>
    <cellStyle name="SAPBEXinputData 38" xfId="39957"/>
    <cellStyle name="SAPBEXinputData 39" xfId="39958"/>
    <cellStyle name="SAPBEXinputData 4" xfId="39959"/>
    <cellStyle name="SAPBEXinputData 4 2" xfId="39960"/>
    <cellStyle name="SAPBEXinputData 4 3" xfId="39961"/>
    <cellStyle name="SAPBEXinputData 4 4" xfId="39962"/>
    <cellStyle name="SAPBEXinputData 4 5" xfId="39963"/>
    <cellStyle name="SAPBEXinputData 4 6" xfId="39964"/>
    <cellStyle name="SAPBEXinputData 4 7" xfId="39965"/>
    <cellStyle name="SAPBEXinputData 4 8" xfId="39966"/>
    <cellStyle name="SAPBEXinputData 4 9" xfId="39967"/>
    <cellStyle name="SAPBEXinputData 40" xfId="39968"/>
    <cellStyle name="SAPBEXinputData 41" xfId="39969"/>
    <cellStyle name="SAPBEXinputData 41 2" xfId="39970"/>
    <cellStyle name="SAPBEXinputData 42" xfId="39971"/>
    <cellStyle name="SAPBEXinputData 43" xfId="39972"/>
    <cellStyle name="SAPBEXinputData 44" xfId="39973"/>
    <cellStyle name="SAPBEXinputData 45" xfId="39974"/>
    <cellStyle name="SAPBEXinputData 46" xfId="39975"/>
    <cellStyle name="SAPBEXinputData 47" xfId="39976"/>
    <cellStyle name="SAPBEXinputData 48" xfId="39977"/>
    <cellStyle name="SAPBEXinputData 49" xfId="39978"/>
    <cellStyle name="SAPBEXinputData 5" xfId="39979"/>
    <cellStyle name="SAPBEXinputData 5 2" xfId="39980"/>
    <cellStyle name="SAPBEXinputData 5 3" xfId="39981"/>
    <cellStyle name="SAPBEXinputData 5 4" xfId="39982"/>
    <cellStyle name="SAPBEXinputData 5 5" xfId="39983"/>
    <cellStyle name="SAPBEXinputData 5 6" xfId="39984"/>
    <cellStyle name="SAPBEXinputData 5 7" xfId="39985"/>
    <cellStyle name="SAPBEXinputData 5 8" xfId="39986"/>
    <cellStyle name="SAPBEXinputData 5 9" xfId="39987"/>
    <cellStyle name="SAPBEXinputData 50" xfId="39988"/>
    <cellStyle name="SAPBEXinputData 51" xfId="39989"/>
    <cellStyle name="SAPBEXinputData 52" xfId="39990"/>
    <cellStyle name="SAPBEXinputData 53" xfId="39991"/>
    <cellStyle name="SAPBEXinputData 54" xfId="39992"/>
    <cellStyle name="SAPBEXinputData 55" xfId="39993"/>
    <cellStyle name="SAPBEXinputData 56" xfId="39994"/>
    <cellStyle name="SAPBEXinputData 57" xfId="39995"/>
    <cellStyle name="SAPBEXinputData 6" xfId="39996"/>
    <cellStyle name="SAPBEXinputData 6 2" xfId="39997"/>
    <cellStyle name="SAPBEXinputData 6 3" xfId="39998"/>
    <cellStyle name="SAPBEXinputData 6 4" xfId="39999"/>
    <cellStyle name="SAPBEXinputData 6 5" xfId="40000"/>
    <cellStyle name="SAPBEXinputData 6 6" xfId="40001"/>
    <cellStyle name="SAPBEXinputData 6 7" xfId="40002"/>
    <cellStyle name="SAPBEXinputData 6 8" xfId="40003"/>
    <cellStyle name="SAPBEXinputData 6 9" xfId="40004"/>
    <cellStyle name="SAPBEXinputData 7" xfId="40005"/>
    <cellStyle name="SAPBEXinputData 7 2" xfId="40006"/>
    <cellStyle name="SAPBEXinputData 7 3" xfId="40007"/>
    <cellStyle name="SAPBEXinputData 7 4" xfId="40008"/>
    <cellStyle name="SAPBEXinputData 7 5" xfId="40009"/>
    <cellStyle name="SAPBEXinputData 7 6" xfId="40010"/>
    <cellStyle name="SAPBEXinputData 7 7" xfId="40011"/>
    <cellStyle name="SAPBEXinputData 7 8" xfId="40012"/>
    <cellStyle name="SAPBEXinputData 7 9" xfId="40013"/>
    <cellStyle name="SAPBEXinputData 8" xfId="40014"/>
    <cellStyle name="SAPBEXinputData 8 2" xfId="40015"/>
    <cellStyle name="SAPBEXinputData 8 3" xfId="40016"/>
    <cellStyle name="SAPBEXinputData 8 4" xfId="40017"/>
    <cellStyle name="SAPBEXinputData 8 5" xfId="40018"/>
    <cellStyle name="SAPBEXinputData 8 6" xfId="40019"/>
    <cellStyle name="SAPBEXinputData 8 7" xfId="40020"/>
    <cellStyle name="SAPBEXinputData 8 8" xfId="40021"/>
    <cellStyle name="SAPBEXinputData 8 9" xfId="40022"/>
    <cellStyle name="SAPBEXinputData 9" xfId="40023"/>
    <cellStyle name="SAPBEXinputData 9 2" xfId="40024"/>
    <cellStyle name="SAPBEXinputData 9 3" xfId="40025"/>
    <cellStyle name="SAPBEXinputData 9 4" xfId="40026"/>
    <cellStyle name="SAPBEXinputData 9 5" xfId="40027"/>
    <cellStyle name="SAPBEXinputData 9 6" xfId="40028"/>
    <cellStyle name="SAPBEXinputData 9 7" xfId="40029"/>
    <cellStyle name="SAPBEXinputData 9 8" xfId="40030"/>
    <cellStyle name="SAPBEXinputData 9 9" xfId="40031"/>
    <cellStyle name="SAPBEXinputData_(A-7) IS-Inputs" xfId="40032"/>
    <cellStyle name="SAPBEXItemHeader" xfId="40033"/>
    <cellStyle name="SAPBEXItemHeader 2" xfId="40034"/>
    <cellStyle name="SAPBEXItemHeader 2 2" xfId="40035"/>
    <cellStyle name="SAPBEXresData" xfId="138"/>
    <cellStyle name="SAPBEXresData 10" xfId="40036"/>
    <cellStyle name="SAPBEXresData 11" xfId="40037"/>
    <cellStyle name="SAPBEXresData 12" xfId="40038"/>
    <cellStyle name="SAPBEXresData 13" xfId="40039"/>
    <cellStyle name="SAPBEXresData 14" xfId="40040"/>
    <cellStyle name="SAPBEXresData 15" xfId="40041"/>
    <cellStyle name="SAPBEXresData 16" xfId="40042"/>
    <cellStyle name="SAPBEXresData 17" xfId="40043"/>
    <cellStyle name="SAPBEXresData 18" xfId="40044"/>
    <cellStyle name="SAPBEXresData 19" xfId="40045"/>
    <cellStyle name="SAPBEXresData 2" xfId="40046"/>
    <cellStyle name="SAPBEXresData 2 2" xfId="40047"/>
    <cellStyle name="SAPBEXresData 2 3" xfId="40048"/>
    <cellStyle name="SAPBEXresData 20" xfId="40049"/>
    <cellStyle name="SAPBEXresData 21" xfId="40050"/>
    <cellStyle name="SAPBEXresData 22" xfId="40051"/>
    <cellStyle name="SAPBEXresData 23" xfId="40052"/>
    <cellStyle name="SAPBEXresData 24" xfId="40053"/>
    <cellStyle name="SAPBEXresData 25" xfId="40054"/>
    <cellStyle name="SAPBEXresData 26" xfId="40055"/>
    <cellStyle name="SAPBEXresData 27" xfId="40056"/>
    <cellStyle name="SAPBEXresData 28" xfId="40057"/>
    <cellStyle name="SAPBEXresData 29" xfId="40058"/>
    <cellStyle name="SAPBEXresData 3" xfId="40059"/>
    <cellStyle name="SAPBEXresData 30" xfId="40060"/>
    <cellStyle name="SAPBEXresData 31" xfId="40061"/>
    <cellStyle name="SAPBEXresData 32" xfId="40062"/>
    <cellStyle name="SAPBEXresData 33" xfId="40063"/>
    <cellStyle name="SAPBEXresData 34" xfId="40064"/>
    <cellStyle name="SAPBEXresData 35" xfId="40065"/>
    <cellStyle name="SAPBEXresData 36" xfId="40066"/>
    <cellStyle name="SAPBEXresData 37" xfId="40067"/>
    <cellStyle name="SAPBEXresData 38" xfId="40068"/>
    <cellStyle name="SAPBEXresData 39" xfId="40069"/>
    <cellStyle name="SAPBEXresData 4" xfId="40070"/>
    <cellStyle name="SAPBEXresData 5" xfId="40071"/>
    <cellStyle name="SAPBEXresData 6" xfId="40072"/>
    <cellStyle name="SAPBEXresData 7" xfId="40073"/>
    <cellStyle name="SAPBEXresData 8" xfId="40074"/>
    <cellStyle name="SAPBEXresData 9" xfId="40075"/>
    <cellStyle name="SAPBEXresDataEmph" xfId="139"/>
    <cellStyle name="SAPBEXresDataEmph 10" xfId="40076"/>
    <cellStyle name="SAPBEXresDataEmph 10 2" xfId="40077"/>
    <cellStyle name="SAPBEXresDataEmph 10 2 2" xfId="40078"/>
    <cellStyle name="SAPBEXresDataEmph 10 2 2 2" xfId="40079"/>
    <cellStyle name="SAPBEXresDataEmph 10 2 3" xfId="40080"/>
    <cellStyle name="SAPBEXresDataEmph 10 3" xfId="40081"/>
    <cellStyle name="SAPBEXresDataEmph 10 3 2" xfId="40082"/>
    <cellStyle name="SAPBEXresDataEmph 10 4" xfId="40083"/>
    <cellStyle name="SAPBEXresDataEmph 11" xfId="40084"/>
    <cellStyle name="SAPBEXresDataEmph 11 2" xfId="40085"/>
    <cellStyle name="SAPBEXresDataEmph 11 2 2" xfId="40086"/>
    <cellStyle name="SAPBEXresDataEmph 11 2 2 2" xfId="40087"/>
    <cellStyle name="SAPBEXresDataEmph 11 2 3" xfId="40088"/>
    <cellStyle name="SAPBEXresDataEmph 11 3" xfId="40089"/>
    <cellStyle name="SAPBEXresDataEmph 11 3 2" xfId="40090"/>
    <cellStyle name="SAPBEXresDataEmph 11 4" xfId="40091"/>
    <cellStyle name="SAPBEXresDataEmph 12" xfId="40092"/>
    <cellStyle name="SAPBEXresDataEmph 12 2" xfId="40093"/>
    <cellStyle name="SAPBEXresDataEmph 12 2 2" xfId="40094"/>
    <cellStyle name="SAPBEXresDataEmph 12 2 2 2" xfId="40095"/>
    <cellStyle name="SAPBEXresDataEmph 12 2 3" xfId="40096"/>
    <cellStyle name="SAPBEXresDataEmph 12 3" xfId="40097"/>
    <cellStyle name="SAPBEXresDataEmph 12 3 2" xfId="40098"/>
    <cellStyle name="SAPBEXresDataEmph 12 4" xfId="40099"/>
    <cellStyle name="SAPBEXresDataEmph 13" xfId="40100"/>
    <cellStyle name="SAPBEXresDataEmph 13 2" xfId="40101"/>
    <cellStyle name="SAPBEXresDataEmph 13 2 2" xfId="40102"/>
    <cellStyle name="SAPBEXresDataEmph 13 2 2 2" xfId="40103"/>
    <cellStyle name="SAPBEXresDataEmph 13 2 3" xfId="40104"/>
    <cellStyle name="SAPBEXresDataEmph 13 3" xfId="40105"/>
    <cellStyle name="SAPBEXresDataEmph 13 3 2" xfId="40106"/>
    <cellStyle name="SAPBEXresDataEmph 13 4" xfId="40107"/>
    <cellStyle name="SAPBEXresDataEmph 14" xfId="40108"/>
    <cellStyle name="SAPBEXresDataEmph 14 2" xfId="40109"/>
    <cellStyle name="SAPBEXresDataEmph 14 2 2" xfId="40110"/>
    <cellStyle name="SAPBEXresDataEmph 14 2 2 2" xfId="40111"/>
    <cellStyle name="SAPBEXresDataEmph 14 2 3" xfId="40112"/>
    <cellStyle name="SAPBEXresDataEmph 14 3" xfId="40113"/>
    <cellStyle name="SAPBEXresDataEmph 14 3 2" xfId="40114"/>
    <cellStyle name="SAPBEXresDataEmph 14 4" xfId="40115"/>
    <cellStyle name="SAPBEXresDataEmph 15" xfId="40116"/>
    <cellStyle name="SAPBEXresDataEmph 15 2" xfId="40117"/>
    <cellStyle name="SAPBEXresDataEmph 15 2 2" xfId="40118"/>
    <cellStyle name="SAPBEXresDataEmph 15 2 2 2" xfId="40119"/>
    <cellStyle name="SAPBEXresDataEmph 15 2 3" xfId="40120"/>
    <cellStyle name="SAPBEXresDataEmph 15 3" xfId="40121"/>
    <cellStyle name="SAPBEXresDataEmph 15 3 2" xfId="40122"/>
    <cellStyle name="SAPBEXresDataEmph 15 4" xfId="40123"/>
    <cellStyle name="SAPBEXresDataEmph 16" xfId="40124"/>
    <cellStyle name="SAPBEXresDataEmph 16 2" xfId="40125"/>
    <cellStyle name="SAPBEXresDataEmph 16 2 2" xfId="40126"/>
    <cellStyle name="SAPBEXresDataEmph 16 2 2 2" xfId="40127"/>
    <cellStyle name="SAPBEXresDataEmph 16 2 3" xfId="40128"/>
    <cellStyle name="SAPBEXresDataEmph 16 3" xfId="40129"/>
    <cellStyle name="SAPBEXresDataEmph 16 3 2" xfId="40130"/>
    <cellStyle name="SAPBEXresDataEmph 16 4" xfId="40131"/>
    <cellStyle name="SAPBEXresDataEmph 17" xfId="40132"/>
    <cellStyle name="SAPBEXresDataEmph 17 2" xfId="40133"/>
    <cellStyle name="SAPBEXresDataEmph 17 2 2" xfId="40134"/>
    <cellStyle name="SAPBEXresDataEmph 17 2 2 2" xfId="40135"/>
    <cellStyle name="SAPBEXresDataEmph 17 2 3" xfId="40136"/>
    <cellStyle name="SAPBEXresDataEmph 17 3" xfId="40137"/>
    <cellStyle name="SAPBEXresDataEmph 17 3 2" xfId="40138"/>
    <cellStyle name="SAPBEXresDataEmph 17 4" xfId="40139"/>
    <cellStyle name="SAPBEXresDataEmph 18" xfId="40140"/>
    <cellStyle name="SAPBEXresDataEmph 18 2" xfId="40141"/>
    <cellStyle name="SAPBEXresDataEmph 18 2 2" xfId="40142"/>
    <cellStyle name="SAPBEXresDataEmph 18 2 2 2" xfId="40143"/>
    <cellStyle name="SAPBEXresDataEmph 18 2 3" xfId="40144"/>
    <cellStyle name="SAPBEXresDataEmph 18 3" xfId="40145"/>
    <cellStyle name="SAPBEXresDataEmph 18 3 2" xfId="40146"/>
    <cellStyle name="SAPBEXresDataEmph 18 4" xfId="40147"/>
    <cellStyle name="SAPBEXresDataEmph 19" xfId="40148"/>
    <cellStyle name="SAPBEXresDataEmph 19 2" xfId="40149"/>
    <cellStyle name="SAPBEXresDataEmph 19 2 2" xfId="40150"/>
    <cellStyle name="SAPBEXresDataEmph 19 2 2 2" xfId="40151"/>
    <cellStyle name="SAPBEXresDataEmph 19 2 3" xfId="40152"/>
    <cellStyle name="SAPBEXresDataEmph 19 3" xfId="40153"/>
    <cellStyle name="SAPBEXresDataEmph 19 3 2" xfId="40154"/>
    <cellStyle name="SAPBEXresDataEmph 19 4" xfId="40155"/>
    <cellStyle name="SAPBEXresDataEmph 2" xfId="40156"/>
    <cellStyle name="SAPBEXresDataEmph 2 2" xfId="40157"/>
    <cellStyle name="SAPBEXresDataEmph 2 2 2" xfId="40158"/>
    <cellStyle name="SAPBEXresDataEmph 2 2 2 2" xfId="40159"/>
    <cellStyle name="SAPBEXresDataEmph 2 2 3" xfId="40160"/>
    <cellStyle name="SAPBEXresDataEmph 2 3" xfId="40161"/>
    <cellStyle name="SAPBEXresDataEmph 2 3 2" xfId="40162"/>
    <cellStyle name="SAPBEXresDataEmph 2 4" xfId="40163"/>
    <cellStyle name="SAPBEXresDataEmph 20" xfId="40164"/>
    <cellStyle name="SAPBEXresDataEmph 20 2" xfId="40165"/>
    <cellStyle name="SAPBEXresDataEmph 20 2 2" xfId="40166"/>
    <cellStyle name="SAPBEXresDataEmph 20 2 2 2" xfId="40167"/>
    <cellStyle name="SAPBEXresDataEmph 20 2 3" xfId="40168"/>
    <cellStyle name="SAPBEXresDataEmph 20 3" xfId="40169"/>
    <cellStyle name="SAPBEXresDataEmph 20 3 2" xfId="40170"/>
    <cellStyle name="SAPBEXresDataEmph 20 4" xfId="40171"/>
    <cellStyle name="SAPBEXresDataEmph 21" xfId="40172"/>
    <cellStyle name="SAPBEXresDataEmph 21 2" xfId="40173"/>
    <cellStyle name="SAPBEXresDataEmph 21 2 2" xfId="40174"/>
    <cellStyle name="SAPBEXresDataEmph 21 2 2 2" xfId="40175"/>
    <cellStyle name="SAPBEXresDataEmph 21 2 3" xfId="40176"/>
    <cellStyle name="SAPBEXresDataEmph 21 3" xfId="40177"/>
    <cellStyle name="SAPBEXresDataEmph 21 3 2" xfId="40178"/>
    <cellStyle name="SAPBEXresDataEmph 21 4" xfId="40179"/>
    <cellStyle name="SAPBEXresDataEmph 22" xfId="40180"/>
    <cellStyle name="SAPBEXresDataEmph 22 2" xfId="40181"/>
    <cellStyle name="SAPBEXresDataEmph 22 2 2" xfId="40182"/>
    <cellStyle name="SAPBEXresDataEmph 22 2 2 2" xfId="40183"/>
    <cellStyle name="SAPBEXresDataEmph 22 2 3" xfId="40184"/>
    <cellStyle name="SAPBEXresDataEmph 22 3" xfId="40185"/>
    <cellStyle name="SAPBEXresDataEmph 22 3 2" xfId="40186"/>
    <cellStyle name="SAPBEXresDataEmph 22 4" xfId="40187"/>
    <cellStyle name="SAPBEXresDataEmph 23" xfId="40188"/>
    <cellStyle name="SAPBEXresDataEmph 23 2" xfId="40189"/>
    <cellStyle name="SAPBEXresDataEmph 23 2 2" xfId="40190"/>
    <cellStyle name="SAPBEXresDataEmph 23 2 2 2" xfId="40191"/>
    <cellStyle name="SAPBEXresDataEmph 23 2 3" xfId="40192"/>
    <cellStyle name="SAPBEXresDataEmph 23 3" xfId="40193"/>
    <cellStyle name="SAPBEXresDataEmph 23 3 2" xfId="40194"/>
    <cellStyle name="SAPBEXresDataEmph 23 4" xfId="40195"/>
    <cellStyle name="SAPBEXresDataEmph 24" xfId="40196"/>
    <cellStyle name="SAPBEXresDataEmph 24 2" xfId="40197"/>
    <cellStyle name="SAPBEXresDataEmph 24 2 2" xfId="40198"/>
    <cellStyle name="SAPBEXresDataEmph 24 2 2 2" xfId="40199"/>
    <cellStyle name="SAPBEXresDataEmph 24 2 3" xfId="40200"/>
    <cellStyle name="SAPBEXresDataEmph 24 3" xfId="40201"/>
    <cellStyle name="SAPBEXresDataEmph 24 3 2" xfId="40202"/>
    <cellStyle name="SAPBEXresDataEmph 24 4" xfId="40203"/>
    <cellStyle name="SAPBEXresDataEmph 25" xfId="40204"/>
    <cellStyle name="SAPBEXresDataEmph 25 2" xfId="40205"/>
    <cellStyle name="SAPBEXresDataEmph 25 2 2" xfId="40206"/>
    <cellStyle name="SAPBEXresDataEmph 25 2 2 2" xfId="40207"/>
    <cellStyle name="SAPBEXresDataEmph 25 2 3" xfId="40208"/>
    <cellStyle name="SAPBEXresDataEmph 25 3" xfId="40209"/>
    <cellStyle name="SAPBEXresDataEmph 25 3 2" xfId="40210"/>
    <cellStyle name="SAPBEXresDataEmph 25 4" xfId="40211"/>
    <cellStyle name="SAPBEXresDataEmph 26" xfId="40212"/>
    <cellStyle name="SAPBEXresDataEmph 26 2" xfId="40213"/>
    <cellStyle name="SAPBEXresDataEmph 26 2 2" xfId="40214"/>
    <cellStyle name="SAPBEXresDataEmph 26 2 2 2" xfId="40215"/>
    <cellStyle name="SAPBEXresDataEmph 26 2 3" xfId="40216"/>
    <cellStyle name="SAPBEXresDataEmph 26 3" xfId="40217"/>
    <cellStyle name="SAPBEXresDataEmph 26 3 2" xfId="40218"/>
    <cellStyle name="SAPBEXresDataEmph 26 4" xfId="40219"/>
    <cellStyle name="SAPBEXresDataEmph 27" xfId="40220"/>
    <cellStyle name="SAPBEXresDataEmph 27 2" xfId="40221"/>
    <cellStyle name="SAPBEXresDataEmph 27 2 2" xfId="40222"/>
    <cellStyle name="SAPBEXresDataEmph 27 2 2 2" xfId="40223"/>
    <cellStyle name="SAPBEXresDataEmph 27 2 3" xfId="40224"/>
    <cellStyle name="SAPBEXresDataEmph 27 3" xfId="40225"/>
    <cellStyle name="SAPBEXresDataEmph 27 3 2" xfId="40226"/>
    <cellStyle name="SAPBEXresDataEmph 27 4" xfId="40227"/>
    <cellStyle name="SAPBEXresDataEmph 28" xfId="40228"/>
    <cellStyle name="SAPBEXresDataEmph 28 2" xfId="40229"/>
    <cellStyle name="SAPBEXresDataEmph 28 2 2" xfId="40230"/>
    <cellStyle name="SAPBEXresDataEmph 28 2 2 2" xfId="40231"/>
    <cellStyle name="SAPBEXresDataEmph 28 2 3" xfId="40232"/>
    <cellStyle name="SAPBEXresDataEmph 28 3" xfId="40233"/>
    <cellStyle name="SAPBEXresDataEmph 28 3 2" xfId="40234"/>
    <cellStyle name="SAPBEXresDataEmph 28 4" xfId="40235"/>
    <cellStyle name="SAPBEXresDataEmph 29" xfId="40236"/>
    <cellStyle name="SAPBEXresDataEmph 29 2" xfId="40237"/>
    <cellStyle name="SAPBEXresDataEmph 29 2 2" xfId="40238"/>
    <cellStyle name="SAPBEXresDataEmph 29 2 2 2" xfId="40239"/>
    <cellStyle name="SAPBEXresDataEmph 29 2 3" xfId="40240"/>
    <cellStyle name="SAPBEXresDataEmph 29 3" xfId="40241"/>
    <cellStyle name="SAPBEXresDataEmph 29 3 2" xfId="40242"/>
    <cellStyle name="SAPBEXresDataEmph 29 4" xfId="40243"/>
    <cellStyle name="SAPBEXresDataEmph 3" xfId="40244"/>
    <cellStyle name="SAPBEXresDataEmph 3 2" xfId="40245"/>
    <cellStyle name="SAPBEXresDataEmph 3 2 2" xfId="40246"/>
    <cellStyle name="SAPBEXresDataEmph 3 2 2 2" xfId="40247"/>
    <cellStyle name="SAPBEXresDataEmph 3 2 3" xfId="40248"/>
    <cellStyle name="SAPBEXresDataEmph 3 3" xfId="40249"/>
    <cellStyle name="SAPBEXresDataEmph 3 3 2" xfId="40250"/>
    <cellStyle name="SAPBEXresDataEmph 3 4" xfId="40251"/>
    <cellStyle name="SAPBEXresDataEmph 30" xfId="40252"/>
    <cellStyle name="SAPBEXresDataEmph 30 2" xfId="40253"/>
    <cellStyle name="SAPBEXresDataEmph 30 2 2" xfId="40254"/>
    <cellStyle name="SAPBEXresDataEmph 30 2 2 2" xfId="40255"/>
    <cellStyle name="SAPBEXresDataEmph 30 2 3" xfId="40256"/>
    <cellStyle name="SAPBEXresDataEmph 30 3" xfId="40257"/>
    <cellStyle name="SAPBEXresDataEmph 30 3 2" xfId="40258"/>
    <cellStyle name="SAPBEXresDataEmph 30 4" xfId="40259"/>
    <cellStyle name="SAPBEXresDataEmph 31" xfId="40260"/>
    <cellStyle name="SAPBEXresDataEmph 31 2" xfId="40261"/>
    <cellStyle name="SAPBEXresDataEmph 31 2 2" xfId="40262"/>
    <cellStyle name="SAPBEXresDataEmph 31 2 2 2" xfId="40263"/>
    <cellStyle name="SAPBEXresDataEmph 31 2 3" xfId="40264"/>
    <cellStyle name="SAPBEXresDataEmph 31 3" xfId="40265"/>
    <cellStyle name="SAPBEXresDataEmph 31 3 2" xfId="40266"/>
    <cellStyle name="SAPBEXresDataEmph 31 4" xfId="40267"/>
    <cellStyle name="SAPBEXresDataEmph 32" xfId="40268"/>
    <cellStyle name="SAPBEXresDataEmph 32 2" xfId="40269"/>
    <cellStyle name="SAPBEXresDataEmph 32 2 2" xfId="40270"/>
    <cellStyle name="SAPBEXresDataEmph 32 2 2 2" xfId="40271"/>
    <cellStyle name="SAPBEXresDataEmph 32 2 3" xfId="40272"/>
    <cellStyle name="SAPBEXresDataEmph 32 3" xfId="40273"/>
    <cellStyle name="SAPBEXresDataEmph 32 3 2" xfId="40274"/>
    <cellStyle name="SAPBEXresDataEmph 32 4" xfId="40275"/>
    <cellStyle name="SAPBEXresDataEmph 33" xfId="40276"/>
    <cellStyle name="SAPBEXresDataEmph 33 2" xfId="40277"/>
    <cellStyle name="SAPBEXresDataEmph 33 2 2" xfId="40278"/>
    <cellStyle name="SAPBEXresDataEmph 33 2 2 2" xfId="40279"/>
    <cellStyle name="SAPBEXresDataEmph 33 2 3" xfId="40280"/>
    <cellStyle name="SAPBEXresDataEmph 33 3" xfId="40281"/>
    <cellStyle name="SAPBEXresDataEmph 33 3 2" xfId="40282"/>
    <cellStyle name="SAPBEXresDataEmph 33 4" xfId="40283"/>
    <cellStyle name="SAPBEXresDataEmph 34" xfId="40284"/>
    <cellStyle name="SAPBEXresDataEmph 34 2" xfId="40285"/>
    <cellStyle name="SAPBEXresDataEmph 34 2 2" xfId="40286"/>
    <cellStyle name="SAPBEXresDataEmph 34 2 2 2" xfId="40287"/>
    <cellStyle name="SAPBEXresDataEmph 34 2 3" xfId="40288"/>
    <cellStyle name="SAPBEXresDataEmph 34 3" xfId="40289"/>
    <cellStyle name="SAPBEXresDataEmph 34 3 2" xfId="40290"/>
    <cellStyle name="SAPBEXresDataEmph 34 4" xfId="40291"/>
    <cellStyle name="SAPBEXresDataEmph 35" xfId="40292"/>
    <cellStyle name="SAPBEXresDataEmph 35 2" xfId="40293"/>
    <cellStyle name="SAPBEXresDataEmph 35 2 2" xfId="40294"/>
    <cellStyle name="SAPBEXresDataEmph 35 2 2 2" xfId="40295"/>
    <cellStyle name="SAPBEXresDataEmph 35 2 3" xfId="40296"/>
    <cellStyle name="SAPBEXresDataEmph 35 3" xfId="40297"/>
    <cellStyle name="SAPBEXresDataEmph 35 3 2" xfId="40298"/>
    <cellStyle name="SAPBEXresDataEmph 35 4" xfId="40299"/>
    <cellStyle name="SAPBEXresDataEmph 36" xfId="40300"/>
    <cellStyle name="SAPBEXresDataEmph 36 2" xfId="40301"/>
    <cellStyle name="SAPBEXresDataEmph 36 2 2" xfId="40302"/>
    <cellStyle name="SAPBEXresDataEmph 36 2 2 2" xfId="40303"/>
    <cellStyle name="SAPBEXresDataEmph 36 2 3" xfId="40304"/>
    <cellStyle name="SAPBEXresDataEmph 36 3" xfId="40305"/>
    <cellStyle name="SAPBEXresDataEmph 36 3 2" xfId="40306"/>
    <cellStyle name="SAPBEXresDataEmph 36 4" xfId="40307"/>
    <cellStyle name="SAPBEXresDataEmph 37" xfId="40308"/>
    <cellStyle name="SAPBEXresDataEmph 37 2" xfId="40309"/>
    <cellStyle name="SAPBEXresDataEmph 37 2 2" xfId="40310"/>
    <cellStyle name="SAPBEXresDataEmph 37 2 2 2" xfId="40311"/>
    <cellStyle name="SAPBEXresDataEmph 37 2 3" xfId="40312"/>
    <cellStyle name="SAPBEXresDataEmph 37 3" xfId="40313"/>
    <cellStyle name="SAPBEXresDataEmph 37 3 2" xfId="40314"/>
    <cellStyle name="SAPBEXresDataEmph 37 4" xfId="40315"/>
    <cellStyle name="SAPBEXresDataEmph 38" xfId="40316"/>
    <cellStyle name="SAPBEXresDataEmph 38 2" xfId="40317"/>
    <cellStyle name="SAPBEXresDataEmph 38 2 2" xfId="40318"/>
    <cellStyle name="SAPBEXresDataEmph 38 2 2 2" xfId="40319"/>
    <cellStyle name="SAPBEXresDataEmph 38 2 3" xfId="40320"/>
    <cellStyle name="SAPBEXresDataEmph 38 3" xfId="40321"/>
    <cellStyle name="SAPBEXresDataEmph 38 3 2" xfId="40322"/>
    <cellStyle name="SAPBEXresDataEmph 38 4" xfId="40323"/>
    <cellStyle name="SAPBEXresDataEmph 39" xfId="40324"/>
    <cellStyle name="SAPBEXresDataEmph 39 2" xfId="40325"/>
    <cellStyle name="SAPBEXresDataEmph 39 2 2" xfId="40326"/>
    <cellStyle name="SAPBEXresDataEmph 39 2 2 2" xfId="40327"/>
    <cellStyle name="SAPBEXresDataEmph 39 2 3" xfId="40328"/>
    <cellStyle name="SAPBEXresDataEmph 39 3" xfId="40329"/>
    <cellStyle name="SAPBEXresDataEmph 39 3 2" xfId="40330"/>
    <cellStyle name="SAPBEXresDataEmph 39 4" xfId="40331"/>
    <cellStyle name="SAPBEXresDataEmph 4" xfId="40332"/>
    <cellStyle name="SAPBEXresDataEmph 4 2" xfId="40333"/>
    <cellStyle name="SAPBEXresDataEmph 4 2 2" xfId="40334"/>
    <cellStyle name="SAPBEXresDataEmph 4 2 2 2" xfId="40335"/>
    <cellStyle name="SAPBEXresDataEmph 4 2 3" xfId="40336"/>
    <cellStyle name="SAPBEXresDataEmph 4 3" xfId="40337"/>
    <cellStyle name="SAPBEXresDataEmph 4 3 2" xfId="40338"/>
    <cellStyle name="SAPBEXresDataEmph 4 4" xfId="40339"/>
    <cellStyle name="SAPBEXresDataEmph 40" xfId="40340"/>
    <cellStyle name="SAPBEXresDataEmph 40 2" xfId="40341"/>
    <cellStyle name="SAPBEXresDataEmph 40 2 2" xfId="40342"/>
    <cellStyle name="SAPBEXresDataEmph 40 2 2 2" xfId="40343"/>
    <cellStyle name="SAPBEXresDataEmph 40 2 3" xfId="40344"/>
    <cellStyle name="SAPBEXresDataEmph 40 3" xfId="40345"/>
    <cellStyle name="SAPBEXresDataEmph 40 3 2" xfId="40346"/>
    <cellStyle name="SAPBEXresDataEmph 40 4" xfId="40347"/>
    <cellStyle name="SAPBEXresDataEmph 41" xfId="40348"/>
    <cellStyle name="SAPBEXresDataEmph 41 2" xfId="40349"/>
    <cellStyle name="SAPBEXresDataEmph 41 2 2" xfId="40350"/>
    <cellStyle name="SAPBEXresDataEmph 41 2 2 2" xfId="40351"/>
    <cellStyle name="SAPBEXresDataEmph 41 2 3" xfId="40352"/>
    <cellStyle name="SAPBEXresDataEmph 41 3" xfId="40353"/>
    <cellStyle name="SAPBEXresDataEmph 41 3 2" xfId="40354"/>
    <cellStyle name="SAPBEXresDataEmph 41 4" xfId="40355"/>
    <cellStyle name="SAPBEXresDataEmph 42" xfId="40356"/>
    <cellStyle name="SAPBEXresDataEmph 42 2" xfId="40357"/>
    <cellStyle name="SAPBEXresDataEmph 42 2 2" xfId="40358"/>
    <cellStyle name="SAPBEXresDataEmph 42 2 2 2" xfId="40359"/>
    <cellStyle name="SAPBEXresDataEmph 42 2 3" xfId="40360"/>
    <cellStyle name="SAPBEXresDataEmph 42 3" xfId="40361"/>
    <cellStyle name="SAPBEXresDataEmph 42 3 2" xfId="40362"/>
    <cellStyle name="SAPBEXresDataEmph 42 4" xfId="40363"/>
    <cellStyle name="SAPBEXresDataEmph 43" xfId="40364"/>
    <cellStyle name="SAPBEXresDataEmph 43 2" xfId="40365"/>
    <cellStyle name="SAPBEXresDataEmph 43 2 2" xfId="40366"/>
    <cellStyle name="SAPBEXresDataEmph 43 2 2 2" xfId="40367"/>
    <cellStyle name="SAPBEXresDataEmph 43 2 3" xfId="40368"/>
    <cellStyle name="SAPBEXresDataEmph 43 3" xfId="40369"/>
    <cellStyle name="SAPBEXresDataEmph 43 3 2" xfId="40370"/>
    <cellStyle name="SAPBEXresDataEmph 43 4" xfId="40371"/>
    <cellStyle name="SAPBEXresDataEmph 44" xfId="40372"/>
    <cellStyle name="SAPBEXresDataEmph 44 2" xfId="40373"/>
    <cellStyle name="SAPBEXresDataEmph 44 2 2" xfId="40374"/>
    <cellStyle name="SAPBEXresDataEmph 44 2 2 2" xfId="40375"/>
    <cellStyle name="SAPBEXresDataEmph 44 2 3" xfId="40376"/>
    <cellStyle name="SAPBEXresDataEmph 44 3" xfId="40377"/>
    <cellStyle name="SAPBEXresDataEmph 44 3 2" xfId="40378"/>
    <cellStyle name="SAPBEXresDataEmph 44 4" xfId="40379"/>
    <cellStyle name="SAPBEXresDataEmph 45" xfId="40380"/>
    <cellStyle name="SAPBEXresDataEmph 45 2" xfId="40381"/>
    <cellStyle name="SAPBEXresDataEmph 45 2 2" xfId="40382"/>
    <cellStyle name="SAPBEXresDataEmph 45 3" xfId="40383"/>
    <cellStyle name="SAPBEXresDataEmph 46" xfId="40384"/>
    <cellStyle name="SAPBEXresDataEmph 46 2" xfId="40385"/>
    <cellStyle name="SAPBEXresDataEmph 46 2 2" xfId="40386"/>
    <cellStyle name="SAPBEXresDataEmph 46 3" xfId="40387"/>
    <cellStyle name="SAPBEXresDataEmph 47" xfId="40388"/>
    <cellStyle name="SAPBEXresDataEmph 47 2" xfId="40389"/>
    <cellStyle name="SAPBEXresDataEmph 47 2 2" xfId="40390"/>
    <cellStyle name="SAPBEXresDataEmph 47 3" xfId="40391"/>
    <cellStyle name="SAPBEXresDataEmph 48" xfId="40392"/>
    <cellStyle name="SAPBEXresDataEmph 48 2" xfId="40393"/>
    <cellStyle name="SAPBEXresDataEmph 48 2 2" xfId="40394"/>
    <cellStyle name="SAPBEXresDataEmph 48 3" xfId="40395"/>
    <cellStyle name="SAPBEXresDataEmph 49" xfId="40396"/>
    <cellStyle name="SAPBEXresDataEmph 49 2" xfId="40397"/>
    <cellStyle name="SAPBEXresDataEmph 49 2 2" xfId="40398"/>
    <cellStyle name="SAPBEXresDataEmph 49 3" xfId="40399"/>
    <cellStyle name="SAPBEXresDataEmph 5" xfId="40400"/>
    <cellStyle name="SAPBEXresDataEmph 5 2" xfId="40401"/>
    <cellStyle name="SAPBEXresDataEmph 5 2 2" xfId="40402"/>
    <cellStyle name="SAPBEXresDataEmph 5 2 2 2" xfId="40403"/>
    <cellStyle name="SAPBEXresDataEmph 5 2 3" xfId="40404"/>
    <cellStyle name="SAPBEXresDataEmph 5 3" xfId="40405"/>
    <cellStyle name="SAPBEXresDataEmph 5 3 2" xfId="40406"/>
    <cellStyle name="SAPBEXresDataEmph 5 4" xfId="40407"/>
    <cellStyle name="SAPBEXresDataEmph 50" xfId="40408"/>
    <cellStyle name="SAPBEXresDataEmph 50 2" xfId="40409"/>
    <cellStyle name="SAPBEXresDataEmph 50 2 2" xfId="40410"/>
    <cellStyle name="SAPBEXresDataEmph 50 3" xfId="40411"/>
    <cellStyle name="SAPBEXresDataEmph 51" xfId="40412"/>
    <cellStyle name="SAPBEXresDataEmph 51 2" xfId="40413"/>
    <cellStyle name="SAPBEXresDataEmph 51 2 2" xfId="40414"/>
    <cellStyle name="SAPBEXresDataEmph 51 3" xfId="40415"/>
    <cellStyle name="SAPBEXresDataEmph 52" xfId="40416"/>
    <cellStyle name="SAPBEXresDataEmph 52 2" xfId="40417"/>
    <cellStyle name="SAPBEXresDataEmph 52 2 2" xfId="40418"/>
    <cellStyle name="SAPBEXresDataEmph 52 3" xfId="40419"/>
    <cellStyle name="SAPBEXresDataEmph 53" xfId="40420"/>
    <cellStyle name="SAPBEXresDataEmph 53 2" xfId="40421"/>
    <cellStyle name="SAPBEXresDataEmph 53 2 2" xfId="40422"/>
    <cellStyle name="SAPBEXresDataEmph 53 3" xfId="40423"/>
    <cellStyle name="SAPBEXresDataEmph 54" xfId="40424"/>
    <cellStyle name="SAPBEXresDataEmph 54 2" xfId="40425"/>
    <cellStyle name="SAPBEXresDataEmph 54 2 2" xfId="40426"/>
    <cellStyle name="SAPBEXresDataEmph 54 3" xfId="40427"/>
    <cellStyle name="SAPBEXresDataEmph 55" xfId="40428"/>
    <cellStyle name="SAPBEXresDataEmph 55 2" xfId="40429"/>
    <cellStyle name="SAPBEXresDataEmph 55 2 2" xfId="40430"/>
    <cellStyle name="SAPBEXresDataEmph 55 3" xfId="40431"/>
    <cellStyle name="SAPBEXresDataEmph 56" xfId="40432"/>
    <cellStyle name="SAPBEXresDataEmph 56 2" xfId="40433"/>
    <cellStyle name="SAPBEXresDataEmph 56 2 2" xfId="40434"/>
    <cellStyle name="SAPBEXresDataEmph 56 3" xfId="40435"/>
    <cellStyle name="SAPBEXresDataEmph 57" xfId="40436"/>
    <cellStyle name="SAPBEXresDataEmph 57 2" xfId="40437"/>
    <cellStyle name="SAPBEXresDataEmph 57 2 2" xfId="40438"/>
    <cellStyle name="SAPBEXresDataEmph 57 3" xfId="40439"/>
    <cellStyle name="SAPBEXresDataEmph 58" xfId="40440"/>
    <cellStyle name="SAPBEXresDataEmph 58 2" xfId="40441"/>
    <cellStyle name="SAPBEXresDataEmph 58 2 2" xfId="40442"/>
    <cellStyle name="SAPBEXresDataEmph 58 3" xfId="40443"/>
    <cellStyle name="SAPBEXresDataEmph 59" xfId="40444"/>
    <cellStyle name="SAPBEXresDataEmph 59 2" xfId="40445"/>
    <cellStyle name="SAPBEXresDataEmph 59 2 2" xfId="40446"/>
    <cellStyle name="SAPBEXresDataEmph 59 3" xfId="40447"/>
    <cellStyle name="SAPBEXresDataEmph 6" xfId="40448"/>
    <cellStyle name="SAPBEXresDataEmph 6 2" xfId="40449"/>
    <cellStyle name="SAPBEXresDataEmph 6 2 2" xfId="40450"/>
    <cellStyle name="SAPBEXresDataEmph 6 2 2 2" xfId="40451"/>
    <cellStyle name="SAPBEXresDataEmph 6 2 3" xfId="40452"/>
    <cellStyle name="SAPBEXresDataEmph 6 3" xfId="40453"/>
    <cellStyle name="SAPBEXresDataEmph 6 3 2" xfId="40454"/>
    <cellStyle name="SAPBEXresDataEmph 6 4" xfId="40455"/>
    <cellStyle name="SAPBEXresDataEmph 60" xfId="40456"/>
    <cellStyle name="SAPBEXresDataEmph 60 2" xfId="40457"/>
    <cellStyle name="SAPBEXresDataEmph 60 2 2" xfId="40458"/>
    <cellStyle name="SAPBEXresDataEmph 60 3" xfId="40459"/>
    <cellStyle name="SAPBEXresDataEmph 61" xfId="40460"/>
    <cellStyle name="SAPBEXresDataEmph 61 2" xfId="40461"/>
    <cellStyle name="SAPBEXresDataEmph 61 2 2" xfId="40462"/>
    <cellStyle name="SAPBEXresDataEmph 61 3" xfId="40463"/>
    <cellStyle name="SAPBEXresDataEmph 62" xfId="40464"/>
    <cellStyle name="SAPBEXresDataEmph 62 2" xfId="40465"/>
    <cellStyle name="SAPBEXresDataEmph 62 2 2" xfId="40466"/>
    <cellStyle name="SAPBEXresDataEmph 62 3" xfId="40467"/>
    <cellStyle name="SAPBEXresDataEmph 63" xfId="40468"/>
    <cellStyle name="SAPBEXresDataEmph 63 2" xfId="40469"/>
    <cellStyle name="SAPBEXresDataEmph 63 2 2" xfId="40470"/>
    <cellStyle name="SAPBEXresDataEmph 63 3" xfId="40471"/>
    <cellStyle name="SAPBEXresDataEmph 64" xfId="40472"/>
    <cellStyle name="SAPBEXresDataEmph 64 2" xfId="40473"/>
    <cellStyle name="SAPBEXresDataEmph 64 2 2" xfId="40474"/>
    <cellStyle name="SAPBEXresDataEmph 64 3" xfId="40475"/>
    <cellStyle name="SAPBEXresDataEmph 65" xfId="40476"/>
    <cellStyle name="SAPBEXresDataEmph 65 2" xfId="40477"/>
    <cellStyle name="SAPBEXresDataEmph 65 2 2" xfId="40478"/>
    <cellStyle name="SAPBEXresDataEmph 65 3" xfId="40479"/>
    <cellStyle name="SAPBEXresDataEmph 66" xfId="40480"/>
    <cellStyle name="SAPBEXresDataEmph 66 2" xfId="40481"/>
    <cellStyle name="SAPBEXresDataEmph 66 2 2" xfId="40482"/>
    <cellStyle name="SAPBEXresDataEmph 66 3" xfId="40483"/>
    <cellStyle name="SAPBEXresDataEmph 67" xfId="40484"/>
    <cellStyle name="SAPBEXresDataEmph 7" xfId="40485"/>
    <cellStyle name="SAPBEXresDataEmph 7 2" xfId="40486"/>
    <cellStyle name="SAPBEXresDataEmph 7 2 2" xfId="40487"/>
    <cellStyle name="SAPBEXresDataEmph 7 2 2 2" xfId="40488"/>
    <cellStyle name="SAPBEXresDataEmph 7 2 3" xfId="40489"/>
    <cellStyle name="SAPBEXresDataEmph 7 3" xfId="40490"/>
    <cellStyle name="SAPBEXresDataEmph 7 3 2" xfId="40491"/>
    <cellStyle name="SAPBEXresDataEmph 7 4" xfId="40492"/>
    <cellStyle name="SAPBEXresDataEmph 8" xfId="40493"/>
    <cellStyle name="SAPBEXresDataEmph 8 2" xfId="40494"/>
    <cellStyle name="SAPBEXresDataEmph 8 2 2" xfId="40495"/>
    <cellStyle name="SAPBEXresDataEmph 8 2 2 2" xfId="40496"/>
    <cellStyle name="SAPBEXresDataEmph 8 2 3" xfId="40497"/>
    <cellStyle name="SAPBEXresDataEmph 8 3" xfId="40498"/>
    <cellStyle name="SAPBEXresDataEmph 8 3 2" xfId="40499"/>
    <cellStyle name="SAPBEXresDataEmph 8 4" xfId="40500"/>
    <cellStyle name="SAPBEXresDataEmph 9" xfId="40501"/>
    <cellStyle name="SAPBEXresDataEmph 9 2" xfId="40502"/>
    <cellStyle name="SAPBEXresDataEmph 9 2 2" xfId="40503"/>
    <cellStyle name="SAPBEXresDataEmph 9 2 2 2" xfId="40504"/>
    <cellStyle name="SAPBEXresDataEmph 9 2 3" xfId="40505"/>
    <cellStyle name="SAPBEXresDataEmph 9 3" xfId="40506"/>
    <cellStyle name="SAPBEXresDataEmph 9 3 2" xfId="40507"/>
    <cellStyle name="SAPBEXresDataEmph 9 4" xfId="40508"/>
    <cellStyle name="SAPBEXresItem" xfId="140"/>
    <cellStyle name="SAPBEXresItem 10" xfId="40509"/>
    <cellStyle name="SAPBEXresItem 11" xfId="40510"/>
    <cellStyle name="SAPBEXresItem 12" xfId="40511"/>
    <cellStyle name="SAPBEXresItem 13" xfId="40512"/>
    <cellStyle name="SAPBEXresItem 14" xfId="40513"/>
    <cellStyle name="SAPBEXresItem 15" xfId="40514"/>
    <cellStyle name="SAPBEXresItem 16" xfId="40515"/>
    <cellStyle name="SAPBEXresItem 17" xfId="40516"/>
    <cellStyle name="SAPBEXresItem 18" xfId="40517"/>
    <cellStyle name="SAPBEXresItem 19" xfId="40518"/>
    <cellStyle name="SAPBEXresItem 2" xfId="40519"/>
    <cellStyle name="SAPBEXresItem 2 2" xfId="40520"/>
    <cellStyle name="SAPBEXresItem 2 3" xfId="40521"/>
    <cellStyle name="SAPBEXresItem 20" xfId="40522"/>
    <cellStyle name="SAPBEXresItem 21" xfId="40523"/>
    <cellStyle name="SAPBEXresItem 22" xfId="40524"/>
    <cellStyle name="SAPBEXresItem 23" xfId="40525"/>
    <cellStyle name="SAPBEXresItem 24" xfId="40526"/>
    <cellStyle name="SAPBEXresItem 25" xfId="40527"/>
    <cellStyle name="SAPBEXresItem 26" xfId="40528"/>
    <cellStyle name="SAPBEXresItem 27" xfId="40529"/>
    <cellStyle name="SAPBEXresItem 28" xfId="40530"/>
    <cellStyle name="SAPBEXresItem 29" xfId="40531"/>
    <cellStyle name="SAPBEXresItem 3" xfId="40532"/>
    <cellStyle name="SAPBEXresItem 30" xfId="40533"/>
    <cellStyle name="SAPBEXresItem 31" xfId="40534"/>
    <cellStyle name="SAPBEXresItem 32" xfId="40535"/>
    <cellStyle name="SAPBEXresItem 33" xfId="40536"/>
    <cellStyle name="SAPBEXresItem 34" xfId="40537"/>
    <cellStyle name="SAPBEXresItem 35" xfId="40538"/>
    <cellStyle name="SAPBEXresItem 36" xfId="40539"/>
    <cellStyle name="SAPBEXresItem 37" xfId="40540"/>
    <cellStyle name="SAPBEXresItem 38" xfId="40541"/>
    <cellStyle name="SAPBEXresItem 39" xfId="40542"/>
    <cellStyle name="SAPBEXresItem 4" xfId="40543"/>
    <cellStyle name="SAPBEXresItem 5" xfId="40544"/>
    <cellStyle name="SAPBEXresItem 6" xfId="40545"/>
    <cellStyle name="SAPBEXresItem 7" xfId="40546"/>
    <cellStyle name="SAPBEXresItem 8" xfId="40547"/>
    <cellStyle name="SAPBEXresItem 9" xfId="40548"/>
    <cellStyle name="SAPBEXresItemX" xfId="141"/>
    <cellStyle name="SAPBEXresItemX 10" xfId="40549"/>
    <cellStyle name="SAPBEXresItemX 11" xfId="40550"/>
    <cellStyle name="SAPBEXresItemX 12" xfId="40551"/>
    <cellStyle name="SAPBEXresItemX 13" xfId="40552"/>
    <cellStyle name="SAPBEXresItemX 14" xfId="40553"/>
    <cellStyle name="SAPBEXresItemX 15" xfId="40554"/>
    <cellStyle name="SAPBEXresItemX 16" xfId="40555"/>
    <cellStyle name="SAPBEXresItemX 17" xfId="40556"/>
    <cellStyle name="SAPBEXresItemX 18" xfId="40557"/>
    <cellStyle name="SAPBEXresItemX 19" xfId="40558"/>
    <cellStyle name="SAPBEXresItemX 2" xfId="40559"/>
    <cellStyle name="SAPBEXresItemX 2 2" xfId="40560"/>
    <cellStyle name="SAPBEXresItemX 2 3" xfId="40561"/>
    <cellStyle name="SAPBEXresItemX 20" xfId="40562"/>
    <cellStyle name="SAPBEXresItemX 21" xfId="40563"/>
    <cellStyle name="SAPBEXresItemX 22" xfId="40564"/>
    <cellStyle name="SAPBEXresItemX 23" xfId="40565"/>
    <cellStyle name="SAPBEXresItemX 24" xfId="40566"/>
    <cellStyle name="SAPBEXresItemX 25" xfId="40567"/>
    <cellStyle name="SAPBEXresItemX 26" xfId="40568"/>
    <cellStyle name="SAPBEXresItemX 27" xfId="40569"/>
    <cellStyle name="SAPBEXresItemX 28" xfId="40570"/>
    <cellStyle name="SAPBEXresItemX 29" xfId="40571"/>
    <cellStyle name="SAPBEXresItemX 3" xfId="40572"/>
    <cellStyle name="SAPBEXresItemX 30" xfId="40573"/>
    <cellStyle name="SAPBEXresItemX 31" xfId="40574"/>
    <cellStyle name="SAPBEXresItemX 32" xfId="40575"/>
    <cellStyle name="SAPBEXresItemX 33" xfId="40576"/>
    <cellStyle name="SAPBEXresItemX 34" xfId="40577"/>
    <cellStyle name="SAPBEXresItemX 35" xfId="40578"/>
    <cellStyle name="SAPBEXresItemX 36" xfId="40579"/>
    <cellStyle name="SAPBEXresItemX 37" xfId="40580"/>
    <cellStyle name="SAPBEXresItemX 38" xfId="40581"/>
    <cellStyle name="SAPBEXresItemX 39" xfId="40582"/>
    <cellStyle name="SAPBEXresItemX 4" xfId="40583"/>
    <cellStyle name="SAPBEXresItemX 5" xfId="40584"/>
    <cellStyle name="SAPBEXresItemX 6" xfId="40585"/>
    <cellStyle name="SAPBEXresItemX 7" xfId="40586"/>
    <cellStyle name="SAPBEXresItemX 8" xfId="40587"/>
    <cellStyle name="SAPBEXresItemX 9" xfId="40588"/>
    <cellStyle name="SAPBEXstdData" xfId="142"/>
    <cellStyle name="SAPBEXstdData 10" xfId="40589"/>
    <cellStyle name="SAPBEXstdData 100" xfId="40590"/>
    <cellStyle name="SAPBEXstdData 101" xfId="40591"/>
    <cellStyle name="SAPBEXstdData 102" xfId="40592"/>
    <cellStyle name="SAPBEXstdData 103" xfId="40593"/>
    <cellStyle name="SAPBEXstdData 104" xfId="40594"/>
    <cellStyle name="SAPBEXstdData 105" xfId="40595"/>
    <cellStyle name="SAPBEXstdData 106" xfId="40596"/>
    <cellStyle name="SAPBEXstdData 107" xfId="40597"/>
    <cellStyle name="SAPBEXstdData 108" xfId="40598"/>
    <cellStyle name="SAPBEXstdData 109" xfId="40599"/>
    <cellStyle name="SAPBEXstdData 11" xfId="40600"/>
    <cellStyle name="SAPBEXstdData 110" xfId="40601"/>
    <cellStyle name="SAPBEXstdData 111" xfId="40602"/>
    <cellStyle name="SAPBEXstdData 112" xfId="40603"/>
    <cellStyle name="SAPBEXstdData 113" xfId="40604"/>
    <cellStyle name="SAPBEXstdData 114" xfId="40605"/>
    <cellStyle name="SAPBEXstdData 115" xfId="40606"/>
    <cellStyle name="SAPBEXstdData 116" xfId="40607"/>
    <cellStyle name="SAPBEXstdData 117" xfId="40608"/>
    <cellStyle name="SAPBEXstdData 118" xfId="40609"/>
    <cellStyle name="SAPBEXstdData 119" xfId="40610"/>
    <cellStyle name="SAPBEXstdData 12" xfId="40611"/>
    <cellStyle name="SAPBEXstdData 120" xfId="40612"/>
    <cellStyle name="SAPBEXstdData 121" xfId="40613"/>
    <cellStyle name="SAPBEXstdData 122" xfId="40614"/>
    <cellStyle name="SAPBEXstdData 123" xfId="40615"/>
    <cellStyle name="SAPBEXstdData 124" xfId="40616"/>
    <cellStyle name="SAPBEXstdData 125" xfId="40617"/>
    <cellStyle name="SAPBEXstdData 126" xfId="40618"/>
    <cellStyle name="SAPBEXstdData 127" xfId="40619"/>
    <cellStyle name="SAPBEXstdData 128" xfId="40620"/>
    <cellStyle name="SAPBEXstdData 129" xfId="40621"/>
    <cellStyle name="SAPBEXstdData 13" xfId="40622"/>
    <cellStyle name="SAPBEXstdData 130" xfId="40623"/>
    <cellStyle name="SAPBEXstdData 131" xfId="40624"/>
    <cellStyle name="SAPBEXstdData 132" xfId="40625"/>
    <cellStyle name="SAPBEXstdData 133" xfId="40626"/>
    <cellStyle name="SAPBEXstdData 134" xfId="40627"/>
    <cellStyle name="SAPBEXstdData 135" xfId="40628"/>
    <cellStyle name="SAPBEXstdData 136" xfId="40629"/>
    <cellStyle name="SAPBEXstdData 137" xfId="40630"/>
    <cellStyle name="SAPBEXstdData 138" xfId="40631"/>
    <cellStyle name="SAPBEXstdData 139" xfId="40632"/>
    <cellStyle name="SAPBEXstdData 14" xfId="40633"/>
    <cellStyle name="SAPBEXstdData 140" xfId="40634"/>
    <cellStyle name="SAPBEXstdData 141" xfId="40635"/>
    <cellStyle name="SAPBEXstdData 142" xfId="40636"/>
    <cellStyle name="SAPBEXstdData 143" xfId="40637"/>
    <cellStyle name="SAPBEXstdData 144" xfId="40638"/>
    <cellStyle name="SAPBEXstdData 145" xfId="40639"/>
    <cellStyle name="SAPBEXstdData 15" xfId="40640"/>
    <cellStyle name="SAPBEXstdData 16" xfId="40641"/>
    <cellStyle name="SAPBEXstdData 17" xfId="40642"/>
    <cellStyle name="SAPBEXstdData 18" xfId="40643"/>
    <cellStyle name="SAPBEXstdData 19" xfId="40644"/>
    <cellStyle name="SAPBEXstdData 2" xfId="40645"/>
    <cellStyle name="SAPBEXstdData 2 2" xfId="40646"/>
    <cellStyle name="SAPBEXstdData 2 3" xfId="40647"/>
    <cellStyle name="SAPBEXstdData 2 4" xfId="40648"/>
    <cellStyle name="SAPBEXstdData 2 5" xfId="40649"/>
    <cellStyle name="SAPBEXstdData 20" xfId="40650"/>
    <cellStyle name="SAPBEXstdData 21" xfId="40651"/>
    <cellStyle name="SAPBEXstdData 22" xfId="40652"/>
    <cellStyle name="SAPBEXstdData 23" xfId="40653"/>
    <cellStyle name="SAPBEXstdData 24" xfId="40654"/>
    <cellStyle name="SAPBEXstdData 25" xfId="40655"/>
    <cellStyle name="SAPBEXstdData 26" xfId="40656"/>
    <cellStyle name="SAPBEXstdData 27" xfId="40657"/>
    <cellStyle name="SAPBEXstdData 28" xfId="40658"/>
    <cellStyle name="SAPBEXstdData 29" xfId="40659"/>
    <cellStyle name="SAPBEXstdData 3" xfId="40660"/>
    <cellStyle name="SAPBEXstdData 3 2" xfId="40661"/>
    <cellStyle name="SAPBEXstdData 3 3" xfId="40662"/>
    <cellStyle name="SAPBEXstdData 3 4" xfId="40663"/>
    <cellStyle name="SAPBEXstdData 3 5" xfId="40664"/>
    <cellStyle name="SAPBEXstdData 30" xfId="40665"/>
    <cellStyle name="SAPBEXstdData 31" xfId="40666"/>
    <cellStyle name="SAPBEXstdData 32" xfId="40667"/>
    <cellStyle name="SAPBEXstdData 33" xfId="40668"/>
    <cellStyle name="SAPBEXstdData 34" xfId="40669"/>
    <cellStyle name="SAPBEXstdData 35" xfId="40670"/>
    <cellStyle name="SAPBEXstdData 36" xfId="40671"/>
    <cellStyle name="SAPBEXstdData 37" xfId="40672"/>
    <cellStyle name="SAPBEXstdData 38" xfId="40673"/>
    <cellStyle name="SAPBEXstdData 39" xfId="40674"/>
    <cellStyle name="SAPBEXstdData 4" xfId="40675"/>
    <cellStyle name="SAPBEXstdData 40" xfId="40676"/>
    <cellStyle name="SAPBEXstdData 41" xfId="40677"/>
    <cellStyle name="SAPBEXstdData 42" xfId="40678"/>
    <cellStyle name="SAPBEXstdData 43" xfId="40679"/>
    <cellStyle name="SAPBEXstdData 44" xfId="40680"/>
    <cellStyle name="SAPBEXstdData 45" xfId="40681"/>
    <cellStyle name="SAPBEXstdData 46" xfId="40682"/>
    <cellStyle name="SAPBEXstdData 47" xfId="40683"/>
    <cellStyle name="SAPBEXstdData 48" xfId="40684"/>
    <cellStyle name="SAPBEXstdData 49" xfId="40685"/>
    <cellStyle name="SAPBEXstdData 5" xfId="40686"/>
    <cellStyle name="SAPBEXstdData 50" xfId="40687"/>
    <cellStyle name="SAPBEXstdData 51" xfId="40688"/>
    <cellStyle name="SAPBEXstdData 52" xfId="40689"/>
    <cellStyle name="SAPBEXstdData 53" xfId="40690"/>
    <cellStyle name="SAPBEXstdData 54" xfId="40691"/>
    <cellStyle name="SAPBEXstdData 55" xfId="40692"/>
    <cellStyle name="SAPBEXstdData 56" xfId="40693"/>
    <cellStyle name="SAPBEXstdData 57" xfId="40694"/>
    <cellStyle name="SAPBEXstdData 58" xfId="40695"/>
    <cellStyle name="SAPBEXstdData 59" xfId="40696"/>
    <cellStyle name="SAPBEXstdData 6" xfId="40697"/>
    <cellStyle name="SAPBEXstdData 60" xfId="40698"/>
    <cellStyle name="SAPBEXstdData 61" xfId="40699"/>
    <cellStyle name="SAPBEXstdData 62" xfId="40700"/>
    <cellStyle name="SAPBEXstdData 63" xfId="40701"/>
    <cellStyle name="SAPBEXstdData 64" xfId="40702"/>
    <cellStyle name="SAPBEXstdData 65" xfId="40703"/>
    <cellStyle name="SAPBEXstdData 66" xfId="40704"/>
    <cellStyle name="SAPBEXstdData 67" xfId="40705"/>
    <cellStyle name="SAPBEXstdData 68" xfId="40706"/>
    <cellStyle name="SAPBEXstdData 69" xfId="40707"/>
    <cellStyle name="SAPBEXstdData 7" xfId="40708"/>
    <cellStyle name="SAPBEXstdData 70" xfId="40709"/>
    <cellStyle name="SAPBEXstdData 71" xfId="40710"/>
    <cellStyle name="SAPBEXstdData 72" xfId="40711"/>
    <cellStyle name="SAPBEXstdData 73" xfId="40712"/>
    <cellStyle name="SAPBEXstdData 74" xfId="40713"/>
    <cellStyle name="SAPBEXstdData 75" xfId="40714"/>
    <cellStyle name="SAPBEXstdData 76" xfId="40715"/>
    <cellStyle name="SAPBEXstdData 77" xfId="40716"/>
    <cellStyle name="SAPBEXstdData 78" xfId="40717"/>
    <cellStyle name="SAPBEXstdData 79" xfId="40718"/>
    <cellStyle name="SAPBEXstdData 8" xfId="40719"/>
    <cellStyle name="SAPBEXstdData 80" xfId="40720"/>
    <cellStyle name="SAPBEXstdData 81" xfId="40721"/>
    <cellStyle name="SAPBEXstdData 82" xfId="40722"/>
    <cellStyle name="SAPBEXstdData 83" xfId="40723"/>
    <cellStyle name="SAPBEXstdData 84" xfId="40724"/>
    <cellStyle name="SAPBEXstdData 85" xfId="40725"/>
    <cellStyle name="SAPBEXstdData 86" xfId="40726"/>
    <cellStyle name="SAPBEXstdData 87" xfId="40727"/>
    <cellStyle name="SAPBEXstdData 88" xfId="40728"/>
    <cellStyle name="SAPBEXstdData 89" xfId="40729"/>
    <cellStyle name="SAPBEXstdData 9" xfId="40730"/>
    <cellStyle name="SAPBEXstdData 90" xfId="40731"/>
    <cellStyle name="SAPBEXstdData 91" xfId="40732"/>
    <cellStyle name="SAPBEXstdData 92" xfId="40733"/>
    <cellStyle name="SAPBEXstdData 93" xfId="40734"/>
    <cellStyle name="SAPBEXstdData 94" xfId="40735"/>
    <cellStyle name="SAPBEXstdData 95" xfId="40736"/>
    <cellStyle name="SAPBEXstdData 96" xfId="40737"/>
    <cellStyle name="SAPBEXstdData 97" xfId="40738"/>
    <cellStyle name="SAPBEXstdData 98" xfId="40739"/>
    <cellStyle name="SAPBEXstdData 99" xfId="40740"/>
    <cellStyle name="SAPBEXstdData_(A-7) IS-Inputs" xfId="40741"/>
    <cellStyle name="SAPBEXstdDataEmph" xfId="143"/>
    <cellStyle name="SAPBEXstdDataEmph 10" xfId="40742"/>
    <cellStyle name="SAPBEXstdDataEmph 11" xfId="40743"/>
    <cellStyle name="SAPBEXstdDataEmph 12" xfId="40744"/>
    <cellStyle name="SAPBEXstdDataEmph 13" xfId="40745"/>
    <cellStyle name="SAPBEXstdDataEmph 14" xfId="40746"/>
    <cellStyle name="SAPBEXstdDataEmph 15" xfId="40747"/>
    <cellStyle name="SAPBEXstdDataEmph 16" xfId="40748"/>
    <cellStyle name="SAPBEXstdDataEmph 17" xfId="40749"/>
    <cellStyle name="SAPBEXstdDataEmph 18" xfId="40750"/>
    <cellStyle name="SAPBEXstdDataEmph 19" xfId="40751"/>
    <cellStyle name="SAPBEXstdDataEmph 2" xfId="40752"/>
    <cellStyle name="SAPBEXstdDataEmph 20" xfId="40753"/>
    <cellStyle name="SAPBEXstdDataEmph 21" xfId="40754"/>
    <cellStyle name="SAPBEXstdDataEmph 22" xfId="40755"/>
    <cellStyle name="SAPBEXstdDataEmph 23" xfId="40756"/>
    <cellStyle name="SAPBEXstdDataEmph 24" xfId="40757"/>
    <cellStyle name="SAPBEXstdDataEmph 25" xfId="40758"/>
    <cellStyle name="SAPBEXstdDataEmph 26" xfId="40759"/>
    <cellStyle name="SAPBEXstdDataEmph 27" xfId="40760"/>
    <cellStyle name="SAPBEXstdDataEmph 28" xfId="40761"/>
    <cellStyle name="SAPBEXstdDataEmph 29" xfId="40762"/>
    <cellStyle name="SAPBEXstdDataEmph 3" xfId="40763"/>
    <cellStyle name="SAPBEXstdDataEmph 30" xfId="40764"/>
    <cellStyle name="SAPBEXstdDataEmph 31" xfId="40765"/>
    <cellStyle name="SAPBEXstdDataEmph 32" xfId="40766"/>
    <cellStyle name="SAPBEXstdDataEmph 33" xfId="40767"/>
    <cellStyle name="SAPBEXstdDataEmph 34" xfId="40768"/>
    <cellStyle name="SAPBEXstdDataEmph 35" xfId="40769"/>
    <cellStyle name="SAPBEXstdDataEmph 36" xfId="40770"/>
    <cellStyle name="SAPBEXstdDataEmph 37" xfId="40771"/>
    <cellStyle name="SAPBEXstdDataEmph 38" xfId="40772"/>
    <cellStyle name="SAPBEXstdDataEmph 39" xfId="40773"/>
    <cellStyle name="SAPBEXstdDataEmph 4" xfId="40774"/>
    <cellStyle name="SAPBEXstdDataEmph 5" xfId="40775"/>
    <cellStyle name="SAPBEXstdDataEmph 6" xfId="40776"/>
    <cellStyle name="SAPBEXstdDataEmph 7" xfId="40777"/>
    <cellStyle name="SAPBEXstdDataEmph 8" xfId="40778"/>
    <cellStyle name="SAPBEXstdDataEmph 9" xfId="40779"/>
    <cellStyle name="SAPBEXstdItem" xfId="144"/>
    <cellStyle name="SAPBEXstdItem 10" xfId="40780"/>
    <cellStyle name="SAPBEXstdItem 100" xfId="40781"/>
    <cellStyle name="SAPBEXstdItem 101" xfId="40782"/>
    <cellStyle name="SAPBEXstdItem 102" xfId="40783"/>
    <cellStyle name="SAPBEXstdItem 103" xfId="40784"/>
    <cellStyle name="SAPBEXstdItem 104" xfId="40785"/>
    <cellStyle name="SAPBEXstdItem 105" xfId="40786"/>
    <cellStyle name="SAPBEXstdItem 106" xfId="40787"/>
    <cellStyle name="SAPBEXstdItem 107" xfId="40788"/>
    <cellStyle name="SAPBEXstdItem 108" xfId="40789"/>
    <cellStyle name="SAPBEXstdItem 109" xfId="40790"/>
    <cellStyle name="SAPBEXstdItem 11" xfId="40791"/>
    <cellStyle name="SAPBEXstdItem 110" xfId="40792"/>
    <cellStyle name="SAPBEXstdItem 111" xfId="40793"/>
    <cellStyle name="SAPBEXstdItem 112" xfId="40794"/>
    <cellStyle name="SAPBEXstdItem 113" xfId="40795"/>
    <cellStyle name="SAPBEXstdItem 114" xfId="40796"/>
    <cellStyle name="SAPBEXstdItem 115" xfId="40797"/>
    <cellStyle name="SAPBEXstdItem 116" xfId="40798"/>
    <cellStyle name="SAPBEXstdItem 117" xfId="40799"/>
    <cellStyle name="SAPBEXstdItem 118" xfId="40800"/>
    <cellStyle name="SAPBEXstdItem 119" xfId="40801"/>
    <cellStyle name="SAPBEXstdItem 12" xfId="40802"/>
    <cellStyle name="SAPBEXstdItem 120" xfId="40803"/>
    <cellStyle name="SAPBEXstdItem 121" xfId="40804"/>
    <cellStyle name="SAPBEXstdItem 122" xfId="40805"/>
    <cellStyle name="SAPBEXstdItem 123" xfId="40806"/>
    <cellStyle name="SAPBEXstdItem 124" xfId="40807"/>
    <cellStyle name="SAPBEXstdItem 125" xfId="40808"/>
    <cellStyle name="SAPBEXstdItem 126" xfId="40809"/>
    <cellStyle name="SAPBEXstdItem 127" xfId="40810"/>
    <cellStyle name="SAPBEXstdItem 128" xfId="40811"/>
    <cellStyle name="SAPBEXstdItem 129" xfId="40812"/>
    <cellStyle name="SAPBEXstdItem 13" xfId="40813"/>
    <cellStyle name="SAPBEXstdItem 130" xfId="40814"/>
    <cellStyle name="SAPBEXstdItem 131" xfId="40815"/>
    <cellStyle name="SAPBEXstdItem 132" xfId="40816"/>
    <cellStyle name="SAPBEXstdItem 133" xfId="40817"/>
    <cellStyle name="SAPBEXstdItem 134" xfId="40818"/>
    <cellStyle name="SAPBEXstdItem 135" xfId="40819"/>
    <cellStyle name="SAPBEXstdItem 136" xfId="40820"/>
    <cellStyle name="SAPBEXstdItem 137" xfId="40821"/>
    <cellStyle name="SAPBEXstdItem 138" xfId="40822"/>
    <cellStyle name="SAPBEXstdItem 139" xfId="40823"/>
    <cellStyle name="SAPBEXstdItem 14" xfId="40824"/>
    <cellStyle name="SAPBEXstdItem 140" xfId="40825"/>
    <cellStyle name="SAPBEXstdItem 141" xfId="40826"/>
    <cellStyle name="SAPBEXstdItem 142" xfId="40827"/>
    <cellStyle name="SAPBEXstdItem 143" xfId="40828"/>
    <cellStyle name="SAPBEXstdItem 144" xfId="40829"/>
    <cellStyle name="SAPBEXstdItem 145" xfId="40830"/>
    <cellStyle name="SAPBEXstdItem 15" xfId="40831"/>
    <cellStyle name="SAPBEXstdItem 16" xfId="40832"/>
    <cellStyle name="SAPBEXstdItem 17" xfId="40833"/>
    <cellStyle name="SAPBEXstdItem 18" xfId="40834"/>
    <cellStyle name="SAPBEXstdItem 19" xfId="40835"/>
    <cellStyle name="SAPBEXstdItem 2" xfId="40836"/>
    <cellStyle name="SAPBEXstdItem 2 2" xfId="40837"/>
    <cellStyle name="SAPBEXstdItem 2 3" xfId="40838"/>
    <cellStyle name="SAPBEXstdItem 2 4" xfId="40839"/>
    <cellStyle name="SAPBEXstdItem 2 5" xfId="40840"/>
    <cellStyle name="SAPBEXstdItem 20" xfId="40841"/>
    <cellStyle name="SAPBEXstdItem 21" xfId="40842"/>
    <cellStyle name="SAPBEXstdItem 22" xfId="40843"/>
    <cellStyle name="SAPBEXstdItem 23" xfId="40844"/>
    <cellStyle name="SAPBEXstdItem 24" xfId="40845"/>
    <cellStyle name="SAPBEXstdItem 25" xfId="40846"/>
    <cellStyle name="SAPBEXstdItem 26" xfId="40847"/>
    <cellStyle name="SAPBEXstdItem 27" xfId="40848"/>
    <cellStyle name="SAPBEXstdItem 28" xfId="40849"/>
    <cellStyle name="SAPBEXstdItem 29" xfId="40850"/>
    <cellStyle name="SAPBEXstdItem 3" xfId="40851"/>
    <cellStyle name="SAPBEXstdItem 3 2" xfId="40852"/>
    <cellStyle name="SAPBEXstdItem 3 3" xfId="40853"/>
    <cellStyle name="SAPBEXstdItem 3 4" xfId="40854"/>
    <cellStyle name="SAPBEXstdItem 3 5" xfId="40855"/>
    <cellStyle name="SAPBEXstdItem 30" xfId="40856"/>
    <cellStyle name="SAPBEXstdItem 31" xfId="40857"/>
    <cellStyle name="SAPBEXstdItem 32" xfId="40858"/>
    <cellStyle name="SAPBEXstdItem 33" xfId="40859"/>
    <cellStyle name="SAPBEXstdItem 34" xfId="40860"/>
    <cellStyle name="SAPBEXstdItem 35" xfId="40861"/>
    <cellStyle name="SAPBEXstdItem 36" xfId="40862"/>
    <cellStyle name="SAPBEXstdItem 37" xfId="40863"/>
    <cellStyle name="SAPBEXstdItem 38" xfId="40864"/>
    <cellStyle name="SAPBEXstdItem 39" xfId="40865"/>
    <cellStyle name="SAPBEXstdItem 4" xfId="40866"/>
    <cellStyle name="SAPBEXstdItem 40" xfId="40867"/>
    <cellStyle name="SAPBEXstdItem 41" xfId="40868"/>
    <cellStyle name="SAPBEXstdItem 42" xfId="40869"/>
    <cellStyle name="SAPBEXstdItem 43" xfId="40870"/>
    <cellStyle name="SAPBEXstdItem 44" xfId="40871"/>
    <cellStyle name="SAPBEXstdItem 45" xfId="40872"/>
    <cellStyle name="SAPBEXstdItem 46" xfId="40873"/>
    <cellStyle name="SAPBEXstdItem 47" xfId="40874"/>
    <cellStyle name="SAPBEXstdItem 48" xfId="40875"/>
    <cellStyle name="SAPBEXstdItem 49" xfId="40876"/>
    <cellStyle name="SAPBEXstdItem 5" xfId="40877"/>
    <cellStyle name="SAPBEXstdItem 50" xfId="40878"/>
    <cellStyle name="SAPBEXstdItem 51" xfId="40879"/>
    <cellStyle name="SAPBEXstdItem 52" xfId="40880"/>
    <cellStyle name="SAPBEXstdItem 53" xfId="40881"/>
    <cellStyle name="SAPBEXstdItem 54" xfId="40882"/>
    <cellStyle name="SAPBEXstdItem 55" xfId="40883"/>
    <cellStyle name="SAPBEXstdItem 56" xfId="40884"/>
    <cellStyle name="SAPBEXstdItem 57" xfId="40885"/>
    <cellStyle name="SAPBEXstdItem 58" xfId="40886"/>
    <cellStyle name="SAPBEXstdItem 59" xfId="40887"/>
    <cellStyle name="SAPBEXstdItem 6" xfId="40888"/>
    <cellStyle name="SAPBEXstdItem 60" xfId="40889"/>
    <cellStyle name="SAPBEXstdItem 61" xfId="40890"/>
    <cellStyle name="SAPBEXstdItem 62" xfId="40891"/>
    <cellStyle name="SAPBEXstdItem 63" xfId="40892"/>
    <cellStyle name="SAPBEXstdItem 64" xfId="40893"/>
    <cellStyle name="SAPBEXstdItem 65" xfId="40894"/>
    <cellStyle name="SAPBEXstdItem 66" xfId="40895"/>
    <cellStyle name="SAPBEXstdItem 67" xfId="40896"/>
    <cellStyle name="SAPBEXstdItem 68" xfId="40897"/>
    <cellStyle name="SAPBEXstdItem 69" xfId="40898"/>
    <cellStyle name="SAPBEXstdItem 7" xfId="40899"/>
    <cellStyle name="SAPBEXstdItem 70" xfId="40900"/>
    <cellStyle name="SAPBEXstdItem 71" xfId="40901"/>
    <cellStyle name="SAPBEXstdItem 72" xfId="40902"/>
    <cellStyle name="SAPBEXstdItem 73" xfId="40903"/>
    <cellStyle name="SAPBEXstdItem 74" xfId="40904"/>
    <cellStyle name="SAPBEXstdItem 75" xfId="40905"/>
    <cellStyle name="SAPBEXstdItem 76" xfId="40906"/>
    <cellStyle name="SAPBEXstdItem 77" xfId="40907"/>
    <cellStyle name="SAPBEXstdItem 78" xfId="40908"/>
    <cellStyle name="SAPBEXstdItem 79" xfId="40909"/>
    <cellStyle name="SAPBEXstdItem 8" xfId="40910"/>
    <cellStyle name="SAPBEXstdItem 80" xfId="40911"/>
    <cellStyle name="SAPBEXstdItem 81" xfId="40912"/>
    <cellStyle name="SAPBEXstdItem 82" xfId="40913"/>
    <cellStyle name="SAPBEXstdItem 83" xfId="40914"/>
    <cellStyle name="SAPBEXstdItem 84" xfId="40915"/>
    <cellStyle name="SAPBEXstdItem 85" xfId="40916"/>
    <cellStyle name="SAPBEXstdItem 86" xfId="40917"/>
    <cellStyle name="SAPBEXstdItem 87" xfId="40918"/>
    <cellStyle name="SAPBEXstdItem 88" xfId="40919"/>
    <cellStyle name="SAPBEXstdItem 89" xfId="40920"/>
    <cellStyle name="SAPBEXstdItem 9" xfId="40921"/>
    <cellStyle name="SAPBEXstdItem 90" xfId="40922"/>
    <cellStyle name="SAPBEXstdItem 91" xfId="40923"/>
    <cellStyle name="SAPBEXstdItem 92" xfId="40924"/>
    <cellStyle name="SAPBEXstdItem 93" xfId="40925"/>
    <cellStyle name="SAPBEXstdItem 94" xfId="40926"/>
    <cellStyle name="SAPBEXstdItem 95" xfId="40927"/>
    <cellStyle name="SAPBEXstdItem 96" xfId="40928"/>
    <cellStyle name="SAPBEXstdItem 97" xfId="40929"/>
    <cellStyle name="SAPBEXstdItem 98" xfId="40930"/>
    <cellStyle name="SAPBEXstdItem 99" xfId="40931"/>
    <cellStyle name="SAPBEXstdItem_(A-7) IS-Inputs" xfId="40932"/>
    <cellStyle name="SAPBEXstdItemX" xfId="145"/>
    <cellStyle name="SAPBEXstdItemX 10" xfId="40933"/>
    <cellStyle name="SAPBEXstdItemX 11" xfId="40934"/>
    <cellStyle name="SAPBEXstdItemX 12" xfId="40935"/>
    <cellStyle name="SAPBEXstdItemX 13" xfId="40936"/>
    <cellStyle name="SAPBEXstdItemX 14" xfId="40937"/>
    <cellStyle name="SAPBEXstdItemX 15" xfId="40938"/>
    <cellStyle name="SAPBEXstdItemX 16" xfId="40939"/>
    <cellStyle name="SAPBEXstdItemX 17" xfId="40940"/>
    <cellStyle name="SAPBEXstdItemX 18" xfId="40941"/>
    <cellStyle name="SAPBEXstdItemX 19" xfId="40942"/>
    <cellStyle name="SAPBEXstdItemX 2" xfId="40943"/>
    <cellStyle name="SAPBEXstdItemX 2 2" xfId="40944"/>
    <cellStyle name="SAPBEXstdItemX 2 3" xfId="40945"/>
    <cellStyle name="SAPBEXstdItemX 20" xfId="40946"/>
    <cellStyle name="SAPBEXstdItemX 21" xfId="40947"/>
    <cellStyle name="SAPBEXstdItemX 22" xfId="40948"/>
    <cellStyle name="SAPBEXstdItemX 23" xfId="40949"/>
    <cellStyle name="SAPBEXstdItemX 24" xfId="40950"/>
    <cellStyle name="SAPBEXstdItemX 25" xfId="40951"/>
    <cellStyle name="SAPBEXstdItemX 26" xfId="40952"/>
    <cellStyle name="SAPBEXstdItemX 27" xfId="40953"/>
    <cellStyle name="SAPBEXstdItemX 28" xfId="40954"/>
    <cellStyle name="SAPBEXstdItemX 29" xfId="40955"/>
    <cellStyle name="SAPBEXstdItemX 3" xfId="40956"/>
    <cellStyle name="SAPBEXstdItemX 30" xfId="40957"/>
    <cellStyle name="SAPBEXstdItemX 31" xfId="40958"/>
    <cellStyle name="SAPBEXstdItemX 32" xfId="40959"/>
    <cellStyle name="SAPBEXstdItemX 33" xfId="40960"/>
    <cellStyle name="SAPBEXstdItemX 34" xfId="40961"/>
    <cellStyle name="SAPBEXstdItemX 35" xfId="40962"/>
    <cellStyle name="SAPBEXstdItemX 36" xfId="40963"/>
    <cellStyle name="SAPBEXstdItemX 37" xfId="40964"/>
    <cellStyle name="SAPBEXstdItemX 38" xfId="40965"/>
    <cellStyle name="SAPBEXstdItemX 39" xfId="40966"/>
    <cellStyle name="SAPBEXstdItemX 4" xfId="40967"/>
    <cellStyle name="SAPBEXstdItemX 5" xfId="40968"/>
    <cellStyle name="SAPBEXstdItemX 6" xfId="40969"/>
    <cellStyle name="SAPBEXstdItemX 7" xfId="40970"/>
    <cellStyle name="SAPBEXstdItemX 8" xfId="40971"/>
    <cellStyle name="SAPBEXstdItemX 9" xfId="40972"/>
    <cellStyle name="SAPBEXtitle" xfId="146"/>
    <cellStyle name="SAPBEXtitle 10" xfId="40973"/>
    <cellStyle name="SAPBEXtitle 11" xfId="40974"/>
    <cellStyle name="SAPBEXtitle 12" xfId="40975"/>
    <cellStyle name="SAPBEXtitle 13" xfId="40976"/>
    <cellStyle name="SAPBEXtitle 14" xfId="40977"/>
    <cellStyle name="SAPBEXtitle 15" xfId="40978"/>
    <cellStyle name="SAPBEXtitle 16" xfId="40979"/>
    <cellStyle name="SAPBEXtitle 17" xfId="40980"/>
    <cellStyle name="SAPBEXtitle 18" xfId="40981"/>
    <cellStyle name="SAPBEXtitle 19" xfId="40982"/>
    <cellStyle name="SAPBEXtitle 2" xfId="40983"/>
    <cellStyle name="SAPBEXtitle 2 2" xfId="40984"/>
    <cellStyle name="SAPBEXtitle 2 3" xfId="40985"/>
    <cellStyle name="SAPBEXtitle 20" xfId="40986"/>
    <cellStyle name="SAPBEXtitle 21" xfId="40987"/>
    <cellStyle name="SAPBEXtitle 22" xfId="40988"/>
    <cellStyle name="SAPBEXtitle 23" xfId="40989"/>
    <cellStyle name="SAPBEXtitle 24" xfId="40990"/>
    <cellStyle name="SAPBEXtitle 25" xfId="40991"/>
    <cellStyle name="SAPBEXtitle 26" xfId="40992"/>
    <cellStyle name="SAPBEXtitle 27" xfId="40993"/>
    <cellStyle name="SAPBEXtitle 28" xfId="40994"/>
    <cellStyle name="SAPBEXtitle 29" xfId="40995"/>
    <cellStyle name="SAPBEXtitle 3" xfId="40996"/>
    <cellStyle name="SAPBEXtitle 30" xfId="40997"/>
    <cellStyle name="SAPBEXtitle 31" xfId="40998"/>
    <cellStyle name="SAPBEXtitle 32" xfId="40999"/>
    <cellStyle name="SAPBEXtitle 33" xfId="41000"/>
    <cellStyle name="SAPBEXtitle 34" xfId="41001"/>
    <cellStyle name="SAPBEXtitle 35" xfId="41002"/>
    <cellStyle name="SAPBEXtitle 35 2" xfId="41003"/>
    <cellStyle name="SAPBEXtitle 35 3" xfId="41004"/>
    <cellStyle name="SAPBEXtitle 35 4" xfId="41005"/>
    <cellStyle name="SAPBEXtitle 36" xfId="41006"/>
    <cellStyle name="SAPBEXtitle 36 2" xfId="41007"/>
    <cellStyle name="SAPBEXtitle 36 3" xfId="41008"/>
    <cellStyle name="SAPBEXtitle 36 4" xfId="41009"/>
    <cellStyle name="SAPBEXtitle 37" xfId="41010"/>
    <cellStyle name="SAPBEXtitle 38" xfId="41011"/>
    <cellStyle name="SAPBEXtitle 39" xfId="41012"/>
    <cellStyle name="SAPBEXtitle 4" xfId="41013"/>
    <cellStyle name="SAPBEXtitle 5" xfId="41014"/>
    <cellStyle name="SAPBEXtitle 6" xfId="41015"/>
    <cellStyle name="SAPBEXtitle 7" xfId="41016"/>
    <cellStyle name="SAPBEXtitle 8" xfId="41017"/>
    <cellStyle name="SAPBEXtitle 9" xfId="41018"/>
    <cellStyle name="SAPBEXunassignedItem" xfId="41019"/>
    <cellStyle name="SAPBEXunassignedItem 10" xfId="41020"/>
    <cellStyle name="SAPBEXunassignedItem 10 2" xfId="41021"/>
    <cellStyle name="SAPBEXunassignedItem 10 2 2" xfId="41022"/>
    <cellStyle name="SAPBEXunassignedItem 10 2 2 2" xfId="41023"/>
    <cellStyle name="SAPBEXunassignedItem 10 2 2 2 2" xfId="41024"/>
    <cellStyle name="SAPBEXunassignedItem 10 2 2 3" xfId="41025"/>
    <cellStyle name="SAPBEXunassignedItem 10 2 3" xfId="41026"/>
    <cellStyle name="SAPBEXunassignedItem 10 2 3 2" xfId="41027"/>
    <cellStyle name="SAPBEXunassignedItem 10 2 4" xfId="41028"/>
    <cellStyle name="SAPBEXunassignedItem 10 3" xfId="41029"/>
    <cellStyle name="SAPBEXunassignedItem 10 3 2" xfId="41030"/>
    <cellStyle name="SAPBEXunassignedItem 10 3 2 2" xfId="41031"/>
    <cellStyle name="SAPBEXunassignedItem 10 3 2 2 2" xfId="41032"/>
    <cellStyle name="SAPBEXunassignedItem 10 3 2 3" xfId="41033"/>
    <cellStyle name="SAPBEXunassignedItem 10 3 3" xfId="41034"/>
    <cellStyle name="SAPBEXunassignedItem 10 3 3 2" xfId="41035"/>
    <cellStyle name="SAPBEXunassignedItem 10 3 4" xfId="41036"/>
    <cellStyle name="SAPBEXunassignedItem 10 4" xfId="41037"/>
    <cellStyle name="SAPBEXunassignedItem 10 4 2" xfId="41038"/>
    <cellStyle name="SAPBEXunassignedItem 10 4 2 2" xfId="41039"/>
    <cellStyle name="SAPBEXunassignedItem 10 4 2 2 2" xfId="41040"/>
    <cellStyle name="SAPBEXunassignedItem 10 4 2 3" xfId="41041"/>
    <cellStyle name="SAPBEXunassignedItem 10 4 3" xfId="41042"/>
    <cellStyle name="SAPBEXunassignedItem 10 4 3 2" xfId="41043"/>
    <cellStyle name="SAPBEXunassignedItem 10 4 4" xfId="41044"/>
    <cellStyle name="SAPBEXunassignedItem 10 5" xfId="41045"/>
    <cellStyle name="SAPBEXunassignedItem 10 5 2" xfId="41046"/>
    <cellStyle name="SAPBEXunassignedItem 10 5 2 2" xfId="41047"/>
    <cellStyle name="SAPBEXunassignedItem 10 5 2 2 2" xfId="41048"/>
    <cellStyle name="SAPBEXunassignedItem 10 5 2 3" xfId="41049"/>
    <cellStyle name="SAPBEXunassignedItem 10 5 3" xfId="41050"/>
    <cellStyle name="SAPBEXunassignedItem 10 5 3 2" xfId="41051"/>
    <cellStyle name="SAPBEXunassignedItem 10 5 4" xfId="41052"/>
    <cellStyle name="SAPBEXunassignedItem 10 6" xfId="41053"/>
    <cellStyle name="SAPBEXunassignedItem 10 6 2" xfId="41054"/>
    <cellStyle name="SAPBEXunassignedItem 10 6 2 2" xfId="41055"/>
    <cellStyle name="SAPBEXunassignedItem 10 6 2 2 2" xfId="41056"/>
    <cellStyle name="SAPBEXunassignedItem 10 6 2 3" xfId="41057"/>
    <cellStyle name="SAPBEXunassignedItem 10 6 3" xfId="41058"/>
    <cellStyle name="SAPBEXunassignedItem 10 6 3 2" xfId="41059"/>
    <cellStyle name="SAPBEXunassignedItem 10 6 4" xfId="41060"/>
    <cellStyle name="SAPBEXunassignedItem 10 7" xfId="41061"/>
    <cellStyle name="SAPBEXunassignedItem 10 7 2" xfId="41062"/>
    <cellStyle name="SAPBEXunassignedItem 10 7 2 2" xfId="41063"/>
    <cellStyle name="SAPBEXunassignedItem 10 7 3" xfId="41064"/>
    <cellStyle name="SAPBEXunassignedItem 100" xfId="41065"/>
    <cellStyle name="SAPBEXunassignedItem 100 2" xfId="41066"/>
    <cellStyle name="SAPBEXunassignedItem 100 2 2" xfId="41067"/>
    <cellStyle name="SAPBEXunassignedItem 100 2 2 2" xfId="41068"/>
    <cellStyle name="SAPBEXunassignedItem 100 2 3" xfId="41069"/>
    <cellStyle name="SAPBEXunassignedItem 100 3" xfId="41070"/>
    <cellStyle name="SAPBEXunassignedItem 100 3 2" xfId="41071"/>
    <cellStyle name="SAPBEXunassignedItem 100 4" xfId="41072"/>
    <cellStyle name="SAPBEXunassignedItem 101" xfId="41073"/>
    <cellStyle name="SAPBEXunassignedItem 101 2" xfId="41074"/>
    <cellStyle name="SAPBEXunassignedItem 101 2 2" xfId="41075"/>
    <cellStyle name="SAPBEXunassignedItem 101 2 2 2" xfId="41076"/>
    <cellStyle name="SAPBEXunassignedItem 101 2 3" xfId="41077"/>
    <cellStyle name="SAPBEXunassignedItem 101 3" xfId="41078"/>
    <cellStyle name="SAPBEXunassignedItem 101 3 2" xfId="41079"/>
    <cellStyle name="SAPBEXunassignedItem 101 4" xfId="41080"/>
    <cellStyle name="SAPBEXunassignedItem 102" xfId="41081"/>
    <cellStyle name="SAPBEXunassignedItem 102 2" xfId="41082"/>
    <cellStyle name="SAPBEXunassignedItem 102 2 2" xfId="41083"/>
    <cellStyle name="SAPBEXunassignedItem 102 2 2 2" xfId="41084"/>
    <cellStyle name="SAPBEXunassignedItem 102 2 3" xfId="41085"/>
    <cellStyle name="SAPBEXunassignedItem 102 3" xfId="41086"/>
    <cellStyle name="SAPBEXunassignedItem 102 3 2" xfId="41087"/>
    <cellStyle name="SAPBEXunassignedItem 102 4" xfId="41088"/>
    <cellStyle name="SAPBEXunassignedItem 103" xfId="41089"/>
    <cellStyle name="SAPBEXunassignedItem 103 2" xfId="41090"/>
    <cellStyle name="SAPBEXunassignedItem 103 2 2" xfId="41091"/>
    <cellStyle name="SAPBEXunassignedItem 103 2 2 2" xfId="41092"/>
    <cellStyle name="SAPBEXunassignedItem 103 2 3" xfId="41093"/>
    <cellStyle name="SAPBEXunassignedItem 103 3" xfId="41094"/>
    <cellStyle name="SAPBEXunassignedItem 103 3 2" xfId="41095"/>
    <cellStyle name="SAPBEXunassignedItem 103 4" xfId="41096"/>
    <cellStyle name="SAPBEXunassignedItem 104" xfId="41097"/>
    <cellStyle name="SAPBEXunassignedItem 104 2" xfId="41098"/>
    <cellStyle name="SAPBEXunassignedItem 104 2 2" xfId="41099"/>
    <cellStyle name="SAPBEXunassignedItem 104 2 2 2" xfId="41100"/>
    <cellStyle name="SAPBEXunassignedItem 104 2 3" xfId="41101"/>
    <cellStyle name="SAPBEXunassignedItem 104 3" xfId="41102"/>
    <cellStyle name="SAPBEXunassignedItem 104 3 2" xfId="41103"/>
    <cellStyle name="SAPBEXunassignedItem 104 4" xfId="41104"/>
    <cellStyle name="SAPBEXunassignedItem 105" xfId="41105"/>
    <cellStyle name="SAPBEXunassignedItem 105 2" xfId="41106"/>
    <cellStyle name="SAPBEXunassignedItem 105 2 2" xfId="41107"/>
    <cellStyle name="SAPBEXunassignedItem 105 2 2 2" xfId="41108"/>
    <cellStyle name="SAPBEXunassignedItem 105 2 3" xfId="41109"/>
    <cellStyle name="SAPBEXunassignedItem 105 3" xfId="41110"/>
    <cellStyle name="SAPBEXunassignedItem 105 3 2" xfId="41111"/>
    <cellStyle name="SAPBEXunassignedItem 105 4" xfId="41112"/>
    <cellStyle name="SAPBEXunassignedItem 106" xfId="41113"/>
    <cellStyle name="SAPBEXunassignedItem 106 2" xfId="41114"/>
    <cellStyle name="SAPBEXunassignedItem 106 2 2" xfId="41115"/>
    <cellStyle name="SAPBEXunassignedItem 106 2 2 2" xfId="41116"/>
    <cellStyle name="SAPBEXunassignedItem 106 2 3" xfId="41117"/>
    <cellStyle name="SAPBEXunassignedItem 106 3" xfId="41118"/>
    <cellStyle name="SAPBEXunassignedItem 106 3 2" xfId="41119"/>
    <cellStyle name="SAPBEXunassignedItem 106 4" xfId="41120"/>
    <cellStyle name="SAPBEXunassignedItem 107" xfId="41121"/>
    <cellStyle name="SAPBEXunassignedItem 107 2" xfId="41122"/>
    <cellStyle name="SAPBEXunassignedItem 107 2 2" xfId="41123"/>
    <cellStyle name="SAPBEXunassignedItem 107 2 2 2" xfId="41124"/>
    <cellStyle name="SAPBEXunassignedItem 107 2 3" xfId="41125"/>
    <cellStyle name="SAPBEXunassignedItem 107 3" xfId="41126"/>
    <cellStyle name="SAPBEXunassignedItem 107 3 2" xfId="41127"/>
    <cellStyle name="SAPBEXunassignedItem 107 4" xfId="41128"/>
    <cellStyle name="SAPBEXunassignedItem 108" xfId="41129"/>
    <cellStyle name="SAPBEXunassignedItem 108 2" xfId="41130"/>
    <cellStyle name="SAPBEXunassignedItem 108 2 2" xfId="41131"/>
    <cellStyle name="SAPBEXunassignedItem 108 2 2 2" xfId="41132"/>
    <cellStyle name="SAPBEXunassignedItem 108 2 3" xfId="41133"/>
    <cellStyle name="SAPBEXunassignedItem 108 3" xfId="41134"/>
    <cellStyle name="SAPBEXunassignedItem 108 3 2" xfId="41135"/>
    <cellStyle name="SAPBEXunassignedItem 108 4" xfId="41136"/>
    <cellStyle name="SAPBEXunassignedItem 109" xfId="41137"/>
    <cellStyle name="SAPBEXunassignedItem 109 2" xfId="41138"/>
    <cellStyle name="SAPBEXunassignedItem 109 2 2" xfId="41139"/>
    <cellStyle name="SAPBEXunassignedItem 109 2 2 2" xfId="41140"/>
    <cellStyle name="SAPBEXunassignedItem 109 2 3" xfId="41141"/>
    <cellStyle name="SAPBEXunassignedItem 109 3" xfId="41142"/>
    <cellStyle name="SAPBEXunassignedItem 109 3 2" xfId="41143"/>
    <cellStyle name="SAPBEXunassignedItem 109 4" xfId="41144"/>
    <cellStyle name="SAPBEXunassignedItem 11" xfId="41145"/>
    <cellStyle name="SAPBEXunassignedItem 11 2" xfId="41146"/>
    <cellStyle name="SAPBEXunassignedItem 11 2 2" xfId="41147"/>
    <cellStyle name="SAPBEXunassignedItem 11 2 2 2" xfId="41148"/>
    <cellStyle name="SAPBEXunassignedItem 11 2 2 2 2" xfId="41149"/>
    <cellStyle name="SAPBEXunassignedItem 11 2 2 3" xfId="41150"/>
    <cellStyle name="SAPBEXunassignedItem 11 2 3" xfId="41151"/>
    <cellStyle name="SAPBEXunassignedItem 11 2 3 2" xfId="41152"/>
    <cellStyle name="SAPBEXunassignedItem 11 2 4" xfId="41153"/>
    <cellStyle name="SAPBEXunassignedItem 11 3" xfId="41154"/>
    <cellStyle name="SAPBEXunassignedItem 11 3 2" xfId="41155"/>
    <cellStyle name="SAPBEXunassignedItem 11 3 2 2" xfId="41156"/>
    <cellStyle name="SAPBEXunassignedItem 11 3 2 2 2" xfId="41157"/>
    <cellStyle name="SAPBEXunassignedItem 11 3 2 3" xfId="41158"/>
    <cellStyle name="SAPBEXunassignedItem 11 3 3" xfId="41159"/>
    <cellStyle name="SAPBEXunassignedItem 11 3 3 2" xfId="41160"/>
    <cellStyle name="SAPBEXunassignedItem 11 3 4" xfId="41161"/>
    <cellStyle name="SAPBEXunassignedItem 11 4" xfId="41162"/>
    <cellStyle name="SAPBEXunassignedItem 11 4 2" xfId="41163"/>
    <cellStyle name="SAPBEXunassignedItem 11 4 2 2" xfId="41164"/>
    <cellStyle name="SAPBEXunassignedItem 11 4 2 2 2" xfId="41165"/>
    <cellStyle name="SAPBEXunassignedItem 11 4 2 3" xfId="41166"/>
    <cellStyle name="SAPBEXunassignedItem 11 4 3" xfId="41167"/>
    <cellStyle name="SAPBEXunassignedItem 11 4 3 2" xfId="41168"/>
    <cellStyle name="SAPBEXunassignedItem 11 4 4" xfId="41169"/>
    <cellStyle name="SAPBEXunassignedItem 11 5" xfId="41170"/>
    <cellStyle name="SAPBEXunassignedItem 11 5 2" xfId="41171"/>
    <cellStyle name="SAPBEXunassignedItem 11 5 2 2" xfId="41172"/>
    <cellStyle name="SAPBEXunassignedItem 11 5 2 2 2" xfId="41173"/>
    <cellStyle name="SAPBEXunassignedItem 11 5 2 3" xfId="41174"/>
    <cellStyle name="SAPBEXunassignedItem 11 5 3" xfId="41175"/>
    <cellStyle name="SAPBEXunassignedItem 11 5 3 2" xfId="41176"/>
    <cellStyle name="SAPBEXunassignedItem 11 5 4" xfId="41177"/>
    <cellStyle name="SAPBEXunassignedItem 11 6" xfId="41178"/>
    <cellStyle name="SAPBEXunassignedItem 11 6 2" xfId="41179"/>
    <cellStyle name="SAPBEXunassignedItem 11 6 2 2" xfId="41180"/>
    <cellStyle name="SAPBEXunassignedItem 11 6 2 2 2" xfId="41181"/>
    <cellStyle name="SAPBEXunassignedItem 11 6 2 3" xfId="41182"/>
    <cellStyle name="SAPBEXunassignedItem 11 6 3" xfId="41183"/>
    <cellStyle name="SAPBEXunassignedItem 11 6 3 2" xfId="41184"/>
    <cellStyle name="SAPBEXunassignedItem 11 6 4" xfId="41185"/>
    <cellStyle name="SAPBEXunassignedItem 11 7" xfId="41186"/>
    <cellStyle name="SAPBEXunassignedItem 11 7 2" xfId="41187"/>
    <cellStyle name="SAPBEXunassignedItem 11 7 2 2" xfId="41188"/>
    <cellStyle name="SAPBEXunassignedItem 11 7 3" xfId="41189"/>
    <cellStyle name="SAPBEXunassignedItem 110" xfId="41190"/>
    <cellStyle name="SAPBEXunassignedItem 110 2" xfId="41191"/>
    <cellStyle name="SAPBEXunassignedItem 110 2 2" xfId="41192"/>
    <cellStyle name="SAPBEXunassignedItem 110 2 2 2" xfId="41193"/>
    <cellStyle name="SAPBEXunassignedItem 110 2 3" xfId="41194"/>
    <cellStyle name="SAPBEXunassignedItem 110 3" xfId="41195"/>
    <cellStyle name="SAPBEXunassignedItem 110 3 2" xfId="41196"/>
    <cellStyle name="SAPBEXunassignedItem 110 4" xfId="41197"/>
    <cellStyle name="SAPBEXunassignedItem 111" xfId="41198"/>
    <cellStyle name="SAPBEXunassignedItem 111 2" xfId="41199"/>
    <cellStyle name="SAPBEXunassignedItem 111 2 2" xfId="41200"/>
    <cellStyle name="SAPBEXunassignedItem 111 2 2 2" xfId="41201"/>
    <cellStyle name="SAPBEXunassignedItem 111 2 3" xfId="41202"/>
    <cellStyle name="SAPBEXunassignedItem 111 3" xfId="41203"/>
    <cellStyle name="SAPBEXunassignedItem 111 3 2" xfId="41204"/>
    <cellStyle name="SAPBEXunassignedItem 111 4" xfId="41205"/>
    <cellStyle name="SAPBEXunassignedItem 112" xfId="41206"/>
    <cellStyle name="SAPBEXunassignedItem 112 2" xfId="41207"/>
    <cellStyle name="SAPBEXunassignedItem 112 2 2" xfId="41208"/>
    <cellStyle name="SAPBEXunassignedItem 112 2 2 2" xfId="41209"/>
    <cellStyle name="SAPBEXunassignedItem 112 2 3" xfId="41210"/>
    <cellStyle name="SAPBEXunassignedItem 112 3" xfId="41211"/>
    <cellStyle name="SAPBEXunassignedItem 112 3 2" xfId="41212"/>
    <cellStyle name="SAPBEXunassignedItem 112 4" xfId="41213"/>
    <cellStyle name="SAPBEXunassignedItem 113" xfId="41214"/>
    <cellStyle name="SAPBEXunassignedItem 113 2" xfId="41215"/>
    <cellStyle name="SAPBEXunassignedItem 113 2 2" xfId="41216"/>
    <cellStyle name="SAPBEXunassignedItem 113 2 2 2" xfId="41217"/>
    <cellStyle name="SAPBEXunassignedItem 113 2 3" xfId="41218"/>
    <cellStyle name="SAPBEXunassignedItem 113 3" xfId="41219"/>
    <cellStyle name="SAPBEXunassignedItem 113 3 2" xfId="41220"/>
    <cellStyle name="SAPBEXunassignedItem 113 4" xfId="41221"/>
    <cellStyle name="SAPBEXunassignedItem 114" xfId="41222"/>
    <cellStyle name="SAPBEXunassignedItem 114 2" xfId="41223"/>
    <cellStyle name="SAPBEXunassignedItem 114 2 2" xfId="41224"/>
    <cellStyle name="SAPBEXunassignedItem 114 2 2 2" xfId="41225"/>
    <cellStyle name="SAPBEXunassignedItem 114 2 3" xfId="41226"/>
    <cellStyle name="SAPBEXunassignedItem 114 3" xfId="41227"/>
    <cellStyle name="SAPBEXunassignedItem 114 3 2" xfId="41228"/>
    <cellStyle name="SAPBEXunassignedItem 114 4" xfId="41229"/>
    <cellStyle name="SAPBEXunassignedItem 115" xfId="41230"/>
    <cellStyle name="SAPBEXunassignedItem 115 2" xfId="41231"/>
    <cellStyle name="SAPBEXunassignedItem 115 2 2" xfId="41232"/>
    <cellStyle name="SAPBEXunassignedItem 115 2 2 2" xfId="41233"/>
    <cellStyle name="SAPBEXunassignedItem 115 2 3" xfId="41234"/>
    <cellStyle name="SAPBEXunassignedItem 115 3" xfId="41235"/>
    <cellStyle name="SAPBEXunassignedItem 115 3 2" xfId="41236"/>
    <cellStyle name="SAPBEXunassignedItem 115 4" xfId="41237"/>
    <cellStyle name="SAPBEXunassignedItem 116" xfId="41238"/>
    <cellStyle name="SAPBEXunassignedItem 116 2" xfId="41239"/>
    <cellStyle name="SAPBEXunassignedItem 116 2 2" xfId="41240"/>
    <cellStyle name="SAPBEXunassignedItem 116 2 2 2" xfId="41241"/>
    <cellStyle name="SAPBEXunassignedItem 116 2 3" xfId="41242"/>
    <cellStyle name="SAPBEXunassignedItem 116 3" xfId="41243"/>
    <cellStyle name="SAPBEXunassignedItem 116 3 2" xfId="41244"/>
    <cellStyle name="SAPBEXunassignedItem 116 4" xfId="41245"/>
    <cellStyle name="SAPBEXunassignedItem 117" xfId="41246"/>
    <cellStyle name="SAPBEXunassignedItem 117 2" xfId="41247"/>
    <cellStyle name="SAPBEXunassignedItem 117 2 2" xfId="41248"/>
    <cellStyle name="SAPBEXunassignedItem 117 2 2 2" xfId="41249"/>
    <cellStyle name="SAPBEXunassignedItem 117 2 3" xfId="41250"/>
    <cellStyle name="SAPBEXunassignedItem 117 3" xfId="41251"/>
    <cellStyle name="SAPBEXunassignedItem 117 3 2" xfId="41252"/>
    <cellStyle name="SAPBEXunassignedItem 117 4" xfId="41253"/>
    <cellStyle name="SAPBEXunassignedItem 118" xfId="41254"/>
    <cellStyle name="SAPBEXunassignedItem 118 2" xfId="41255"/>
    <cellStyle name="SAPBEXunassignedItem 118 2 2" xfId="41256"/>
    <cellStyle name="SAPBEXunassignedItem 118 2 2 2" xfId="41257"/>
    <cellStyle name="SAPBEXunassignedItem 118 2 3" xfId="41258"/>
    <cellStyle name="SAPBEXunassignedItem 118 3" xfId="41259"/>
    <cellStyle name="SAPBEXunassignedItem 118 3 2" xfId="41260"/>
    <cellStyle name="SAPBEXunassignedItem 118 4" xfId="41261"/>
    <cellStyle name="SAPBEXunassignedItem 119" xfId="41262"/>
    <cellStyle name="SAPBEXunassignedItem 119 2" xfId="41263"/>
    <cellStyle name="SAPBEXunassignedItem 119 2 2" xfId="41264"/>
    <cellStyle name="SAPBEXunassignedItem 119 2 2 2" xfId="41265"/>
    <cellStyle name="SAPBEXunassignedItem 119 2 3" xfId="41266"/>
    <cellStyle name="SAPBEXunassignedItem 119 3" xfId="41267"/>
    <cellStyle name="SAPBEXunassignedItem 119 3 2" xfId="41268"/>
    <cellStyle name="SAPBEXunassignedItem 119 4" xfId="41269"/>
    <cellStyle name="SAPBEXunassignedItem 12" xfId="41270"/>
    <cellStyle name="SAPBEXunassignedItem 12 2" xfId="41271"/>
    <cellStyle name="SAPBEXunassignedItem 12 2 2" xfId="41272"/>
    <cellStyle name="SAPBEXunassignedItem 12 2 2 2" xfId="41273"/>
    <cellStyle name="SAPBEXunassignedItem 12 2 2 2 2" xfId="41274"/>
    <cellStyle name="SAPBEXunassignedItem 12 2 2 3" xfId="41275"/>
    <cellStyle name="SAPBEXunassignedItem 12 2 3" xfId="41276"/>
    <cellStyle name="SAPBEXunassignedItem 12 2 3 2" xfId="41277"/>
    <cellStyle name="SAPBEXunassignedItem 12 2 4" xfId="41278"/>
    <cellStyle name="SAPBEXunassignedItem 12 3" xfId="41279"/>
    <cellStyle name="SAPBEXunassignedItem 12 3 2" xfId="41280"/>
    <cellStyle name="SAPBEXunassignedItem 12 3 2 2" xfId="41281"/>
    <cellStyle name="SAPBEXunassignedItem 12 3 2 2 2" xfId="41282"/>
    <cellStyle name="SAPBEXunassignedItem 12 3 2 3" xfId="41283"/>
    <cellStyle name="SAPBEXunassignedItem 12 3 3" xfId="41284"/>
    <cellStyle name="SAPBEXunassignedItem 12 3 3 2" xfId="41285"/>
    <cellStyle name="SAPBEXunassignedItem 12 3 4" xfId="41286"/>
    <cellStyle name="SAPBEXunassignedItem 12 4" xfId="41287"/>
    <cellStyle name="SAPBEXunassignedItem 12 4 2" xfId="41288"/>
    <cellStyle name="SAPBEXunassignedItem 12 4 2 2" xfId="41289"/>
    <cellStyle name="SAPBEXunassignedItem 12 4 2 2 2" xfId="41290"/>
    <cellStyle name="SAPBEXunassignedItem 12 4 2 3" xfId="41291"/>
    <cellStyle name="SAPBEXunassignedItem 12 4 3" xfId="41292"/>
    <cellStyle name="SAPBEXunassignedItem 12 4 3 2" xfId="41293"/>
    <cellStyle name="SAPBEXunassignedItem 12 4 4" xfId="41294"/>
    <cellStyle name="SAPBEXunassignedItem 12 5" xfId="41295"/>
    <cellStyle name="SAPBEXunassignedItem 12 5 2" xfId="41296"/>
    <cellStyle name="SAPBEXunassignedItem 12 5 2 2" xfId="41297"/>
    <cellStyle name="SAPBEXunassignedItem 12 5 2 2 2" xfId="41298"/>
    <cellStyle name="SAPBEXunassignedItem 12 5 2 3" xfId="41299"/>
    <cellStyle name="SAPBEXunassignedItem 12 5 3" xfId="41300"/>
    <cellStyle name="SAPBEXunassignedItem 12 5 3 2" xfId="41301"/>
    <cellStyle name="SAPBEXunassignedItem 12 5 4" xfId="41302"/>
    <cellStyle name="SAPBEXunassignedItem 12 6" xfId="41303"/>
    <cellStyle name="SAPBEXunassignedItem 12 6 2" xfId="41304"/>
    <cellStyle name="SAPBEXunassignedItem 12 6 2 2" xfId="41305"/>
    <cellStyle name="SAPBEXunassignedItem 12 6 2 2 2" xfId="41306"/>
    <cellStyle name="SAPBEXunassignedItem 12 6 2 3" xfId="41307"/>
    <cellStyle name="SAPBEXunassignedItem 12 6 3" xfId="41308"/>
    <cellStyle name="SAPBEXunassignedItem 12 6 3 2" xfId="41309"/>
    <cellStyle name="SAPBEXunassignedItem 12 6 4" xfId="41310"/>
    <cellStyle name="SAPBEXunassignedItem 12 7" xfId="41311"/>
    <cellStyle name="SAPBEXunassignedItem 12 7 2" xfId="41312"/>
    <cellStyle name="SAPBEXunassignedItem 12 7 2 2" xfId="41313"/>
    <cellStyle name="SAPBEXunassignedItem 12 7 3" xfId="41314"/>
    <cellStyle name="SAPBEXunassignedItem 120" xfId="41315"/>
    <cellStyle name="SAPBEXunassignedItem 120 2" xfId="41316"/>
    <cellStyle name="SAPBEXunassignedItem 120 2 2" xfId="41317"/>
    <cellStyle name="SAPBEXunassignedItem 120 2 2 2" xfId="41318"/>
    <cellStyle name="SAPBEXunassignedItem 120 2 3" xfId="41319"/>
    <cellStyle name="SAPBEXunassignedItem 120 3" xfId="41320"/>
    <cellStyle name="SAPBEXunassignedItem 120 3 2" xfId="41321"/>
    <cellStyle name="SAPBEXunassignedItem 120 4" xfId="41322"/>
    <cellStyle name="SAPBEXunassignedItem 121" xfId="41323"/>
    <cellStyle name="SAPBEXunassignedItem 121 2" xfId="41324"/>
    <cellStyle name="SAPBEXunassignedItem 121 2 2" xfId="41325"/>
    <cellStyle name="SAPBEXunassignedItem 121 2 2 2" xfId="41326"/>
    <cellStyle name="SAPBEXunassignedItem 121 2 3" xfId="41327"/>
    <cellStyle name="SAPBEXunassignedItem 121 3" xfId="41328"/>
    <cellStyle name="SAPBEXunassignedItem 121 3 2" xfId="41329"/>
    <cellStyle name="SAPBEXunassignedItem 121 4" xfId="41330"/>
    <cellStyle name="SAPBEXunassignedItem 122" xfId="41331"/>
    <cellStyle name="SAPBEXunassignedItem 122 2" xfId="41332"/>
    <cellStyle name="SAPBEXunassignedItem 122 2 2" xfId="41333"/>
    <cellStyle name="SAPBEXunassignedItem 122 2 2 2" xfId="41334"/>
    <cellStyle name="SAPBEXunassignedItem 122 2 3" xfId="41335"/>
    <cellStyle name="SAPBEXunassignedItem 122 3" xfId="41336"/>
    <cellStyle name="SAPBEXunassignedItem 122 3 2" xfId="41337"/>
    <cellStyle name="SAPBEXunassignedItem 122 4" xfId="41338"/>
    <cellStyle name="SAPBEXunassignedItem 123" xfId="41339"/>
    <cellStyle name="SAPBEXunassignedItem 123 2" xfId="41340"/>
    <cellStyle name="SAPBEXunassignedItem 123 2 2" xfId="41341"/>
    <cellStyle name="SAPBEXunassignedItem 123 3" xfId="41342"/>
    <cellStyle name="SAPBEXunassignedItem 124" xfId="41343"/>
    <cellStyle name="SAPBEXunassignedItem 124 2" xfId="41344"/>
    <cellStyle name="SAPBEXunassignedItem 124 2 2" xfId="41345"/>
    <cellStyle name="SAPBEXunassignedItem 124 3" xfId="41346"/>
    <cellStyle name="SAPBEXunassignedItem 125" xfId="41347"/>
    <cellStyle name="SAPBEXunassignedItem 125 2" xfId="41348"/>
    <cellStyle name="SAPBEXunassignedItem 125 2 2" xfId="41349"/>
    <cellStyle name="SAPBEXunassignedItem 125 3" xfId="41350"/>
    <cellStyle name="SAPBEXunassignedItem 126" xfId="41351"/>
    <cellStyle name="SAPBEXunassignedItem 126 2" xfId="41352"/>
    <cellStyle name="SAPBEXunassignedItem 126 2 2" xfId="41353"/>
    <cellStyle name="SAPBEXunassignedItem 126 3" xfId="41354"/>
    <cellStyle name="SAPBEXunassignedItem 127" xfId="41355"/>
    <cellStyle name="SAPBEXunassignedItem 127 2" xfId="41356"/>
    <cellStyle name="SAPBEXunassignedItem 127 2 2" xfId="41357"/>
    <cellStyle name="SAPBEXunassignedItem 127 3" xfId="41358"/>
    <cellStyle name="SAPBEXunassignedItem 128" xfId="41359"/>
    <cellStyle name="SAPBEXunassignedItem 128 2" xfId="41360"/>
    <cellStyle name="SAPBEXunassignedItem 128 2 2" xfId="41361"/>
    <cellStyle name="SAPBEXunassignedItem 128 3" xfId="41362"/>
    <cellStyle name="SAPBEXunassignedItem 129" xfId="41363"/>
    <cellStyle name="SAPBEXunassignedItem 129 2" xfId="41364"/>
    <cellStyle name="SAPBEXunassignedItem 129 2 2" xfId="41365"/>
    <cellStyle name="SAPBEXunassignedItem 129 3" xfId="41366"/>
    <cellStyle name="SAPBEXunassignedItem 13" xfId="41367"/>
    <cellStyle name="SAPBEXunassignedItem 13 2" xfId="41368"/>
    <cellStyle name="SAPBEXunassignedItem 13 2 2" xfId="41369"/>
    <cellStyle name="SAPBEXunassignedItem 13 2 2 2" xfId="41370"/>
    <cellStyle name="SAPBEXunassignedItem 13 2 2 2 2" xfId="41371"/>
    <cellStyle name="SAPBEXunassignedItem 13 2 2 3" xfId="41372"/>
    <cellStyle name="SAPBEXunassignedItem 13 2 3" xfId="41373"/>
    <cellStyle name="SAPBEXunassignedItem 13 2 3 2" xfId="41374"/>
    <cellStyle name="SAPBEXunassignedItem 13 2 4" xfId="41375"/>
    <cellStyle name="SAPBEXunassignedItem 13 3" xfId="41376"/>
    <cellStyle name="SAPBEXunassignedItem 13 3 2" xfId="41377"/>
    <cellStyle name="SAPBEXunassignedItem 13 3 2 2" xfId="41378"/>
    <cellStyle name="SAPBEXunassignedItem 13 3 2 2 2" xfId="41379"/>
    <cellStyle name="SAPBEXunassignedItem 13 3 2 3" xfId="41380"/>
    <cellStyle name="SAPBEXunassignedItem 13 3 3" xfId="41381"/>
    <cellStyle name="SAPBEXunassignedItem 13 3 3 2" xfId="41382"/>
    <cellStyle name="SAPBEXunassignedItem 13 3 4" xfId="41383"/>
    <cellStyle name="SAPBEXunassignedItem 13 4" xfId="41384"/>
    <cellStyle name="SAPBEXunassignedItem 13 4 2" xfId="41385"/>
    <cellStyle name="SAPBEXunassignedItem 13 4 2 2" xfId="41386"/>
    <cellStyle name="SAPBEXunassignedItem 13 4 2 2 2" xfId="41387"/>
    <cellStyle name="SAPBEXunassignedItem 13 4 2 3" xfId="41388"/>
    <cellStyle name="SAPBEXunassignedItem 13 4 3" xfId="41389"/>
    <cellStyle name="SAPBEXunassignedItem 13 4 3 2" xfId="41390"/>
    <cellStyle name="SAPBEXunassignedItem 13 4 4" xfId="41391"/>
    <cellStyle name="SAPBEXunassignedItem 13 5" xfId="41392"/>
    <cellStyle name="SAPBEXunassignedItem 13 5 2" xfId="41393"/>
    <cellStyle name="SAPBEXunassignedItem 13 5 2 2" xfId="41394"/>
    <cellStyle name="SAPBEXunassignedItem 13 5 2 2 2" xfId="41395"/>
    <cellStyle name="SAPBEXunassignedItem 13 5 2 3" xfId="41396"/>
    <cellStyle name="SAPBEXunassignedItem 13 5 3" xfId="41397"/>
    <cellStyle name="SAPBEXunassignedItem 13 5 3 2" xfId="41398"/>
    <cellStyle name="SAPBEXunassignedItem 13 5 4" xfId="41399"/>
    <cellStyle name="SAPBEXunassignedItem 13 6" xfId="41400"/>
    <cellStyle name="SAPBEXunassignedItem 13 6 2" xfId="41401"/>
    <cellStyle name="SAPBEXunassignedItem 13 6 2 2" xfId="41402"/>
    <cellStyle name="SAPBEXunassignedItem 13 6 2 2 2" xfId="41403"/>
    <cellStyle name="SAPBEXunassignedItem 13 6 2 3" xfId="41404"/>
    <cellStyle name="SAPBEXunassignedItem 13 6 3" xfId="41405"/>
    <cellStyle name="SAPBEXunassignedItem 13 6 3 2" xfId="41406"/>
    <cellStyle name="SAPBEXunassignedItem 13 6 4" xfId="41407"/>
    <cellStyle name="SAPBEXunassignedItem 13 7" xfId="41408"/>
    <cellStyle name="SAPBEXunassignedItem 13 7 2" xfId="41409"/>
    <cellStyle name="SAPBEXunassignedItem 13 7 2 2" xfId="41410"/>
    <cellStyle name="SAPBEXunassignedItem 13 7 3" xfId="41411"/>
    <cellStyle name="SAPBEXunassignedItem 130" xfId="41412"/>
    <cellStyle name="SAPBEXunassignedItem 130 2" xfId="41413"/>
    <cellStyle name="SAPBEXunassignedItem 130 2 2" xfId="41414"/>
    <cellStyle name="SAPBEXunassignedItem 130 3" xfId="41415"/>
    <cellStyle name="SAPBEXunassignedItem 131" xfId="41416"/>
    <cellStyle name="SAPBEXunassignedItem 131 2" xfId="41417"/>
    <cellStyle name="SAPBEXunassignedItem 131 2 2" xfId="41418"/>
    <cellStyle name="SAPBEXunassignedItem 131 3" xfId="41419"/>
    <cellStyle name="SAPBEXunassignedItem 132" xfId="41420"/>
    <cellStyle name="SAPBEXunassignedItem 132 2" xfId="41421"/>
    <cellStyle name="SAPBEXunassignedItem 132 2 2" xfId="41422"/>
    <cellStyle name="SAPBEXunassignedItem 132 3" xfId="41423"/>
    <cellStyle name="SAPBEXunassignedItem 133" xfId="41424"/>
    <cellStyle name="SAPBEXunassignedItem 133 2" xfId="41425"/>
    <cellStyle name="SAPBEXunassignedItem 133 2 2" xfId="41426"/>
    <cellStyle name="SAPBEXunassignedItem 133 3" xfId="41427"/>
    <cellStyle name="SAPBEXunassignedItem 134" xfId="41428"/>
    <cellStyle name="SAPBEXunassignedItem 134 2" xfId="41429"/>
    <cellStyle name="SAPBEXunassignedItem 134 2 2" xfId="41430"/>
    <cellStyle name="SAPBEXunassignedItem 134 3" xfId="41431"/>
    <cellStyle name="SAPBEXunassignedItem 135" xfId="41432"/>
    <cellStyle name="SAPBEXunassignedItem 135 2" xfId="41433"/>
    <cellStyle name="SAPBEXunassignedItem 135 2 2" xfId="41434"/>
    <cellStyle name="SAPBEXunassignedItem 135 3" xfId="41435"/>
    <cellStyle name="SAPBEXunassignedItem 136" xfId="41436"/>
    <cellStyle name="SAPBEXunassignedItem 136 2" xfId="41437"/>
    <cellStyle name="SAPBEXunassignedItem 136 2 2" xfId="41438"/>
    <cellStyle name="SAPBEXunassignedItem 136 3" xfId="41439"/>
    <cellStyle name="SAPBEXunassignedItem 137" xfId="41440"/>
    <cellStyle name="SAPBEXunassignedItem 137 2" xfId="41441"/>
    <cellStyle name="SAPBEXunassignedItem 137 2 2" xfId="41442"/>
    <cellStyle name="SAPBEXunassignedItem 137 3" xfId="41443"/>
    <cellStyle name="SAPBEXunassignedItem 138" xfId="41444"/>
    <cellStyle name="SAPBEXunassignedItem 138 2" xfId="41445"/>
    <cellStyle name="SAPBEXunassignedItem 138 2 2" xfId="41446"/>
    <cellStyle name="SAPBEXunassignedItem 138 3" xfId="41447"/>
    <cellStyle name="SAPBEXunassignedItem 139" xfId="41448"/>
    <cellStyle name="SAPBEXunassignedItem 139 2" xfId="41449"/>
    <cellStyle name="SAPBEXunassignedItem 139 2 2" xfId="41450"/>
    <cellStyle name="SAPBEXunassignedItem 139 3" xfId="41451"/>
    <cellStyle name="SAPBEXunassignedItem 14" xfId="41452"/>
    <cellStyle name="SAPBEXunassignedItem 14 2" xfId="41453"/>
    <cellStyle name="SAPBEXunassignedItem 14 2 2" xfId="41454"/>
    <cellStyle name="SAPBEXunassignedItem 14 2 2 2" xfId="41455"/>
    <cellStyle name="SAPBEXunassignedItem 14 2 2 2 2" xfId="41456"/>
    <cellStyle name="SAPBEXunassignedItem 14 2 2 3" xfId="41457"/>
    <cellStyle name="SAPBEXunassignedItem 14 2 3" xfId="41458"/>
    <cellStyle name="SAPBEXunassignedItem 14 2 3 2" xfId="41459"/>
    <cellStyle name="SAPBEXunassignedItem 14 2 4" xfId="41460"/>
    <cellStyle name="SAPBEXunassignedItem 14 3" xfId="41461"/>
    <cellStyle name="SAPBEXunassignedItem 14 3 2" xfId="41462"/>
    <cellStyle name="SAPBEXunassignedItem 14 3 2 2" xfId="41463"/>
    <cellStyle name="SAPBEXunassignedItem 14 3 2 2 2" xfId="41464"/>
    <cellStyle name="SAPBEXunassignedItem 14 3 2 3" xfId="41465"/>
    <cellStyle name="SAPBEXunassignedItem 14 3 3" xfId="41466"/>
    <cellStyle name="SAPBEXunassignedItem 14 3 3 2" xfId="41467"/>
    <cellStyle name="SAPBEXunassignedItem 14 3 4" xfId="41468"/>
    <cellStyle name="SAPBEXunassignedItem 14 4" xfId="41469"/>
    <cellStyle name="SAPBEXunassignedItem 14 4 2" xfId="41470"/>
    <cellStyle name="SAPBEXunassignedItem 14 4 2 2" xfId="41471"/>
    <cellStyle name="SAPBEXunassignedItem 14 4 2 2 2" xfId="41472"/>
    <cellStyle name="SAPBEXunassignedItem 14 4 2 3" xfId="41473"/>
    <cellStyle name="SAPBEXunassignedItem 14 4 3" xfId="41474"/>
    <cellStyle name="SAPBEXunassignedItem 14 4 3 2" xfId="41475"/>
    <cellStyle name="SAPBEXunassignedItem 14 4 4" xfId="41476"/>
    <cellStyle name="SAPBEXunassignedItem 14 5" xfId="41477"/>
    <cellStyle name="SAPBEXunassignedItem 14 5 2" xfId="41478"/>
    <cellStyle name="SAPBEXunassignedItem 14 5 2 2" xfId="41479"/>
    <cellStyle name="SAPBEXunassignedItem 14 5 2 2 2" xfId="41480"/>
    <cellStyle name="SAPBEXunassignedItem 14 5 2 3" xfId="41481"/>
    <cellStyle name="SAPBEXunassignedItem 14 5 3" xfId="41482"/>
    <cellStyle name="SAPBEXunassignedItem 14 5 3 2" xfId="41483"/>
    <cellStyle name="SAPBEXunassignedItem 14 5 4" xfId="41484"/>
    <cellStyle name="SAPBEXunassignedItem 14 6" xfId="41485"/>
    <cellStyle name="SAPBEXunassignedItem 14 6 2" xfId="41486"/>
    <cellStyle name="SAPBEXunassignedItem 14 6 2 2" xfId="41487"/>
    <cellStyle name="SAPBEXunassignedItem 14 6 2 2 2" xfId="41488"/>
    <cellStyle name="SAPBEXunassignedItem 14 6 2 3" xfId="41489"/>
    <cellStyle name="SAPBEXunassignedItem 14 6 3" xfId="41490"/>
    <cellStyle name="SAPBEXunassignedItem 14 6 3 2" xfId="41491"/>
    <cellStyle name="SAPBEXunassignedItem 14 6 4" xfId="41492"/>
    <cellStyle name="SAPBEXunassignedItem 14 7" xfId="41493"/>
    <cellStyle name="SAPBEXunassignedItem 14 7 2" xfId="41494"/>
    <cellStyle name="SAPBEXunassignedItem 14 7 2 2" xfId="41495"/>
    <cellStyle name="SAPBEXunassignedItem 14 7 3" xfId="41496"/>
    <cellStyle name="SAPBEXunassignedItem 140" xfId="41497"/>
    <cellStyle name="SAPBEXunassignedItem 140 2" xfId="41498"/>
    <cellStyle name="SAPBEXunassignedItem 140 2 2" xfId="41499"/>
    <cellStyle name="SAPBEXunassignedItem 140 3" xfId="41500"/>
    <cellStyle name="SAPBEXunassignedItem 141" xfId="41501"/>
    <cellStyle name="SAPBEXunassignedItem 141 2" xfId="41502"/>
    <cellStyle name="SAPBEXunassignedItem 141 2 2" xfId="41503"/>
    <cellStyle name="SAPBEXunassignedItem 141 3" xfId="41504"/>
    <cellStyle name="SAPBEXunassignedItem 142" xfId="41505"/>
    <cellStyle name="SAPBEXunassignedItem 142 2" xfId="41506"/>
    <cellStyle name="SAPBEXunassignedItem 142 2 2" xfId="41507"/>
    <cellStyle name="SAPBEXunassignedItem 142 3" xfId="41508"/>
    <cellStyle name="SAPBEXunassignedItem 143" xfId="41509"/>
    <cellStyle name="SAPBEXunassignedItem 143 2" xfId="41510"/>
    <cellStyle name="SAPBEXunassignedItem 143 2 2" xfId="41511"/>
    <cellStyle name="SAPBEXunassignedItem 143 3" xfId="41512"/>
    <cellStyle name="SAPBEXunassignedItem 144" xfId="41513"/>
    <cellStyle name="SAPBEXunassignedItem 144 2" xfId="41514"/>
    <cellStyle name="SAPBEXunassignedItem 144 2 2" xfId="41515"/>
    <cellStyle name="SAPBEXunassignedItem 144 3" xfId="41516"/>
    <cellStyle name="SAPBEXunassignedItem 15" xfId="41517"/>
    <cellStyle name="SAPBEXunassignedItem 15 2" xfId="41518"/>
    <cellStyle name="SAPBEXunassignedItem 15 2 2" xfId="41519"/>
    <cellStyle name="SAPBEXunassignedItem 15 2 2 2" xfId="41520"/>
    <cellStyle name="SAPBEXunassignedItem 15 2 2 2 2" xfId="41521"/>
    <cellStyle name="SAPBEXunassignedItem 15 2 2 3" xfId="41522"/>
    <cellStyle name="SAPBEXunassignedItem 15 2 3" xfId="41523"/>
    <cellStyle name="SAPBEXunassignedItem 15 2 3 2" xfId="41524"/>
    <cellStyle name="SAPBEXunassignedItem 15 2 4" xfId="41525"/>
    <cellStyle name="SAPBEXunassignedItem 15 3" xfId="41526"/>
    <cellStyle name="SAPBEXunassignedItem 15 3 2" xfId="41527"/>
    <cellStyle name="SAPBEXunassignedItem 15 3 2 2" xfId="41528"/>
    <cellStyle name="SAPBEXunassignedItem 15 3 2 2 2" xfId="41529"/>
    <cellStyle name="SAPBEXunassignedItem 15 3 2 3" xfId="41530"/>
    <cellStyle name="SAPBEXunassignedItem 15 3 3" xfId="41531"/>
    <cellStyle name="SAPBEXunassignedItem 15 3 3 2" xfId="41532"/>
    <cellStyle name="SAPBEXunassignedItem 15 3 4" xfId="41533"/>
    <cellStyle name="SAPBEXunassignedItem 15 4" xfId="41534"/>
    <cellStyle name="SAPBEXunassignedItem 15 4 2" xfId="41535"/>
    <cellStyle name="SAPBEXunassignedItem 15 4 2 2" xfId="41536"/>
    <cellStyle name="SAPBEXunassignedItem 15 4 2 2 2" xfId="41537"/>
    <cellStyle name="SAPBEXunassignedItem 15 4 2 3" xfId="41538"/>
    <cellStyle name="SAPBEXunassignedItem 15 4 3" xfId="41539"/>
    <cellStyle name="SAPBEXunassignedItem 15 4 3 2" xfId="41540"/>
    <cellStyle name="SAPBEXunassignedItem 15 4 4" xfId="41541"/>
    <cellStyle name="SAPBEXunassignedItem 15 5" xfId="41542"/>
    <cellStyle name="SAPBEXunassignedItem 15 5 2" xfId="41543"/>
    <cellStyle name="SAPBEXunassignedItem 15 5 2 2" xfId="41544"/>
    <cellStyle name="SAPBEXunassignedItem 15 5 2 2 2" xfId="41545"/>
    <cellStyle name="SAPBEXunassignedItem 15 5 2 3" xfId="41546"/>
    <cellStyle name="SAPBEXunassignedItem 15 5 3" xfId="41547"/>
    <cellStyle name="SAPBEXunassignedItem 15 5 3 2" xfId="41548"/>
    <cellStyle name="SAPBEXunassignedItem 15 5 4" xfId="41549"/>
    <cellStyle name="SAPBEXunassignedItem 15 6" xfId="41550"/>
    <cellStyle name="SAPBEXunassignedItem 15 6 2" xfId="41551"/>
    <cellStyle name="SAPBEXunassignedItem 15 6 2 2" xfId="41552"/>
    <cellStyle name="SAPBEXunassignedItem 15 6 2 2 2" xfId="41553"/>
    <cellStyle name="SAPBEXunassignedItem 15 6 2 3" xfId="41554"/>
    <cellStyle name="SAPBEXunassignedItem 15 6 3" xfId="41555"/>
    <cellStyle name="SAPBEXunassignedItem 15 6 3 2" xfId="41556"/>
    <cellStyle name="SAPBEXunassignedItem 15 6 4" xfId="41557"/>
    <cellStyle name="SAPBEXunassignedItem 15 7" xfId="41558"/>
    <cellStyle name="SAPBEXunassignedItem 15 7 2" xfId="41559"/>
    <cellStyle name="SAPBEXunassignedItem 15 7 2 2" xfId="41560"/>
    <cellStyle name="SAPBEXunassignedItem 15 7 3" xfId="41561"/>
    <cellStyle name="SAPBEXunassignedItem 16" xfId="41562"/>
    <cellStyle name="SAPBEXunassignedItem 16 2" xfId="41563"/>
    <cellStyle name="SAPBEXunassignedItem 16 2 2" xfId="41564"/>
    <cellStyle name="SAPBEXunassignedItem 16 2 2 2" xfId="41565"/>
    <cellStyle name="SAPBEXunassignedItem 16 2 2 2 2" xfId="41566"/>
    <cellStyle name="SAPBEXunassignedItem 16 2 2 3" xfId="41567"/>
    <cellStyle name="SAPBEXunassignedItem 16 2 3" xfId="41568"/>
    <cellStyle name="SAPBEXunassignedItem 16 2 3 2" xfId="41569"/>
    <cellStyle name="SAPBEXunassignedItem 16 2 4" xfId="41570"/>
    <cellStyle name="SAPBEXunassignedItem 16 3" xfId="41571"/>
    <cellStyle name="SAPBEXunassignedItem 16 3 2" xfId="41572"/>
    <cellStyle name="SAPBEXunassignedItem 16 3 2 2" xfId="41573"/>
    <cellStyle name="SAPBEXunassignedItem 16 3 2 2 2" xfId="41574"/>
    <cellStyle name="SAPBEXunassignedItem 16 3 2 3" xfId="41575"/>
    <cellStyle name="SAPBEXunassignedItem 16 3 3" xfId="41576"/>
    <cellStyle name="SAPBEXunassignedItem 16 3 3 2" xfId="41577"/>
    <cellStyle name="SAPBEXunassignedItem 16 3 4" xfId="41578"/>
    <cellStyle name="SAPBEXunassignedItem 16 4" xfId="41579"/>
    <cellStyle name="SAPBEXunassignedItem 16 4 2" xfId="41580"/>
    <cellStyle name="SAPBEXunassignedItem 16 4 2 2" xfId="41581"/>
    <cellStyle name="SAPBEXunassignedItem 16 4 2 2 2" xfId="41582"/>
    <cellStyle name="SAPBEXunassignedItem 16 4 2 3" xfId="41583"/>
    <cellStyle name="SAPBEXunassignedItem 16 4 3" xfId="41584"/>
    <cellStyle name="SAPBEXunassignedItem 16 4 3 2" xfId="41585"/>
    <cellStyle name="SAPBEXunassignedItem 16 4 4" xfId="41586"/>
    <cellStyle name="SAPBEXunassignedItem 16 5" xfId="41587"/>
    <cellStyle name="SAPBEXunassignedItem 16 5 2" xfId="41588"/>
    <cellStyle name="SAPBEXunassignedItem 16 5 2 2" xfId="41589"/>
    <cellStyle name="SAPBEXunassignedItem 16 5 2 2 2" xfId="41590"/>
    <cellStyle name="SAPBEXunassignedItem 16 5 2 3" xfId="41591"/>
    <cellStyle name="SAPBEXunassignedItem 16 5 3" xfId="41592"/>
    <cellStyle name="SAPBEXunassignedItem 16 5 3 2" xfId="41593"/>
    <cellStyle name="SAPBEXunassignedItem 16 5 4" xfId="41594"/>
    <cellStyle name="SAPBEXunassignedItem 16 6" xfId="41595"/>
    <cellStyle name="SAPBEXunassignedItem 16 6 2" xfId="41596"/>
    <cellStyle name="SAPBEXunassignedItem 16 6 2 2" xfId="41597"/>
    <cellStyle name="SAPBEXunassignedItem 16 6 2 2 2" xfId="41598"/>
    <cellStyle name="SAPBEXunassignedItem 16 6 2 3" xfId="41599"/>
    <cellStyle name="SAPBEXunassignedItem 16 6 3" xfId="41600"/>
    <cellStyle name="SAPBEXunassignedItem 16 6 3 2" xfId="41601"/>
    <cellStyle name="SAPBEXunassignedItem 16 6 4" xfId="41602"/>
    <cellStyle name="SAPBEXunassignedItem 16 7" xfId="41603"/>
    <cellStyle name="SAPBEXunassignedItem 16 7 2" xfId="41604"/>
    <cellStyle name="SAPBEXunassignedItem 16 7 2 2" xfId="41605"/>
    <cellStyle name="SAPBEXunassignedItem 16 7 3" xfId="41606"/>
    <cellStyle name="SAPBEXunassignedItem 17" xfId="41607"/>
    <cellStyle name="SAPBEXunassignedItem 17 2" xfId="41608"/>
    <cellStyle name="SAPBEXunassignedItem 17 2 2" xfId="41609"/>
    <cellStyle name="SAPBEXunassignedItem 17 2 2 2" xfId="41610"/>
    <cellStyle name="SAPBEXunassignedItem 17 2 2 2 2" xfId="41611"/>
    <cellStyle name="SAPBEXunassignedItem 17 2 2 3" xfId="41612"/>
    <cellStyle name="SAPBEXunassignedItem 17 2 3" xfId="41613"/>
    <cellStyle name="SAPBEXunassignedItem 17 2 3 2" xfId="41614"/>
    <cellStyle name="SAPBEXunassignedItem 17 2 4" xfId="41615"/>
    <cellStyle name="SAPBEXunassignedItem 17 3" xfId="41616"/>
    <cellStyle name="SAPBEXunassignedItem 17 3 2" xfId="41617"/>
    <cellStyle name="SAPBEXunassignedItem 17 3 2 2" xfId="41618"/>
    <cellStyle name="SAPBEXunassignedItem 17 3 2 2 2" xfId="41619"/>
    <cellStyle name="SAPBEXunassignedItem 17 3 2 3" xfId="41620"/>
    <cellStyle name="SAPBEXunassignedItem 17 3 3" xfId="41621"/>
    <cellStyle name="SAPBEXunassignedItem 17 3 3 2" xfId="41622"/>
    <cellStyle name="SAPBEXunassignedItem 17 3 4" xfId="41623"/>
    <cellStyle name="SAPBEXunassignedItem 17 4" xfId="41624"/>
    <cellStyle name="SAPBEXunassignedItem 17 4 2" xfId="41625"/>
    <cellStyle name="SAPBEXunassignedItem 17 4 2 2" xfId="41626"/>
    <cellStyle name="SAPBEXunassignedItem 17 4 2 2 2" xfId="41627"/>
    <cellStyle name="SAPBEXunassignedItem 17 4 2 3" xfId="41628"/>
    <cellStyle name="SAPBEXunassignedItem 17 4 3" xfId="41629"/>
    <cellStyle name="SAPBEXunassignedItem 17 4 3 2" xfId="41630"/>
    <cellStyle name="SAPBEXunassignedItem 17 4 4" xfId="41631"/>
    <cellStyle name="SAPBEXunassignedItem 17 5" xfId="41632"/>
    <cellStyle name="SAPBEXunassignedItem 17 5 2" xfId="41633"/>
    <cellStyle name="SAPBEXunassignedItem 17 5 2 2" xfId="41634"/>
    <cellStyle name="SAPBEXunassignedItem 17 5 2 2 2" xfId="41635"/>
    <cellStyle name="SAPBEXunassignedItem 17 5 2 3" xfId="41636"/>
    <cellStyle name="SAPBEXunassignedItem 17 5 3" xfId="41637"/>
    <cellStyle name="SAPBEXunassignedItem 17 5 3 2" xfId="41638"/>
    <cellStyle name="SAPBEXunassignedItem 17 5 4" xfId="41639"/>
    <cellStyle name="SAPBEXunassignedItem 17 6" xfId="41640"/>
    <cellStyle name="SAPBEXunassignedItem 17 6 2" xfId="41641"/>
    <cellStyle name="SAPBEXunassignedItem 17 6 2 2" xfId="41642"/>
    <cellStyle name="SAPBEXunassignedItem 17 6 2 2 2" xfId="41643"/>
    <cellStyle name="SAPBEXunassignedItem 17 6 2 3" xfId="41644"/>
    <cellStyle name="SAPBEXunassignedItem 17 6 3" xfId="41645"/>
    <cellStyle name="SAPBEXunassignedItem 17 6 3 2" xfId="41646"/>
    <cellStyle name="SAPBEXunassignedItem 17 6 4" xfId="41647"/>
    <cellStyle name="SAPBEXunassignedItem 17 7" xfId="41648"/>
    <cellStyle name="SAPBEXunassignedItem 17 7 2" xfId="41649"/>
    <cellStyle name="SAPBEXunassignedItem 17 7 2 2" xfId="41650"/>
    <cellStyle name="SAPBEXunassignedItem 17 7 3" xfId="41651"/>
    <cellStyle name="SAPBEXunassignedItem 18" xfId="41652"/>
    <cellStyle name="SAPBEXunassignedItem 18 2" xfId="41653"/>
    <cellStyle name="SAPBEXunassignedItem 18 2 2" xfId="41654"/>
    <cellStyle name="SAPBEXunassignedItem 18 2 2 2" xfId="41655"/>
    <cellStyle name="SAPBEXunassignedItem 18 2 2 2 2" xfId="41656"/>
    <cellStyle name="SAPBEXunassignedItem 18 2 2 3" xfId="41657"/>
    <cellStyle name="SAPBEXunassignedItem 18 2 3" xfId="41658"/>
    <cellStyle name="SAPBEXunassignedItem 18 2 3 2" xfId="41659"/>
    <cellStyle name="SAPBEXunassignedItem 18 2 4" xfId="41660"/>
    <cellStyle name="SAPBEXunassignedItem 18 3" xfId="41661"/>
    <cellStyle name="SAPBEXunassignedItem 18 3 2" xfId="41662"/>
    <cellStyle name="SAPBEXunassignedItem 18 3 2 2" xfId="41663"/>
    <cellStyle name="SAPBEXunassignedItem 18 3 2 2 2" xfId="41664"/>
    <cellStyle name="SAPBEXunassignedItem 18 3 2 3" xfId="41665"/>
    <cellStyle name="SAPBEXunassignedItem 18 3 3" xfId="41666"/>
    <cellStyle name="SAPBEXunassignedItem 18 3 3 2" xfId="41667"/>
    <cellStyle name="SAPBEXunassignedItem 18 3 4" xfId="41668"/>
    <cellStyle name="SAPBEXunassignedItem 18 4" xfId="41669"/>
    <cellStyle name="SAPBEXunassignedItem 18 4 2" xfId="41670"/>
    <cellStyle name="SAPBEXunassignedItem 18 4 2 2" xfId="41671"/>
    <cellStyle name="SAPBEXunassignedItem 18 4 2 2 2" xfId="41672"/>
    <cellStyle name="SAPBEXunassignedItem 18 4 2 3" xfId="41673"/>
    <cellStyle name="SAPBEXunassignedItem 18 4 3" xfId="41674"/>
    <cellStyle name="SAPBEXunassignedItem 18 4 3 2" xfId="41675"/>
    <cellStyle name="SAPBEXunassignedItem 18 4 4" xfId="41676"/>
    <cellStyle name="SAPBEXunassignedItem 18 5" xfId="41677"/>
    <cellStyle name="SAPBEXunassignedItem 18 5 2" xfId="41678"/>
    <cellStyle name="SAPBEXunassignedItem 18 5 2 2" xfId="41679"/>
    <cellStyle name="SAPBEXunassignedItem 18 5 2 2 2" xfId="41680"/>
    <cellStyle name="SAPBEXunassignedItem 18 5 2 3" xfId="41681"/>
    <cellStyle name="SAPBEXunassignedItem 18 5 3" xfId="41682"/>
    <cellStyle name="SAPBEXunassignedItem 18 5 3 2" xfId="41683"/>
    <cellStyle name="SAPBEXunassignedItem 18 5 4" xfId="41684"/>
    <cellStyle name="SAPBEXunassignedItem 18 6" xfId="41685"/>
    <cellStyle name="SAPBEXunassignedItem 18 6 2" xfId="41686"/>
    <cellStyle name="SAPBEXunassignedItem 18 6 2 2" xfId="41687"/>
    <cellStyle name="SAPBEXunassignedItem 18 6 2 2 2" xfId="41688"/>
    <cellStyle name="SAPBEXunassignedItem 18 6 2 3" xfId="41689"/>
    <cellStyle name="SAPBEXunassignedItem 18 6 3" xfId="41690"/>
    <cellStyle name="SAPBEXunassignedItem 18 6 3 2" xfId="41691"/>
    <cellStyle name="SAPBEXunassignedItem 18 6 4" xfId="41692"/>
    <cellStyle name="SAPBEXunassignedItem 18 7" xfId="41693"/>
    <cellStyle name="SAPBEXunassignedItem 18 7 2" xfId="41694"/>
    <cellStyle name="SAPBEXunassignedItem 18 7 2 2" xfId="41695"/>
    <cellStyle name="SAPBEXunassignedItem 18 7 3" xfId="41696"/>
    <cellStyle name="SAPBEXunassignedItem 19" xfId="41697"/>
    <cellStyle name="SAPBEXunassignedItem 19 2" xfId="41698"/>
    <cellStyle name="SAPBEXunassignedItem 19 2 2" xfId="41699"/>
    <cellStyle name="SAPBEXunassignedItem 19 2 2 2" xfId="41700"/>
    <cellStyle name="SAPBEXunassignedItem 19 2 2 2 2" xfId="41701"/>
    <cellStyle name="SAPBEXunassignedItem 19 2 2 3" xfId="41702"/>
    <cellStyle name="SAPBEXunassignedItem 19 2 3" xfId="41703"/>
    <cellStyle name="SAPBEXunassignedItem 19 2 3 2" xfId="41704"/>
    <cellStyle name="SAPBEXunassignedItem 19 2 4" xfId="41705"/>
    <cellStyle name="SAPBEXunassignedItem 19 3" xfId="41706"/>
    <cellStyle name="SAPBEXunassignedItem 19 3 2" xfId="41707"/>
    <cellStyle name="SAPBEXunassignedItem 19 3 2 2" xfId="41708"/>
    <cellStyle name="SAPBEXunassignedItem 19 3 2 2 2" xfId="41709"/>
    <cellStyle name="SAPBEXunassignedItem 19 3 2 3" xfId="41710"/>
    <cellStyle name="SAPBEXunassignedItem 19 3 3" xfId="41711"/>
    <cellStyle name="SAPBEXunassignedItem 19 3 3 2" xfId="41712"/>
    <cellStyle name="SAPBEXunassignedItem 19 3 4" xfId="41713"/>
    <cellStyle name="SAPBEXunassignedItem 19 4" xfId="41714"/>
    <cellStyle name="SAPBEXunassignedItem 19 4 2" xfId="41715"/>
    <cellStyle name="SAPBEXunassignedItem 19 4 2 2" xfId="41716"/>
    <cellStyle name="SAPBEXunassignedItem 19 4 2 2 2" xfId="41717"/>
    <cellStyle name="SAPBEXunassignedItem 19 4 2 3" xfId="41718"/>
    <cellStyle name="SAPBEXunassignedItem 19 4 3" xfId="41719"/>
    <cellStyle name="SAPBEXunassignedItem 19 4 3 2" xfId="41720"/>
    <cellStyle name="SAPBEXunassignedItem 19 4 4" xfId="41721"/>
    <cellStyle name="SAPBEXunassignedItem 19 5" xfId="41722"/>
    <cellStyle name="SAPBEXunassignedItem 19 5 2" xfId="41723"/>
    <cellStyle name="SAPBEXunassignedItem 19 5 2 2" xfId="41724"/>
    <cellStyle name="SAPBEXunassignedItem 19 5 2 2 2" xfId="41725"/>
    <cellStyle name="SAPBEXunassignedItem 19 5 2 3" xfId="41726"/>
    <cellStyle name="SAPBEXunassignedItem 19 5 3" xfId="41727"/>
    <cellStyle name="SAPBEXunassignedItem 19 5 3 2" xfId="41728"/>
    <cellStyle name="SAPBEXunassignedItem 19 5 4" xfId="41729"/>
    <cellStyle name="SAPBEXunassignedItem 19 6" xfId="41730"/>
    <cellStyle name="SAPBEXunassignedItem 19 6 2" xfId="41731"/>
    <cellStyle name="SAPBEXunassignedItem 19 6 2 2" xfId="41732"/>
    <cellStyle name="SAPBEXunassignedItem 19 6 2 2 2" xfId="41733"/>
    <cellStyle name="SAPBEXunassignedItem 19 6 2 3" xfId="41734"/>
    <cellStyle name="SAPBEXunassignedItem 19 6 3" xfId="41735"/>
    <cellStyle name="SAPBEXunassignedItem 19 6 3 2" xfId="41736"/>
    <cellStyle name="SAPBEXunassignedItem 19 6 4" xfId="41737"/>
    <cellStyle name="SAPBEXunassignedItem 19 7" xfId="41738"/>
    <cellStyle name="SAPBEXunassignedItem 19 7 2" xfId="41739"/>
    <cellStyle name="SAPBEXunassignedItem 19 7 2 2" xfId="41740"/>
    <cellStyle name="SAPBEXunassignedItem 19 7 3" xfId="41741"/>
    <cellStyle name="SAPBEXunassignedItem 2" xfId="41742"/>
    <cellStyle name="SAPBEXunassignedItem 2 2" xfId="41743"/>
    <cellStyle name="SAPBEXunassignedItem 2 2 2" xfId="41744"/>
    <cellStyle name="SAPBEXunassignedItem 2 2 2 2" xfId="41745"/>
    <cellStyle name="SAPBEXunassignedItem 2 2 2 2 2" xfId="41746"/>
    <cellStyle name="SAPBEXunassignedItem 2 2 2 3" xfId="41747"/>
    <cellStyle name="SAPBEXunassignedItem 2 2 3" xfId="41748"/>
    <cellStyle name="SAPBEXunassignedItem 2 2 3 2" xfId="41749"/>
    <cellStyle name="SAPBEXunassignedItem 2 2 4" xfId="41750"/>
    <cellStyle name="SAPBEXunassignedItem 2 3" xfId="41751"/>
    <cellStyle name="SAPBEXunassignedItem 2 3 2" xfId="41752"/>
    <cellStyle name="SAPBEXunassignedItem 2 3 2 2" xfId="41753"/>
    <cellStyle name="SAPBEXunassignedItem 2 3 2 2 2" xfId="41754"/>
    <cellStyle name="SAPBEXunassignedItem 2 3 2 3" xfId="41755"/>
    <cellStyle name="SAPBEXunassignedItem 2 3 3" xfId="41756"/>
    <cellStyle name="SAPBEXunassignedItem 2 3 3 2" xfId="41757"/>
    <cellStyle name="SAPBEXunassignedItem 2 3 4" xfId="41758"/>
    <cellStyle name="SAPBEXunassignedItem 2 4" xfId="41759"/>
    <cellStyle name="SAPBEXunassignedItem 2 4 2" xfId="41760"/>
    <cellStyle name="SAPBEXunassignedItem 2 4 2 2" xfId="41761"/>
    <cellStyle name="SAPBEXunassignedItem 2 4 2 2 2" xfId="41762"/>
    <cellStyle name="SAPBEXunassignedItem 2 4 2 3" xfId="41763"/>
    <cellStyle name="SAPBEXunassignedItem 2 4 3" xfId="41764"/>
    <cellStyle name="SAPBEXunassignedItem 2 4 3 2" xfId="41765"/>
    <cellStyle name="SAPBEXunassignedItem 2 4 4" xfId="41766"/>
    <cellStyle name="SAPBEXunassignedItem 2 5" xfId="41767"/>
    <cellStyle name="SAPBEXunassignedItem 2 5 2" xfId="41768"/>
    <cellStyle name="SAPBEXunassignedItem 2 5 2 2" xfId="41769"/>
    <cellStyle name="SAPBEXunassignedItem 2 5 2 2 2" xfId="41770"/>
    <cellStyle name="SAPBEXunassignedItem 2 5 2 3" xfId="41771"/>
    <cellStyle name="SAPBEXunassignedItem 2 5 3" xfId="41772"/>
    <cellStyle name="SAPBEXunassignedItem 2 5 3 2" xfId="41773"/>
    <cellStyle name="SAPBEXunassignedItem 2 5 4" xfId="41774"/>
    <cellStyle name="SAPBEXunassignedItem 2 6" xfId="41775"/>
    <cellStyle name="SAPBEXunassignedItem 2 6 2" xfId="41776"/>
    <cellStyle name="SAPBEXunassignedItem 2 6 2 2" xfId="41777"/>
    <cellStyle name="SAPBEXunassignedItem 2 6 2 2 2" xfId="41778"/>
    <cellStyle name="SAPBEXunassignedItem 2 6 2 3" xfId="41779"/>
    <cellStyle name="SAPBEXunassignedItem 2 6 3" xfId="41780"/>
    <cellStyle name="SAPBEXunassignedItem 2 6 3 2" xfId="41781"/>
    <cellStyle name="SAPBEXunassignedItem 2 6 4" xfId="41782"/>
    <cellStyle name="SAPBEXunassignedItem 2 7" xfId="41783"/>
    <cellStyle name="SAPBEXunassignedItem 2 7 2" xfId="41784"/>
    <cellStyle name="SAPBEXunassignedItem 2 7 2 2" xfId="41785"/>
    <cellStyle name="SAPBEXunassignedItem 2 7 3" xfId="41786"/>
    <cellStyle name="SAPBEXunassignedItem 20" xfId="41787"/>
    <cellStyle name="SAPBEXunassignedItem 20 2" xfId="41788"/>
    <cellStyle name="SAPBEXunassignedItem 20 2 2" xfId="41789"/>
    <cellStyle name="SAPBEXunassignedItem 20 2 2 2" xfId="41790"/>
    <cellStyle name="SAPBEXunassignedItem 20 2 2 2 2" xfId="41791"/>
    <cellStyle name="SAPBEXunassignedItem 20 2 2 3" xfId="41792"/>
    <cellStyle name="SAPBEXunassignedItem 20 2 3" xfId="41793"/>
    <cellStyle name="SAPBEXunassignedItem 20 2 3 2" xfId="41794"/>
    <cellStyle name="SAPBEXunassignedItem 20 2 4" xfId="41795"/>
    <cellStyle name="SAPBEXunassignedItem 20 3" xfId="41796"/>
    <cellStyle name="SAPBEXunassignedItem 20 3 2" xfId="41797"/>
    <cellStyle name="SAPBEXunassignedItem 20 3 2 2" xfId="41798"/>
    <cellStyle name="SAPBEXunassignedItem 20 3 2 2 2" xfId="41799"/>
    <cellStyle name="SAPBEXunassignedItem 20 3 2 3" xfId="41800"/>
    <cellStyle name="SAPBEXunassignedItem 20 3 3" xfId="41801"/>
    <cellStyle name="SAPBEXunassignedItem 20 3 3 2" xfId="41802"/>
    <cellStyle name="SAPBEXunassignedItem 20 3 4" xfId="41803"/>
    <cellStyle name="SAPBEXunassignedItem 20 4" xfId="41804"/>
    <cellStyle name="SAPBEXunassignedItem 20 4 2" xfId="41805"/>
    <cellStyle name="SAPBEXunassignedItem 20 4 2 2" xfId="41806"/>
    <cellStyle name="SAPBEXunassignedItem 20 4 2 2 2" xfId="41807"/>
    <cellStyle name="SAPBEXunassignedItem 20 4 2 3" xfId="41808"/>
    <cellStyle name="SAPBEXunassignedItem 20 4 3" xfId="41809"/>
    <cellStyle name="SAPBEXunassignedItem 20 4 3 2" xfId="41810"/>
    <cellStyle name="SAPBEXunassignedItem 20 4 4" xfId="41811"/>
    <cellStyle name="SAPBEXunassignedItem 20 5" xfId="41812"/>
    <cellStyle name="SAPBEXunassignedItem 20 5 2" xfId="41813"/>
    <cellStyle name="SAPBEXunassignedItem 20 5 2 2" xfId="41814"/>
    <cellStyle name="SAPBEXunassignedItem 20 5 2 2 2" xfId="41815"/>
    <cellStyle name="SAPBEXunassignedItem 20 5 2 3" xfId="41816"/>
    <cellStyle name="SAPBEXunassignedItem 20 5 3" xfId="41817"/>
    <cellStyle name="SAPBEXunassignedItem 20 5 3 2" xfId="41818"/>
    <cellStyle name="SAPBEXunassignedItem 20 5 4" xfId="41819"/>
    <cellStyle name="SAPBEXunassignedItem 20 6" xfId="41820"/>
    <cellStyle name="SAPBEXunassignedItem 20 6 2" xfId="41821"/>
    <cellStyle name="SAPBEXunassignedItem 20 6 2 2" xfId="41822"/>
    <cellStyle name="SAPBEXunassignedItem 20 6 2 2 2" xfId="41823"/>
    <cellStyle name="SAPBEXunassignedItem 20 6 2 3" xfId="41824"/>
    <cellStyle name="SAPBEXunassignedItem 20 6 3" xfId="41825"/>
    <cellStyle name="SAPBEXunassignedItem 20 6 3 2" xfId="41826"/>
    <cellStyle name="SAPBEXunassignedItem 20 6 4" xfId="41827"/>
    <cellStyle name="SAPBEXunassignedItem 20 7" xfId="41828"/>
    <cellStyle name="SAPBEXunassignedItem 20 7 2" xfId="41829"/>
    <cellStyle name="SAPBEXunassignedItem 20 7 2 2" xfId="41830"/>
    <cellStyle name="SAPBEXunassignedItem 20 7 3" xfId="41831"/>
    <cellStyle name="SAPBEXunassignedItem 21" xfId="41832"/>
    <cellStyle name="SAPBEXunassignedItem 21 2" xfId="41833"/>
    <cellStyle name="SAPBEXunassignedItem 21 2 2" xfId="41834"/>
    <cellStyle name="SAPBEXunassignedItem 21 2 2 2" xfId="41835"/>
    <cellStyle name="SAPBEXunassignedItem 21 2 2 2 2" xfId="41836"/>
    <cellStyle name="SAPBEXunassignedItem 21 2 2 3" xfId="41837"/>
    <cellStyle name="SAPBEXunassignedItem 21 2 3" xfId="41838"/>
    <cellStyle name="SAPBEXunassignedItem 21 2 3 2" xfId="41839"/>
    <cellStyle name="SAPBEXunassignedItem 21 2 4" xfId="41840"/>
    <cellStyle name="SAPBEXunassignedItem 21 3" xfId="41841"/>
    <cellStyle name="SAPBEXunassignedItem 21 3 2" xfId="41842"/>
    <cellStyle name="SAPBEXunassignedItem 21 3 2 2" xfId="41843"/>
    <cellStyle name="SAPBEXunassignedItem 21 3 2 2 2" xfId="41844"/>
    <cellStyle name="SAPBEXunassignedItem 21 3 2 3" xfId="41845"/>
    <cellStyle name="SAPBEXunassignedItem 21 3 3" xfId="41846"/>
    <cellStyle name="SAPBEXunassignedItem 21 3 3 2" xfId="41847"/>
    <cellStyle name="SAPBEXunassignedItem 21 3 4" xfId="41848"/>
    <cellStyle name="SAPBEXunassignedItem 21 4" xfId="41849"/>
    <cellStyle name="SAPBEXunassignedItem 21 4 2" xfId="41850"/>
    <cellStyle name="SAPBEXunassignedItem 21 4 2 2" xfId="41851"/>
    <cellStyle name="SAPBEXunassignedItem 21 4 2 2 2" xfId="41852"/>
    <cellStyle name="SAPBEXunassignedItem 21 4 2 3" xfId="41853"/>
    <cellStyle name="SAPBEXunassignedItem 21 4 3" xfId="41854"/>
    <cellStyle name="SAPBEXunassignedItem 21 4 3 2" xfId="41855"/>
    <cellStyle name="SAPBEXunassignedItem 21 4 4" xfId="41856"/>
    <cellStyle name="SAPBEXunassignedItem 21 5" xfId="41857"/>
    <cellStyle name="SAPBEXunassignedItem 21 5 2" xfId="41858"/>
    <cellStyle name="SAPBEXunassignedItem 21 5 2 2" xfId="41859"/>
    <cellStyle name="SAPBEXunassignedItem 21 5 2 2 2" xfId="41860"/>
    <cellStyle name="SAPBEXunassignedItem 21 5 2 3" xfId="41861"/>
    <cellStyle name="SAPBEXunassignedItem 21 5 3" xfId="41862"/>
    <cellStyle name="SAPBEXunassignedItem 21 5 3 2" xfId="41863"/>
    <cellStyle name="SAPBEXunassignedItem 21 5 4" xfId="41864"/>
    <cellStyle name="SAPBEXunassignedItem 21 6" xfId="41865"/>
    <cellStyle name="SAPBEXunassignedItem 21 6 2" xfId="41866"/>
    <cellStyle name="SAPBEXunassignedItem 21 6 2 2" xfId="41867"/>
    <cellStyle name="SAPBEXunassignedItem 21 6 2 2 2" xfId="41868"/>
    <cellStyle name="SAPBEXunassignedItem 21 6 2 3" xfId="41869"/>
    <cellStyle name="SAPBEXunassignedItem 21 6 3" xfId="41870"/>
    <cellStyle name="SAPBEXunassignedItem 21 6 3 2" xfId="41871"/>
    <cellStyle name="SAPBEXunassignedItem 21 6 4" xfId="41872"/>
    <cellStyle name="SAPBEXunassignedItem 21 7" xfId="41873"/>
    <cellStyle name="SAPBEXunassignedItem 21 7 2" xfId="41874"/>
    <cellStyle name="SAPBEXunassignedItem 21 7 2 2" xfId="41875"/>
    <cellStyle name="SAPBEXunassignedItem 21 7 3" xfId="41876"/>
    <cellStyle name="SAPBEXunassignedItem 22" xfId="41877"/>
    <cellStyle name="SAPBEXunassignedItem 22 2" xfId="41878"/>
    <cellStyle name="SAPBEXunassignedItem 22 2 2" xfId="41879"/>
    <cellStyle name="SAPBEXunassignedItem 22 2 2 2" xfId="41880"/>
    <cellStyle name="SAPBEXunassignedItem 22 2 2 2 2" xfId="41881"/>
    <cellStyle name="SAPBEXunassignedItem 22 2 2 3" xfId="41882"/>
    <cellStyle name="SAPBEXunassignedItem 22 2 3" xfId="41883"/>
    <cellStyle name="SAPBEXunassignedItem 22 2 3 2" xfId="41884"/>
    <cellStyle name="SAPBEXunassignedItem 22 2 4" xfId="41885"/>
    <cellStyle name="SAPBEXunassignedItem 22 3" xfId="41886"/>
    <cellStyle name="SAPBEXunassignedItem 22 3 2" xfId="41887"/>
    <cellStyle name="SAPBEXunassignedItem 22 3 2 2" xfId="41888"/>
    <cellStyle name="SAPBEXunassignedItem 22 3 2 2 2" xfId="41889"/>
    <cellStyle name="SAPBEXunassignedItem 22 3 2 3" xfId="41890"/>
    <cellStyle name="SAPBEXunassignedItem 22 3 3" xfId="41891"/>
    <cellStyle name="SAPBEXunassignedItem 22 3 3 2" xfId="41892"/>
    <cellStyle name="SAPBEXunassignedItem 22 3 4" xfId="41893"/>
    <cellStyle name="SAPBEXunassignedItem 22 4" xfId="41894"/>
    <cellStyle name="SAPBEXunassignedItem 22 4 2" xfId="41895"/>
    <cellStyle name="SAPBEXunassignedItem 22 4 2 2" xfId="41896"/>
    <cellStyle name="SAPBEXunassignedItem 22 4 2 2 2" xfId="41897"/>
    <cellStyle name="SAPBEXunassignedItem 22 4 2 3" xfId="41898"/>
    <cellStyle name="SAPBEXunassignedItem 22 4 3" xfId="41899"/>
    <cellStyle name="SAPBEXunassignedItem 22 4 3 2" xfId="41900"/>
    <cellStyle name="SAPBEXunassignedItem 22 4 4" xfId="41901"/>
    <cellStyle name="SAPBEXunassignedItem 22 5" xfId="41902"/>
    <cellStyle name="SAPBEXunassignedItem 22 5 2" xfId="41903"/>
    <cellStyle name="SAPBEXunassignedItem 22 5 2 2" xfId="41904"/>
    <cellStyle name="SAPBEXunassignedItem 22 5 2 2 2" xfId="41905"/>
    <cellStyle name="SAPBEXunassignedItem 22 5 2 3" xfId="41906"/>
    <cellStyle name="SAPBEXunassignedItem 22 5 3" xfId="41907"/>
    <cellStyle name="SAPBEXunassignedItem 22 5 3 2" xfId="41908"/>
    <cellStyle name="SAPBEXunassignedItem 22 5 4" xfId="41909"/>
    <cellStyle name="SAPBEXunassignedItem 22 6" xfId="41910"/>
    <cellStyle name="SAPBEXunassignedItem 22 6 2" xfId="41911"/>
    <cellStyle name="SAPBEXunassignedItem 22 6 2 2" xfId="41912"/>
    <cellStyle name="SAPBEXunassignedItem 22 6 2 2 2" xfId="41913"/>
    <cellStyle name="SAPBEXunassignedItem 22 6 2 3" xfId="41914"/>
    <cellStyle name="SAPBEXunassignedItem 22 6 3" xfId="41915"/>
    <cellStyle name="SAPBEXunassignedItem 22 6 3 2" xfId="41916"/>
    <cellStyle name="SAPBEXunassignedItem 22 6 4" xfId="41917"/>
    <cellStyle name="SAPBEXunassignedItem 22 7" xfId="41918"/>
    <cellStyle name="SAPBEXunassignedItem 22 7 2" xfId="41919"/>
    <cellStyle name="SAPBEXunassignedItem 22 7 2 2" xfId="41920"/>
    <cellStyle name="SAPBEXunassignedItem 22 7 3" xfId="41921"/>
    <cellStyle name="SAPBEXunassignedItem 23" xfId="41922"/>
    <cellStyle name="SAPBEXunassignedItem 23 2" xfId="41923"/>
    <cellStyle name="SAPBEXunassignedItem 23 2 2" xfId="41924"/>
    <cellStyle name="SAPBEXunassignedItem 23 2 2 2" xfId="41925"/>
    <cellStyle name="SAPBEXunassignedItem 23 2 2 2 2" xfId="41926"/>
    <cellStyle name="SAPBEXunassignedItem 23 2 2 3" xfId="41927"/>
    <cellStyle name="SAPBEXunassignedItem 23 2 3" xfId="41928"/>
    <cellStyle name="SAPBEXunassignedItem 23 2 3 2" xfId="41929"/>
    <cellStyle name="SAPBEXunassignedItem 23 2 4" xfId="41930"/>
    <cellStyle name="SAPBEXunassignedItem 23 3" xfId="41931"/>
    <cellStyle name="SAPBEXunassignedItem 23 3 2" xfId="41932"/>
    <cellStyle name="SAPBEXunassignedItem 23 3 2 2" xfId="41933"/>
    <cellStyle name="SAPBEXunassignedItem 23 3 2 2 2" xfId="41934"/>
    <cellStyle name="SAPBEXunassignedItem 23 3 2 3" xfId="41935"/>
    <cellStyle name="SAPBEXunassignedItem 23 3 3" xfId="41936"/>
    <cellStyle name="SAPBEXunassignedItem 23 3 3 2" xfId="41937"/>
    <cellStyle name="SAPBEXunassignedItem 23 3 4" xfId="41938"/>
    <cellStyle name="SAPBEXunassignedItem 23 4" xfId="41939"/>
    <cellStyle name="SAPBEXunassignedItem 23 4 2" xfId="41940"/>
    <cellStyle name="SAPBEXunassignedItem 23 4 2 2" xfId="41941"/>
    <cellStyle name="SAPBEXunassignedItem 23 4 2 2 2" xfId="41942"/>
    <cellStyle name="SAPBEXunassignedItem 23 4 2 3" xfId="41943"/>
    <cellStyle name="SAPBEXunassignedItem 23 4 3" xfId="41944"/>
    <cellStyle name="SAPBEXunassignedItem 23 4 3 2" xfId="41945"/>
    <cellStyle name="SAPBEXunassignedItem 23 4 4" xfId="41946"/>
    <cellStyle name="SAPBEXunassignedItem 23 5" xfId="41947"/>
    <cellStyle name="SAPBEXunassignedItem 23 5 2" xfId="41948"/>
    <cellStyle name="SAPBEXunassignedItem 23 5 2 2" xfId="41949"/>
    <cellStyle name="SAPBEXunassignedItem 23 5 2 2 2" xfId="41950"/>
    <cellStyle name="SAPBEXunassignedItem 23 5 2 3" xfId="41951"/>
    <cellStyle name="SAPBEXunassignedItem 23 5 3" xfId="41952"/>
    <cellStyle name="SAPBEXunassignedItem 23 5 3 2" xfId="41953"/>
    <cellStyle name="SAPBEXunassignedItem 23 5 4" xfId="41954"/>
    <cellStyle name="SAPBEXunassignedItem 23 6" xfId="41955"/>
    <cellStyle name="SAPBEXunassignedItem 23 6 2" xfId="41956"/>
    <cellStyle name="SAPBEXunassignedItem 23 6 2 2" xfId="41957"/>
    <cellStyle name="SAPBEXunassignedItem 23 6 2 2 2" xfId="41958"/>
    <cellStyle name="SAPBEXunassignedItem 23 6 2 3" xfId="41959"/>
    <cellStyle name="SAPBEXunassignedItem 23 6 3" xfId="41960"/>
    <cellStyle name="SAPBEXunassignedItem 23 6 3 2" xfId="41961"/>
    <cellStyle name="SAPBEXunassignedItem 23 6 4" xfId="41962"/>
    <cellStyle name="SAPBEXunassignedItem 23 7" xfId="41963"/>
    <cellStyle name="SAPBEXunassignedItem 23 7 2" xfId="41964"/>
    <cellStyle name="SAPBEXunassignedItem 23 7 2 2" xfId="41965"/>
    <cellStyle name="SAPBEXunassignedItem 23 7 3" xfId="41966"/>
    <cellStyle name="SAPBEXunassignedItem 24" xfId="41967"/>
    <cellStyle name="SAPBEXunassignedItem 24 2" xfId="41968"/>
    <cellStyle name="SAPBEXunassignedItem 24 2 2" xfId="41969"/>
    <cellStyle name="SAPBEXunassignedItem 24 2 2 2" xfId="41970"/>
    <cellStyle name="SAPBEXunassignedItem 24 2 2 2 2" xfId="41971"/>
    <cellStyle name="SAPBEXunassignedItem 24 2 2 3" xfId="41972"/>
    <cellStyle name="SAPBEXunassignedItem 24 2 3" xfId="41973"/>
    <cellStyle name="SAPBEXunassignedItem 24 2 3 2" xfId="41974"/>
    <cellStyle name="SAPBEXunassignedItem 24 2 4" xfId="41975"/>
    <cellStyle name="SAPBEXunassignedItem 24 3" xfId="41976"/>
    <cellStyle name="SAPBEXunassignedItem 24 3 2" xfId="41977"/>
    <cellStyle name="SAPBEXunassignedItem 24 3 2 2" xfId="41978"/>
    <cellStyle name="SAPBEXunassignedItem 24 3 2 2 2" xfId="41979"/>
    <cellStyle name="SAPBEXunassignedItem 24 3 2 3" xfId="41980"/>
    <cellStyle name="SAPBEXunassignedItem 24 3 3" xfId="41981"/>
    <cellStyle name="SAPBEXunassignedItem 24 3 3 2" xfId="41982"/>
    <cellStyle name="SAPBEXunassignedItem 24 3 4" xfId="41983"/>
    <cellStyle name="SAPBEXunassignedItem 24 4" xfId="41984"/>
    <cellStyle name="SAPBEXunassignedItem 24 4 2" xfId="41985"/>
    <cellStyle name="SAPBEXunassignedItem 24 4 2 2" xfId="41986"/>
    <cellStyle name="SAPBEXunassignedItem 24 4 2 2 2" xfId="41987"/>
    <cellStyle name="SAPBEXunassignedItem 24 4 2 3" xfId="41988"/>
    <cellStyle name="SAPBEXunassignedItem 24 4 3" xfId="41989"/>
    <cellStyle name="SAPBEXunassignedItem 24 4 3 2" xfId="41990"/>
    <cellStyle name="SAPBEXunassignedItem 24 4 4" xfId="41991"/>
    <cellStyle name="SAPBEXunassignedItem 24 5" xfId="41992"/>
    <cellStyle name="SAPBEXunassignedItem 24 5 2" xfId="41993"/>
    <cellStyle name="SAPBEXunassignedItem 24 5 2 2" xfId="41994"/>
    <cellStyle name="SAPBEXunassignedItem 24 5 2 2 2" xfId="41995"/>
    <cellStyle name="SAPBEXunassignedItem 24 5 2 3" xfId="41996"/>
    <cellStyle name="SAPBEXunassignedItem 24 5 3" xfId="41997"/>
    <cellStyle name="SAPBEXunassignedItem 24 5 3 2" xfId="41998"/>
    <cellStyle name="SAPBEXunassignedItem 24 5 4" xfId="41999"/>
    <cellStyle name="SAPBEXunassignedItem 24 6" xfId="42000"/>
    <cellStyle name="SAPBEXunassignedItem 24 6 2" xfId="42001"/>
    <cellStyle name="SAPBEXunassignedItem 24 6 2 2" xfId="42002"/>
    <cellStyle name="SAPBEXunassignedItem 24 6 2 2 2" xfId="42003"/>
    <cellStyle name="SAPBEXunassignedItem 24 6 2 3" xfId="42004"/>
    <cellStyle name="SAPBEXunassignedItem 24 6 3" xfId="42005"/>
    <cellStyle name="SAPBEXunassignedItem 24 6 3 2" xfId="42006"/>
    <cellStyle name="SAPBEXunassignedItem 24 6 4" xfId="42007"/>
    <cellStyle name="SAPBEXunassignedItem 24 7" xfId="42008"/>
    <cellStyle name="SAPBEXunassignedItem 24 7 2" xfId="42009"/>
    <cellStyle name="SAPBEXunassignedItem 24 7 2 2" xfId="42010"/>
    <cellStyle name="SAPBEXunassignedItem 24 7 3" xfId="42011"/>
    <cellStyle name="SAPBEXunassignedItem 25" xfId="42012"/>
    <cellStyle name="SAPBEXunassignedItem 25 2" xfId="42013"/>
    <cellStyle name="SAPBEXunassignedItem 25 2 2" xfId="42014"/>
    <cellStyle name="SAPBEXunassignedItem 25 2 2 2" xfId="42015"/>
    <cellStyle name="SAPBEXunassignedItem 25 2 2 2 2" xfId="42016"/>
    <cellStyle name="SAPBEXunassignedItem 25 2 2 3" xfId="42017"/>
    <cellStyle name="SAPBEXunassignedItem 25 2 3" xfId="42018"/>
    <cellStyle name="SAPBEXunassignedItem 25 2 3 2" xfId="42019"/>
    <cellStyle name="SAPBEXunassignedItem 25 2 4" xfId="42020"/>
    <cellStyle name="SAPBEXunassignedItem 25 3" xfId="42021"/>
    <cellStyle name="SAPBEXunassignedItem 25 3 2" xfId="42022"/>
    <cellStyle name="SAPBEXunassignedItem 25 3 2 2" xfId="42023"/>
    <cellStyle name="SAPBEXunassignedItem 25 3 2 2 2" xfId="42024"/>
    <cellStyle name="SAPBEXunassignedItem 25 3 2 3" xfId="42025"/>
    <cellStyle name="SAPBEXunassignedItem 25 3 3" xfId="42026"/>
    <cellStyle name="SAPBEXunassignedItem 25 3 3 2" xfId="42027"/>
    <cellStyle name="SAPBEXunassignedItem 25 3 4" xfId="42028"/>
    <cellStyle name="SAPBEXunassignedItem 25 4" xfId="42029"/>
    <cellStyle name="SAPBEXunassignedItem 25 4 2" xfId="42030"/>
    <cellStyle name="SAPBEXunassignedItem 25 4 2 2" xfId="42031"/>
    <cellStyle name="SAPBEXunassignedItem 25 4 2 2 2" xfId="42032"/>
    <cellStyle name="SAPBEXunassignedItem 25 4 2 3" xfId="42033"/>
    <cellStyle name="SAPBEXunassignedItem 25 4 3" xfId="42034"/>
    <cellStyle name="SAPBEXunassignedItem 25 4 3 2" xfId="42035"/>
    <cellStyle name="SAPBEXunassignedItem 25 4 4" xfId="42036"/>
    <cellStyle name="SAPBEXunassignedItem 25 5" xfId="42037"/>
    <cellStyle name="SAPBEXunassignedItem 25 5 2" xfId="42038"/>
    <cellStyle name="SAPBEXunassignedItem 25 5 2 2" xfId="42039"/>
    <cellStyle name="SAPBEXunassignedItem 25 5 2 2 2" xfId="42040"/>
    <cellStyle name="SAPBEXunassignedItem 25 5 2 3" xfId="42041"/>
    <cellStyle name="SAPBEXunassignedItem 25 5 3" xfId="42042"/>
    <cellStyle name="SAPBEXunassignedItem 25 5 3 2" xfId="42043"/>
    <cellStyle name="SAPBEXunassignedItem 25 5 4" xfId="42044"/>
    <cellStyle name="SAPBEXunassignedItem 25 6" xfId="42045"/>
    <cellStyle name="SAPBEXunassignedItem 25 6 2" xfId="42046"/>
    <cellStyle name="SAPBEXunassignedItem 25 6 2 2" xfId="42047"/>
    <cellStyle name="SAPBEXunassignedItem 25 6 2 2 2" xfId="42048"/>
    <cellStyle name="SAPBEXunassignedItem 25 6 2 3" xfId="42049"/>
    <cellStyle name="SAPBEXunassignedItem 25 6 3" xfId="42050"/>
    <cellStyle name="SAPBEXunassignedItem 25 6 3 2" xfId="42051"/>
    <cellStyle name="SAPBEXunassignedItem 25 6 4" xfId="42052"/>
    <cellStyle name="SAPBEXunassignedItem 25 7" xfId="42053"/>
    <cellStyle name="SAPBEXunassignedItem 25 7 2" xfId="42054"/>
    <cellStyle name="SAPBEXunassignedItem 25 7 2 2" xfId="42055"/>
    <cellStyle name="SAPBEXunassignedItem 25 7 3" xfId="42056"/>
    <cellStyle name="SAPBEXunassignedItem 26" xfId="42057"/>
    <cellStyle name="SAPBEXunassignedItem 26 2" xfId="42058"/>
    <cellStyle name="SAPBEXunassignedItem 26 2 2" xfId="42059"/>
    <cellStyle name="SAPBEXunassignedItem 26 2 2 2" xfId="42060"/>
    <cellStyle name="SAPBEXunassignedItem 26 2 2 2 2" xfId="42061"/>
    <cellStyle name="SAPBEXunassignedItem 26 2 2 3" xfId="42062"/>
    <cellStyle name="SAPBEXunassignedItem 26 2 3" xfId="42063"/>
    <cellStyle name="SAPBEXunassignedItem 26 2 3 2" xfId="42064"/>
    <cellStyle name="SAPBEXunassignedItem 26 2 4" xfId="42065"/>
    <cellStyle name="SAPBEXunassignedItem 26 3" xfId="42066"/>
    <cellStyle name="SAPBEXunassignedItem 26 3 2" xfId="42067"/>
    <cellStyle name="SAPBEXunassignedItem 26 3 2 2" xfId="42068"/>
    <cellStyle name="SAPBEXunassignedItem 26 3 2 2 2" xfId="42069"/>
    <cellStyle name="SAPBEXunassignedItem 26 3 2 3" xfId="42070"/>
    <cellStyle name="SAPBEXunassignedItem 26 3 3" xfId="42071"/>
    <cellStyle name="SAPBEXunassignedItem 26 3 3 2" xfId="42072"/>
    <cellStyle name="SAPBEXunassignedItem 26 3 4" xfId="42073"/>
    <cellStyle name="SAPBEXunassignedItem 26 4" xfId="42074"/>
    <cellStyle name="SAPBEXunassignedItem 26 4 2" xfId="42075"/>
    <cellStyle name="SAPBEXunassignedItem 26 4 2 2" xfId="42076"/>
    <cellStyle name="SAPBEXunassignedItem 26 4 2 2 2" xfId="42077"/>
    <cellStyle name="SAPBEXunassignedItem 26 4 2 3" xfId="42078"/>
    <cellStyle name="SAPBEXunassignedItem 26 4 3" xfId="42079"/>
    <cellStyle name="SAPBEXunassignedItem 26 4 3 2" xfId="42080"/>
    <cellStyle name="SAPBEXunassignedItem 26 4 4" xfId="42081"/>
    <cellStyle name="SAPBEXunassignedItem 26 5" xfId="42082"/>
    <cellStyle name="SAPBEXunassignedItem 26 5 2" xfId="42083"/>
    <cellStyle name="SAPBEXunassignedItem 26 5 2 2" xfId="42084"/>
    <cellStyle name="SAPBEXunassignedItem 26 5 2 2 2" xfId="42085"/>
    <cellStyle name="SAPBEXunassignedItem 26 5 2 3" xfId="42086"/>
    <cellStyle name="SAPBEXunassignedItem 26 5 3" xfId="42087"/>
    <cellStyle name="SAPBEXunassignedItem 26 5 3 2" xfId="42088"/>
    <cellStyle name="SAPBEXunassignedItem 26 5 4" xfId="42089"/>
    <cellStyle name="SAPBEXunassignedItem 26 6" xfId="42090"/>
    <cellStyle name="SAPBEXunassignedItem 26 6 2" xfId="42091"/>
    <cellStyle name="SAPBEXunassignedItem 26 6 2 2" xfId="42092"/>
    <cellStyle name="SAPBEXunassignedItem 26 6 2 2 2" xfId="42093"/>
    <cellStyle name="SAPBEXunassignedItem 26 6 2 3" xfId="42094"/>
    <cellStyle name="SAPBEXunassignedItem 26 6 3" xfId="42095"/>
    <cellStyle name="SAPBEXunassignedItem 26 6 3 2" xfId="42096"/>
    <cellStyle name="SAPBEXunassignedItem 26 6 4" xfId="42097"/>
    <cellStyle name="SAPBEXunassignedItem 26 7" xfId="42098"/>
    <cellStyle name="SAPBEXunassignedItem 26 7 2" xfId="42099"/>
    <cellStyle name="SAPBEXunassignedItem 26 7 2 2" xfId="42100"/>
    <cellStyle name="SAPBEXunassignedItem 26 7 3" xfId="42101"/>
    <cellStyle name="SAPBEXunassignedItem 27" xfId="42102"/>
    <cellStyle name="SAPBEXunassignedItem 27 2" xfId="42103"/>
    <cellStyle name="SAPBEXunassignedItem 27 2 2" xfId="42104"/>
    <cellStyle name="SAPBEXunassignedItem 27 2 2 2" xfId="42105"/>
    <cellStyle name="SAPBEXunassignedItem 27 2 2 2 2" xfId="42106"/>
    <cellStyle name="SAPBEXunassignedItem 27 2 2 3" xfId="42107"/>
    <cellStyle name="SAPBEXunassignedItem 27 2 3" xfId="42108"/>
    <cellStyle name="SAPBEXunassignedItem 27 2 3 2" xfId="42109"/>
    <cellStyle name="SAPBEXunassignedItem 27 2 4" xfId="42110"/>
    <cellStyle name="SAPBEXunassignedItem 27 3" xfId="42111"/>
    <cellStyle name="SAPBEXunassignedItem 27 3 2" xfId="42112"/>
    <cellStyle name="SAPBEXunassignedItem 27 3 2 2" xfId="42113"/>
    <cellStyle name="SAPBEXunassignedItem 27 3 2 2 2" xfId="42114"/>
    <cellStyle name="SAPBEXunassignedItem 27 3 2 3" xfId="42115"/>
    <cellStyle name="SAPBEXunassignedItem 27 3 3" xfId="42116"/>
    <cellStyle name="SAPBEXunassignedItem 27 3 3 2" xfId="42117"/>
    <cellStyle name="SAPBEXunassignedItem 27 3 4" xfId="42118"/>
    <cellStyle name="SAPBEXunassignedItem 27 4" xfId="42119"/>
    <cellStyle name="SAPBEXunassignedItem 27 4 2" xfId="42120"/>
    <cellStyle name="SAPBEXunassignedItem 27 4 2 2" xfId="42121"/>
    <cellStyle name="SAPBEXunassignedItem 27 4 2 2 2" xfId="42122"/>
    <cellStyle name="SAPBEXunassignedItem 27 4 2 3" xfId="42123"/>
    <cellStyle name="SAPBEXunassignedItem 27 4 3" xfId="42124"/>
    <cellStyle name="SAPBEXunassignedItem 27 4 3 2" xfId="42125"/>
    <cellStyle name="SAPBEXunassignedItem 27 4 4" xfId="42126"/>
    <cellStyle name="SAPBEXunassignedItem 27 5" xfId="42127"/>
    <cellStyle name="SAPBEXunassignedItem 27 5 2" xfId="42128"/>
    <cellStyle name="SAPBEXunassignedItem 27 5 2 2" xfId="42129"/>
    <cellStyle name="SAPBEXunassignedItem 27 5 2 2 2" xfId="42130"/>
    <cellStyle name="SAPBEXunassignedItem 27 5 2 3" xfId="42131"/>
    <cellStyle name="SAPBEXunassignedItem 27 5 3" xfId="42132"/>
    <cellStyle name="SAPBEXunassignedItem 27 5 3 2" xfId="42133"/>
    <cellStyle name="SAPBEXunassignedItem 27 5 4" xfId="42134"/>
    <cellStyle name="SAPBEXunassignedItem 27 6" xfId="42135"/>
    <cellStyle name="SAPBEXunassignedItem 27 6 2" xfId="42136"/>
    <cellStyle name="SAPBEXunassignedItem 27 6 2 2" xfId="42137"/>
    <cellStyle name="SAPBEXunassignedItem 27 6 2 2 2" xfId="42138"/>
    <cellStyle name="SAPBEXunassignedItem 27 6 2 3" xfId="42139"/>
    <cellStyle name="SAPBEXunassignedItem 27 6 3" xfId="42140"/>
    <cellStyle name="SAPBEXunassignedItem 27 6 3 2" xfId="42141"/>
    <cellStyle name="SAPBEXunassignedItem 27 6 4" xfId="42142"/>
    <cellStyle name="SAPBEXunassignedItem 27 7" xfId="42143"/>
    <cellStyle name="SAPBEXunassignedItem 27 7 2" xfId="42144"/>
    <cellStyle name="SAPBEXunassignedItem 27 7 2 2" xfId="42145"/>
    <cellStyle name="SAPBEXunassignedItem 27 7 3" xfId="42146"/>
    <cellStyle name="SAPBEXunassignedItem 28" xfId="42147"/>
    <cellStyle name="SAPBEXunassignedItem 28 2" xfId="42148"/>
    <cellStyle name="SAPBEXunassignedItem 28 2 2" xfId="42149"/>
    <cellStyle name="SAPBEXunassignedItem 28 2 2 2" xfId="42150"/>
    <cellStyle name="SAPBEXunassignedItem 28 2 2 2 2" xfId="42151"/>
    <cellStyle name="SAPBEXunassignedItem 28 2 2 3" xfId="42152"/>
    <cellStyle name="SAPBEXunassignedItem 28 2 3" xfId="42153"/>
    <cellStyle name="SAPBEXunassignedItem 28 2 3 2" xfId="42154"/>
    <cellStyle name="SAPBEXunassignedItem 28 2 4" xfId="42155"/>
    <cellStyle name="SAPBEXunassignedItem 28 3" xfId="42156"/>
    <cellStyle name="SAPBEXunassignedItem 28 3 2" xfId="42157"/>
    <cellStyle name="SAPBEXunassignedItem 28 3 2 2" xfId="42158"/>
    <cellStyle name="SAPBEXunassignedItem 28 3 2 2 2" xfId="42159"/>
    <cellStyle name="SAPBEXunassignedItem 28 3 2 3" xfId="42160"/>
    <cellStyle name="SAPBEXunassignedItem 28 3 3" xfId="42161"/>
    <cellStyle name="SAPBEXunassignedItem 28 3 3 2" xfId="42162"/>
    <cellStyle name="SAPBEXunassignedItem 28 3 4" xfId="42163"/>
    <cellStyle name="SAPBEXunassignedItem 28 4" xfId="42164"/>
    <cellStyle name="SAPBEXunassignedItem 28 4 2" xfId="42165"/>
    <cellStyle name="SAPBEXunassignedItem 28 4 2 2" xfId="42166"/>
    <cellStyle name="SAPBEXunassignedItem 28 4 2 2 2" xfId="42167"/>
    <cellStyle name="SAPBEXunassignedItem 28 4 2 3" xfId="42168"/>
    <cellStyle name="SAPBEXunassignedItem 28 4 3" xfId="42169"/>
    <cellStyle name="SAPBEXunassignedItem 28 4 3 2" xfId="42170"/>
    <cellStyle name="SAPBEXunassignedItem 28 4 4" xfId="42171"/>
    <cellStyle name="SAPBEXunassignedItem 28 5" xfId="42172"/>
    <cellStyle name="SAPBEXunassignedItem 28 5 2" xfId="42173"/>
    <cellStyle name="SAPBEXunassignedItem 28 5 2 2" xfId="42174"/>
    <cellStyle name="SAPBEXunassignedItem 28 5 2 2 2" xfId="42175"/>
    <cellStyle name="SAPBEXunassignedItem 28 5 2 3" xfId="42176"/>
    <cellStyle name="SAPBEXunassignedItem 28 5 3" xfId="42177"/>
    <cellStyle name="SAPBEXunassignedItem 28 5 3 2" xfId="42178"/>
    <cellStyle name="SAPBEXunassignedItem 28 5 4" xfId="42179"/>
    <cellStyle name="SAPBEXunassignedItem 28 6" xfId="42180"/>
    <cellStyle name="SAPBEXunassignedItem 28 6 2" xfId="42181"/>
    <cellStyle name="SAPBEXunassignedItem 28 6 2 2" xfId="42182"/>
    <cellStyle name="SAPBEXunassignedItem 28 6 2 2 2" xfId="42183"/>
    <cellStyle name="SAPBEXunassignedItem 28 6 2 3" xfId="42184"/>
    <cellStyle name="SAPBEXunassignedItem 28 6 3" xfId="42185"/>
    <cellStyle name="SAPBEXunassignedItem 28 6 3 2" xfId="42186"/>
    <cellStyle name="SAPBEXunassignedItem 28 6 4" xfId="42187"/>
    <cellStyle name="SAPBEXunassignedItem 28 7" xfId="42188"/>
    <cellStyle name="SAPBEXunassignedItem 28 7 2" xfId="42189"/>
    <cellStyle name="SAPBEXunassignedItem 28 7 2 2" xfId="42190"/>
    <cellStyle name="SAPBEXunassignedItem 28 7 3" xfId="42191"/>
    <cellStyle name="SAPBEXunassignedItem 29" xfId="42192"/>
    <cellStyle name="SAPBEXunassignedItem 29 2" xfId="42193"/>
    <cellStyle name="SAPBEXunassignedItem 29 2 2" xfId="42194"/>
    <cellStyle name="SAPBEXunassignedItem 29 2 2 2" xfId="42195"/>
    <cellStyle name="SAPBEXunassignedItem 29 2 2 2 2" xfId="42196"/>
    <cellStyle name="SAPBEXunassignedItem 29 2 2 3" xfId="42197"/>
    <cellStyle name="SAPBEXunassignedItem 29 2 3" xfId="42198"/>
    <cellStyle name="SAPBEXunassignedItem 29 2 3 2" xfId="42199"/>
    <cellStyle name="SAPBEXunassignedItem 29 2 4" xfId="42200"/>
    <cellStyle name="SAPBEXunassignedItem 29 3" xfId="42201"/>
    <cellStyle name="SAPBEXunassignedItem 29 3 2" xfId="42202"/>
    <cellStyle name="SAPBEXunassignedItem 29 3 2 2" xfId="42203"/>
    <cellStyle name="SAPBEXunassignedItem 29 3 2 2 2" xfId="42204"/>
    <cellStyle name="SAPBEXunassignedItem 29 3 2 3" xfId="42205"/>
    <cellStyle name="SAPBEXunassignedItem 29 3 3" xfId="42206"/>
    <cellStyle name="SAPBEXunassignedItem 29 3 3 2" xfId="42207"/>
    <cellStyle name="SAPBEXunassignedItem 29 3 4" xfId="42208"/>
    <cellStyle name="SAPBEXunassignedItem 29 4" xfId="42209"/>
    <cellStyle name="SAPBEXunassignedItem 29 4 2" xfId="42210"/>
    <cellStyle name="SAPBEXunassignedItem 29 4 2 2" xfId="42211"/>
    <cellStyle name="SAPBEXunassignedItem 29 4 2 2 2" xfId="42212"/>
    <cellStyle name="SAPBEXunassignedItem 29 4 2 3" xfId="42213"/>
    <cellStyle name="SAPBEXunassignedItem 29 4 3" xfId="42214"/>
    <cellStyle name="SAPBEXunassignedItem 29 4 3 2" xfId="42215"/>
    <cellStyle name="SAPBEXunassignedItem 29 4 4" xfId="42216"/>
    <cellStyle name="SAPBEXunassignedItem 29 5" xfId="42217"/>
    <cellStyle name="SAPBEXunassignedItem 29 5 2" xfId="42218"/>
    <cellStyle name="SAPBEXunassignedItem 29 5 2 2" xfId="42219"/>
    <cellStyle name="SAPBEXunassignedItem 29 5 2 2 2" xfId="42220"/>
    <cellStyle name="SAPBEXunassignedItem 29 5 2 3" xfId="42221"/>
    <cellStyle name="SAPBEXunassignedItem 29 5 3" xfId="42222"/>
    <cellStyle name="SAPBEXunassignedItem 29 5 3 2" xfId="42223"/>
    <cellStyle name="SAPBEXunassignedItem 29 5 4" xfId="42224"/>
    <cellStyle name="SAPBEXunassignedItem 29 6" xfId="42225"/>
    <cellStyle name="SAPBEXunassignedItem 29 6 2" xfId="42226"/>
    <cellStyle name="SAPBEXunassignedItem 29 6 2 2" xfId="42227"/>
    <cellStyle name="SAPBEXunassignedItem 29 6 2 2 2" xfId="42228"/>
    <cellStyle name="SAPBEXunassignedItem 29 6 2 3" xfId="42229"/>
    <cellStyle name="SAPBEXunassignedItem 29 6 3" xfId="42230"/>
    <cellStyle name="SAPBEXunassignedItem 29 6 3 2" xfId="42231"/>
    <cellStyle name="SAPBEXunassignedItem 29 6 4" xfId="42232"/>
    <cellStyle name="SAPBEXunassignedItem 29 7" xfId="42233"/>
    <cellStyle name="SAPBEXunassignedItem 29 7 2" xfId="42234"/>
    <cellStyle name="SAPBEXunassignedItem 29 7 2 2" xfId="42235"/>
    <cellStyle name="SAPBEXunassignedItem 29 7 3" xfId="42236"/>
    <cellStyle name="SAPBEXunassignedItem 3" xfId="42237"/>
    <cellStyle name="SAPBEXunassignedItem 3 2" xfId="42238"/>
    <cellStyle name="SAPBEXunassignedItem 3 2 2" xfId="42239"/>
    <cellStyle name="SAPBEXunassignedItem 3 2 2 2" xfId="42240"/>
    <cellStyle name="SAPBEXunassignedItem 3 2 2 2 2" xfId="42241"/>
    <cellStyle name="SAPBEXunassignedItem 3 2 2 3" xfId="42242"/>
    <cellStyle name="SAPBEXunassignedItem 3 2 3" xfId="42243"/>
    <cellStyle name="SAPBEXunassignedItem 3 2 3 2" xfId="42244"/>
    <cellStyle name="SAPBEXunassignedItem 3 2 4" xfId="42245"/>
    <cellStyle name="SAPBEXunassignedItem 3 3" xfId="42246"/>
    <cellStyle name="SAPBEXunassignedItem 3 3 2" xfId="42247"/>
    <cellStyle name="SAPBEXunassignedItem 3 3 2 2" xfId="42248"/>
    <cellStyle name="SAPBEXunassignedItem 3 3 2 2 2" xfId="42249"/>
    <cellStyle name="SAPBEXunassignedItem 3 3 2 3" xfId="42250"/>
    <cellStyle name="SAPBEXunassignedItem 3 3 3" xfId="42251"/>
    <cellStyle name="SAPBEXunassignedItem 3 3 3 2" xfId="42252"/>
    <cellStyle name="SAPBEXunassignedItem 3 3 4" xfId="42253"/>
    <cellStyle name="SAPBEXunassignedItem 3 4" xfId="42254"/>
    <cellStyle name="SAPBEXunassignedItem 3 4 2" xfId="42255"/>
    <cellStyle name="SAPBEXunassignedItem 3 4 2 2" xfId="42256"/>
    <cellStyle name="SAPBEXunassignedItem 3 4 2 2 2" xfId="42257"/>
    <cellStyle name="SAPBEXunassignedItem 3 4 2 3" xfId="42258"/>
    <cellStyle name="SAPBEXunassignedItem 3 4 3" xfId="42259"/>
    <cellStyle name="SAPBEXunassignedItem 3 4 3 2" xfId="42260"/>
    <cellStyle name="SAPBEXunassignedItem 3 4 4" xfId="42261"/>
    <cellStyle name="SAPBEXunassignedItem 3 5" xfId="42262"/>
    <cellStyle name="SAPBEXunassignedItem 3 5 2" xfId="42263"/>
    <cellStyle name="SAPBEXunassignedItem 3 5 2 2" xfId="42264"/>
    <cellStyle name="SAPBEXunassignedItem 3 5 2 2 2" xfId="42265"/>
    <cellStyle name="SAPBEXunassignedItem 3 5 2 3" xfId="42266"/>
    <cellStyle name="SAPBEXunassignedItem 3 5 3" xfId="42267"/>
    <cellStyle name="SAPBEXunassignedItem 3 5 3 2" xfId="42268"/>
    <cellStyle name="SAPBEXunassignedItem 3 5 4" xfId="42269"/>
    <cellStyle name="SAPBEXunassignedItem 3 6" xfId="42270"/>
    <cellStyle name="SAPBEXunassignedItem 3 6 2" xfId="42271"/>
    <cellStyle name="SAPBEXunassignedItem 3 6 2 2" xfId="42272"/>
    <cellStyle name="SAPBEXunassignedItem 3 6 2 2 2" xfId="42273"/>
    <cellStyle name="SAPBEXunassignedItem 3 6 2 3" xfId="42274"/>
    <cellStyle name="SAPBEXunassignedItem 3 6 3" xfId="42275"/>
    <cellStyle name="SAPBEXunassignedItem 3 6 3 2" xfId="42276"/>
    <cellStyle name="SAPBEXunassignedItem 3 6 4" xfId="42277"/>
    <cellStyle name="SAPBEXunassignedItem 3 7" xfId="42278"/>
    <cellStyle name="SAPBEXunassignedItem 3 7 2" xfId="42279"/>
    <cellStyle name="SAPBEXunassignedItem 3 7 2 2" xfId="42280"/>
    <cellStyle name="SAPBEXunassignedItem 3 7 3" xfId="42281"/>
    <cellStyle name="SAPBEXunassignedItem 30" xfId="42282"/>
    <cellStyle name="SAPBEXunassignedItem 30 2" xfId="42283"/>
    <cellStyle name="SAPBEXunassignedItem 30 2 2" xfId="42284"/>
    <cellStyle name="SAPBEXunassignedItem 30 2 2 2" xfId="42285"/>
    <cellStyle name="SAPBEXunassignedItem 30 2 2 2 2" xfId="42286"/>
    <cellStyle name="SAPBEXunassignedItem 30 2 2 3" xfId="42287"/>
    <cellStyle name="SAPBEXunassignedItem 30 2 3" xfId="42288"/>
    <cellStyle name="SAPBEXunassignedItem 30 2 3 2" xfId="42289"/>
    <cellStyle name="SAPBEXunassignedItem 30 2 4" xfId="42290"/>
    <cellStyle name="SAPBEXunassignedItem 30 3" xfId="42291"/>
    <cellStyle name="SAPBEXunassignedItem 30 3 2" xfId="42292"/>
    <cellStyle name="SAPBEXunassignedItem 30 3 2 2" xfId="42293"/>
    <cellStyle name="SAPBEXunassignedItem 30 3 2 2 2" xfId="42294"/>
    <cellStyle name="SAPBEXunassignedItem 30 3 2 3" xfId="42295"/>
    <cellStyle name="SAPBEXunassignedItem 30 3 3" xfId="42296"/>
    <cellStyle name="SAPBEXunassignedItem 30 3 3 2" xfId="42297"/>
    <cellStyle name="SAPBEXunassignedItem 30 3 4" xfId="42298"/>
    <cellStyle name="SAPBEXunassignedItem 30 4" xfId="42299"/>
    <cellStyle name="SAPBEXunassignedItem 30 4 2" xfId="42300"/>
    <cellStyle name="SAPBEXunassignedItem 30 4 2 2" xfId="42301"/>
    <cellStyle name="SAPBEXunassignedItem 30 4 2 2 2" xfId="42302"/>
    <cellStyle name="SAPBEXunassignedItem 30 4 2 3" xfId="42303"/>
    <cellStyle name="SAPBEXunassignedItem 30 4 3" xfId="42304"/>
    <cellStyle name="SAPBEXunassignedItem 30 4 3 2" xfId="42305"/>
    <cellStyle name="SAPBEXunassignedItem 30 4 4" xfId="42306"/>
    <cellStyle name="SAPBEXunassignedItem 30 5" xfId="42307"/>
    <cellStyle name="SAPBEXunassignedItem 30 5 2" xfId="42308"/>
    <cellStyle name="SAPBEXunassignedItem 30 5 2 2" xfId="42309"/>
    <cellStyle name="SAPBEXunassignedItem 30 5 2 2 2" xfId="42310"/>
    <cellStyle name="SAPBEXunassignedItem 30 5 2 3" xfId="42311"/>
    <cellStyle name="SAPBEXunassignedItem 30 5 3" xfId="42312"/>
    <cellStyle name="SAPBEXunassignedItem 30 5 3 2" xfId="42313"/>
    <cellStyle name="SAPBEXunassignedItem 30 5 4" xfId="42314"/>
    <cellStyle name="SAPBEXunassignedItem 30 6" xfId="42315"/>
    <cellStyle name="SAPBEXunassignedItem 30 6 2" xfId="42316"/>
    <cellStyle name="SAPBEXunassignedItem 30 6 2 2" xfId="42317"/>
    <cellStyle name="SAPBEXunassignedItem 30 6 2 2 2" xfId="42318"/>
    <cellStyle name="SAPBEXunassignedItem 30 6 2 3" xfId="42319"/>
    <cellStyle name="SAPBEXunassignedItem 30 6 3" xfId="42320"/>
    <cellStyle name="SAPBEXunassignedItem 30 6 3 2" xfId="42321"/>
    <cellStyle name="SAPBEXunassignedItem 30 6 4" xfId="42322"/>
    <cellStyle name="SAPBEXunassignedItem 30 7" xfId="42323"/>
    <cellStyle name="SAPBEXunassignedItem 30 7 2" xfId="42324"/>
    <cellStyle name="SAPBEXunassignedItem 30 7 2 2" xfId="42325"/>
    <cellStyle name="SAPBEXunassignedItem 30 7 3" xfId="42326"/>
    <cellStyle name="SAPBEXunassignedItem 31" xfId="42327"/>
    <cellStyle name="SAPBEXunassignedItem 31 2" xfId="42328"/>
    <cellStyle name="SAPBEXunassignedItem 31 2 2" xfId="42329"/>
    <cellStyle name="SAPBEXunassignedItem 31 2 2 2" xfId="42330"/>
    <cellStyle name="SAPBEXunassignedItem 31 2 2 2 2" xfId="42331"/>
    <cellStyle name="SAPBEXunassignedItem 31 2 2 3" xfId="42332"/>
    <cellStyle name="SAPBEXunassignedItem 31 2 3" xfId="42333"/>
    <cellStyle name="SAPBEXunassignedItem 31 2 3 2" xfId="42334"/>
    <cellStyle name="SAPBEXunassignedItem 31 2 4" xfId="42335"/>
    <cellStyle name="SAPBEXunassignedItem 31 3" xfId="42336"/>
    <cellStyle name="SAPBEXunassignedItem 31 3 2" xfId="42337"/>
    <cellStyle name="SAPBEXunassignedItem 31 3 2 2" xfId="42338"/>
    <cellStyle name="SAPBEXunassignedItem 31 3 2 2 2" xfId="42339"/>
    <cellStyle name="SAPBEXunassignedItem 31 3 2 3" xfId="42340"/>
    <cellStyle name="SAPBEXunassignedItem 31 3 3" xfId="42341"/>
    <cellStyle name="SAPBEXunassignedItem 31 3 3 2" xfId="42342"/>
    <cellStyle name="SAPBEXunassignedItem 31 3 4" xfId="42343"/>
    <cellStyle name="SAPBEXunassignedItem 31 4" xfId="42344"/>
    <cellStyle name="SAPBEXunassignedItem 31 4 2" xfId="42345"/>
    <cellStyle name="SAPBEXunassignedItem 31 4 2 2" xfId="42346"/>
    <cellStyle name="SAPBEXunassignedItem 31 4 2 2 2" xfId="42347"/>
    <cellStyle name="SAPBEXunassignedItem 31 4 2 3" xfId="42348"/>
    <cellStyle name="SAPBEXunassignedItem 31 4 3" xfId="42349"/>
    <cellStyle name="SAPBEXunassignedItem 31 4 3 2" xfId="42350"/>
    <cellStyle name="SAPBEXunassignedItem 31 4 4" xfId="42351"/>
    <cellStyle name="SAPBEXunassignedItem 31 5" xfId="42352"/>
    <cellStyle name="SAPBEXunassignedItem 31 5 2" xfId="42353"/>
    <cellStyle name="SAPBEXunassignedItem 31 5 2 2" xfId="42354"/>
    <cellStyle name="SAPBEXunassignedItem 31 5 2 2 2" xfId="42355"/>
    <cellStyle name="SAPBEXunassignedItem 31 5 2 3" xfId="42356"/>
    <cellStyle name="SAPBEXunassignedItem 31 5 3" xfId="42357"/>
    <cellStyle name="SAPBEXunassignedItem 31 5 3 2" xfId="42358"/>
    <cellStyle name="SAPBEXunassignedItem 31 5 4" xfId="42359"/>
    <cellStyle name="SAPBEXunassignedItem 31 6" xfId="42360"/>
    <cellStyle name="SAPBEXunassignedItem 31 6 2" xfId="42361"/>
    <cellStyle name="SAPBEXunassignedItem 31 6 2 2" xfId="42362"/>
    <cellStyle name="SAPBEXunassignedItem 31 6 2 2 2" xfId="42363"/>
    <cellStyle name="SAPBEXunassignedItem 31 6 2 3" xfId="42364"/>
    <cellStyle name="SAPBEXunassignedItem 31 6 3" xfId="42365"/>
    <cellStyle name="SAPBEXunassignedItem 31 6 3 2" xfId="42366"/>
    <cellStyle name="SAPBEXunassignedItem 31 6 4" xfId="42367"/>
    <cellStyle name="SAPBEXunassignedItem 31 7" xfId="42368"/>
    <cellStyle name="SAPBEXunassignedItem 31 7 2" xfId="42369"/>
    <cellStyle name="SAPBEXunassignedItem 31 7 2 2" xfId="42370"/>
    <cellStyle name="SAPBEXunassignedItem 31 7 3" xfId="42371"/>
    <cellStyle name="SAPBEXunassignedItem 32" xfId="42372"/>
    <cellStyle name="SAPBEXunassignedItem 32 2" xfId="42373"/>
    <cellStyle name="SAPBEXunassignedItem 32 2 2" xfId="42374"/>
    <cellStyle name="SAPBEXunassignedItem 32 2 2 2" xfId="42375"/>
    <cellStyle name="SAPBEXunassignedItem 32 2 2 2 2" xfId="42376"/>
    <cellStyle name="SAPBEXunassignedItem 32 2 2 3" xfId="42377"/>
    <cellStyle name="SAPBEXunassignedItem 32 2 3" xfId="42378"/>
    <cellStyle name="SAPBEXunassignedItem 32 2 3 2" xfId="42379"/>
    <cellStyle name="SAPBEXunassignedItem 32 2 4" xfId="42380"/>
    <cellStyle name="SAPBEXunassignedItem 32 3" xfId="42381"/>
    <cellStyle name="SAPBEXunassignedItem 32 3 2" xfId="42382"/>
    <cellStyle name="SAPBEXunassignedItem 32 3 2 2" xfId="42383"/>
    <cellStyle name="SAPBEXunassignedItem 32 3 2 2 2" xfId="42384"/>
    <cellStyle name="SAPBEXunassignedItem 32 3 2 3" xfId="42385"/>
    <cellStyle name="SAPBEXunassignedItem 32 3 3" xfId="42386"/>
    <cellStyle name="SAPBEXunassignedItem 32 3 3 2" xfId="42387"/>
    <cellStyle name="SAPBEXunassignedItem 32 3 4" xfId="42388"/>
    <cellStyle name="SAPBEXunassignedItem 32 4" xfId="42389"/>
    <cellStyle name="SAPBEXunassignedItem 32 4 2" xfId="42390"/>
    <cellStyle name="SAPBEXunassignedItem 32 4 2 2" xfId="42391"/>
    <cellStyle name="SAPBEXunassignedItem 32 4 2 2 2" xfId="42392"/>
    <cellStyle name="SAPBEXunassignedItem 32 4 2 3" xfId="42393"/>
    <cellStyle name="SAPBEXunassignedItem 32 4 3" xfId="42394"/>
    <cellStyle name="SAPBEXunassignedItem 32 4 3 2" xfId="42395"/>
    <cellStyle name="SAPBEXunassignedItem 32 4 4" xfId="42396"/>
    <cellStyle name="SAPBEXunassignedItem 32 5" xfId="42397"/>
    <cellStyle name="SAPBEXunassignedItem 32 5 2" xfId="42398"/>
    <cellStyle name="SAPBEXunassignedItem 32 5 2 2" xfId="42399"/>
    <cellStyle name="SAPBEXunassignedItem 32 5 2 2 2" xfId="42400"/>
    <cellStyle name="SAPBEXunassignedItem 32 5 2 3" xfId="42401"/>
    <cellStyle name="SAPBEXunassignedItem 32 5 3" xfId="42402"/>
    <cellStyle name="SAPBEXunassignedItem 32 5 3 2" xfId="42403"/>
    <cellStyle name="SAPBEXunassignedItem 32 5 4" xfId="42404"/>
    <cellStyle name="SAPBEXunassignedItem 32 6" xfId="42405"/>
    <cellStyle name="SAPBEXunassignedItem 32 6 2" xfId="42406"/>
    <cellStyle name="SAPBEXunassignedItem 32 6 2 2" xfId="42407"/>
    <cellStyle name="SAPBEXunassignedItem 32 6 2 2 2" xfId="42408"/>
    <cellStyle name="SAPBEXunassignedItem 32 6 2 3" xfId="42409"/>
    <cellStyle name="SAPBEXunassignedItem 32 6 3" xfId="42410"/>
    <cellStyle name="SAPBEXunassignedItem 32 6 3 2" xfId="42411"/>
    <cellStyle name="SAPBEXunassignedItem 32 6 4" xfId="42412"/>
    <cellStyle name="SAPBEXunassignedItem 32 7" xfId="42413"/>
    <cellStyle name="SAPBEXunassignedItem 32 7 2" xfId="42414"/>
    <cellStyle name="SAPBEXunassignedItem 32 7 2 2" xfId="42415"/>
    <cellStyle name="SAPBEXunassignedItem 32 7 3" xfId="42416"/>
    <cellStyle name="SAPBEXunassignedItem 33" xfId="42417"/>
    <cellStyle name="SAPBEXunassignedItem 33 2" xfId="42418"/>
    <cellStyle name="SAPBEXunassignedItem 33 2 2" xfId="42419"/>
    <cellStyle name="SAPBEXunassignedItem 33 2 2 2" xfId="42420"/>
    <cellStyle name="SAPBEXunassignedItem 33 2 2 2 2" xfId="42421"/>
    <cellStyle name="SAPBEXunassignedItem 33 2 2 3" xfId="42422"/>
    <cellStyle name="SAPBEXunassignedItem 33 2 3" xfId="42423"/>
    <cellStyle name="SAPBEXunassignedItem 33 2 3 2" xfId="42424"/>
    <cellStyle name="SAPBEXunassignedItem 33 2 4" xfId="42425"/>
    <cellStyle name="SAPBEXunassignedItem 33 3" xfId="42426"/>
    <cellStyle name="SAPBEXunassignedItem 33 3 2" xfId="42427"/>
    <cellStyle name="SAPBEXunassignedItem 33 3 2 2" xfId="42428"/>
    <cellStyle name="SAPBEXunassignedItem 33 3 2 2 2" xfId="42429"/>
    <cellStyle name="SAPBEXunassignedItem 33 3 2 3" xfId="42430"/>
    <cellStyle name="SAPBEXunassignedItem 33 3 3" xfId="42431"/>
    <cellStyle name="SAPBEXunassignedItem 33 3 3 2" xfId="42432"/>
    <cellStyle name="SAPBEXunassignedItem 33 3 4" xfId="42433"/>
    <cellStyle name="SAPBEXunassignedItem 33 4" xfId="42434"/>
    <cellStyle name="SAPBEXunassignedItem 33 4 2" xfId="42435"/>
    <cellStyle name="SAPBEXunassignedItem 33 4 2 2" xfId="42436"/>
    <cellStyle name="SAPBEXunassignedItem 33 4 2 2 2" xfId="42437"/>
    <cellStyle name="SAPBEXunassignedItem 33 4 2 3" xfId="42438"/>
    <cellStyle name="SAPBEXunassignedItem 33 4 3" xfId="42439"/>
    <cellStyle name="SAPBEXunassignedItem 33 4 3 2" xfId="42440"/>
    <cellStyle name="SAPBEXunassignedItem 33 4 4" xfId="42441"/>
    <cellStyle name="SAPBEXunassignedItem 33 5" xfId="42442"/>
    <cellStyle name="SAPBEXunassignedItem 33 5 2" xfId="42443"/>
    <cellStyle name="SAPBEXunassignedItem 33 5 2 2" xfId="42444"/>
    <cellStyle name="SAPBEXunassignedItem 33 5 2 2 2" xfId="42445"/>
    <cellStyle name="SAPBEXunassignedItem 33 5 2 3" xfId="42446"/>
    <cellStyle name="SAPBEXunassignedItem 33 5 3" xfId="42447"/>
    <cellStyle name="SAPBEXunassignedItem 33 5 3 2" xfId="42448"/>
    <cellStyle name="SAPBEXunassignedItem 33 5 4" xfId="42449"/>
    <cellStyle name="SAPBEXunassignedItem 33 6" xfId="42450"/>
    <cellStyle name="SAPBEXunassignedItem 33 6 2" xfId="42451"/>
    <cellStyle name="SAPBEXunassignedItem 33 6 2 2" xfId="42452"/>
    <cellStyle name="SAPBEXunassignedItem 33 6 2 2 2" xfId="42453"/>
    <cellStyle name="SAPBEXunassignedItem 33 6 2 3" xfId="42454"/>
    <cellStyle name="SAPBEXunassignedItem 33 6 3" xfId="42455"/>
    <cellStyle name="SAPBEXunassignedItem 33 6 3 2" xfId="42456"/>
    <cellStyle name="SAPBEXunassignedItem 33 6 4" xfId="42457"/>
    <cellStyle name="SAPBEXunassignedItem 33 7" xfId="42458"/>
    <cellStyle name="SAPBEXunassignedItem 33 7 2" xfId="42459"/>
    <cellStyle name="SAPBEXunassignedItem 33 7 2 2" xfId="42460"/>
    <cellStyle name="SAPBEXunassignedItem 33 7 3" xfId="42461"/>
    <cellStyle name="SAPBEXunassignedItem 34" xfId="42462"/>
    <cellStyle name="SAPBEXunassignedItem 34 2" xfId="42463"/>
    <cellStyle name="SAPBEXunassignedItem 34 2 2" xfId="42464"/>
    <cellStyle name="SAPBEXunassignedItem 34 2 2 2" xfId="42465"/>
    <cellStyle name="SAPBEXunassignedItem 34 2 2 2 2" xfId="42466"/>
    <cellStyle name="SAPBEXunassignedItem 34 2 2 3" xfId="42467"/>
    <cellStyle name="SAPBEXunassignedItem 34 2 3" xfId="42468"/>
    <cellStyle name="SAPBEXunassignedItem 34 2 3 2" xfId="42469"/>
    <cellStyle name="SAPBEXunassignedItem 34 2 4" xfId="42470"/>
    <cellStyle name="SAPBEXunassignedItem 34 3" xfId="42471"/>
    <cellStyle name="SAPBEXunassignedItem 34 3 2" xfId="42472"/>
    <cellStyle name="SAPBEXunassignedItem 34 3 2 2" xfId="42473"/>
    <cellStyle name="SAPBEXunassignedItem 34 3 2 2 2" xfId="42474"/>
    <cellStyle name="SAPBEXunassignedItem 34 3 2 3" xfId="42475"/>
    <cellStyle name="SAPBEXunassignedItem 34 3 3" xfId="42476"/>
    <cellStyle name="SAPBEXunassignedItem 34 3 3 2" xfId="42477"/>
    <cellStyle name="SAPBEXunassignedItem 34 3 4" xfId="42478"/>
    <cellStyle name="SAPBEXunassignedItem 34 4" xfId="42479"/>
    <cellStyle name="SAPBEXunassignedItem 34 4 2" xfId="42480"/>
    <cellStyle name="SAPBEXunassignedItem 34 4 2 2" xfId="42481"/>
    <cellStyle name="SAPBEXunassignedItem 34 4 2 2 2" xfId="42482"/>
    <cellStyle name="SAPBEXunassignedItem 34 4 2 3" xfId="42483"/>
    <cellStyle name="SAPBEXunassignedItem 34 4 3" xfId="42484"/>
    <cellStyle name="SAPBEXunassignedItem 34 4 3 2" xfId="42485"/>
    <cellStyle name="SAPBEXunassignedItem 34 4 4" xfId="42486"/>
    <cellStyle name="SAPBEXunassignedItem 34 5" xfId="42487"/>
    <cellStyle name="SAPBEXunassignedItem 34 5 2" xfId="42488"/>
    <cellStyle name="SAPBEXunassignedItem 34 5 2 2" xfId="42489"/>
    <cellStyle name="SAPBEXunassignedItem 34 5 2 2 2" xfId="42490"/>
    <cellStyle name="SAPBEXunassignedItem 34 5 2 3" xfId="42491"/>
    <cellStyle name="SAPBEXunassignedItem 34 5 3" xfId="42492"/>
    <cellStyle name="SAPBEXunassignedItem 34 5 3 2" xfId="42493"/>
    <cellStyle name="SAPBEXunassignedItem 34 5 4" xfId="42494"/>
    <cellStyle name="SAPBEXunassignedItem 34 6" xfId="42495"/>
    <cellStyle name="SAPBEXunassignedItem 34 6 2" xfId="42496"/>
    <cellStyle name="SAPBEXunassignedItem 34 6 2 2" xfId="42497"/>
    <cellStyle name="SAPBEXunassignedItem 34 6 2 2 2" xfId="42498"/>
    <cellStyle name="SAPBEXunassignedItem 34 6 2 3" xfId="42499"/>
    <cellStyle name="SAPBEXunassignedItem 34 6 3" xfId="42500"/>
    <cellStyle name="SAPBEXunassignedItem 34 6 3 2" xfId="42501"/>
    <cellStyle name="SAPBEXunassignedItem 34 6 4" xfId="42502"/>
    <cellStyle name="SAPBEXunassignedItem 34 7" xfId="42503"/>
    <cellStyle name="SAPBEXunassignedItem 34 7 2" xfId="42504"/>
    <cellStyle name="SAPBEXunassignedItem 34 7 2 2" xfId="42505"/>
    <cellStyle name="SAPBEXunassignedItem 34 7 3" xfId="42506"/>
    <cellStyle name="SAPBEXunassignedItem 35" xfId="42507"/>
    <cellStyle name="SAPBEXunassignedItem 35 2" xfId="42508"/>
    <cellStyle name="SAPBEXunassignedItem 35 2 2" xfId="42509"/>
    <cellStyle name="SAPBEXunassignedItem 35 2 2 2" xfId="42510"/>
    <cellStyle name="SAPBEXunassignedItem 35 2 2 2 2" xfId="42511"/>
    <cellStyle name="SAPBEXunassignedItem 35 2 2 3" xfId="42512"/>
    <cellStyle name="SAPBEXunassignedItem 35 2 3" xfId="42513"/>
    <cellStyle name="SAPBEXunassignedItem 35 2 3 2" xfId="42514"/>
    <cellStyle name="SAPBEXunassignedItem 35 2 4" xfId="42515"/>
    <cellStyle name="SAPBEXunassignedItem 35 3" xfId="42516"/>
    <cellStyle name="SAPBEXunassignedItem 35 3 2" xfId="42517"/>
    <cellStyle name="SAPBEXunassignedItem 35 3 2 2" xfId="42518"/>
    <cellStyle name="SAPBEXunassignedItem 35 3 2 2 2" xfId="42519"/>
    <cellStyle name="SAPBEXunassignedItem 35 3 2 3" xfId="42520"/>
    <cellStyle name="SAPBEXunassignedItem 35 3 3" xfId="42521"/>
    <cellStyle name="SAPBEXunassignedItem 35 3 3 2" xfId="42522"/>
    <cellStyle name="SAPBEXunassignedItem 35 3 4" xfId="42523"/>
    <cellStyle name="SAPBEXunassignedItem 35 4" xfId="42524"/>
    <cellStyle name="SAPBEXunassignedItem 35 4 2" xfId="42525"/>
    <cellStyle name="SAPBEXunassignedItem 35 4 2 2" xfId="42526"/>
    <cellStyle name="SAPBEXunassignedItem 35 4 2 2 2" xfId="42527"/>
    <cellStyle name="SAPBEXunassignedItem 35 4 2 3" xfId="42528"/>
    <cellStyle name="SAPBEXunassignedItem 35 4 3" xfId="42529"/>
    <cellStyle name="SAPBEXunassignedItem 35 4 3 2" xfId="42530"/>
    <cellStyle name="SAPBEXunassignedItem 35 4 4" xfId="42531"/>
    <cellStyle name="SAPBEXunassignedItem 35 5" xfId="42532"/>
    <cellStyle name="SAPBEXunassignedItem 35 5 2" xfId="42533"/>
    <cellStyle name="SAPBEXunassignedItem 35 5 2 2" xfId="42534"/>
    <cellStyle name="SAPBEXunassignedItem 35 5 2 2 2" xfId="42535"/>
    <cellStyle name="SAPBEXunassignedItem 35 5 2 3" xfId="42536"/>
    <cellStyle name="SAPBEXunassignedItem 35 5 3" xfId="42537"/>
    <cellStyle name="SAPBEXunassignedItem 35 5 3 2" xfId="42538"/>
    <cellStyle name="SAPBEXunassignedItem 35 5 4" xfId="42539"/>
    <cellStyle name="SAPBEXunassignedItem 35 6" xfId="42540"/>
    <cellStyle name="SAPBEXunassignedItem 35 6 2" xfId="42541"/>
    <cellStyle name="SAPBEXunassignedItem 35 6 2 2" xfId="42542"/>
    <cellStyle name="SAPBEXunassignedItem 35 6 2 2 2" xfId="42543"/>
    <cellStyle name="SAPBEXunassignedItem 35 6 2 3" xfId="42544"/>
    <cellStyle name="SAPBEXunassignedItem 35 6 3" xfId="42545"/>
    <cellStyle name="SAPBEXunassignedItem 35 6 3 2" xfId="42546"/>
    <cellStyle name="SAPBEXunassignedItem 35 6 4" xfId="42547"/>
    <cellStyle name="SAPBEXunassignedItem 35 7" xfId="42548"/>
    <cellStyle name="SAPBEXunassignedItem 35 7 2" xfId="42549"/>
    <cellStyle name="SAPBEXunassignedItem 35 7 2 2" xfId="42550"/>
    <cellStyle name="SAPBEXunassignedItem 35 7 3" xfId="42551"/>
    <cellStyle name="SAPBEXunassignedItem 36" xfId="42552"/>
    <cellStyle name="SAPBEXunassignedItem 36 2" xfId="42553"/>
    <cellStyle name="SAPBEXunassignedItem 36 2 2" xfId="42554"/>
    <cellStyle name="SAPBEXunassignedItem 36 2 2 2" xfId="42555"/>
    <cellStyle name="SAPBEXunassignedItem 36 2 2 2 2" xfId="42556"/>
    <cellStyle name="SAPBEXunassignedItem 36 2 2 3" xfId="42557"/>
    <cellStyle name="SAPBEXunassignedItem 36 2 3" xfId="42558"/>
    <cellStyle name="SAPBEXunassignedItem 36 2 3 2" xfId="42559"/>
    <cellStyle name="SAPBEXunassignedItem 36 2 4" xfId="42560"/>
    <cellStyle name="SAPBEXunassignedItem 36 3" xfId="42561"/>
    <cellStyle name="SAPBEXunassignedItem 36 3 2" xfId="42562"/>
    <cellStyle name="SAPBEXunassignedItem 36 3 2 2" xfId="42563"/>
    <cellStyle name="SAPBEXunassignedItem 36 3 2 2 2" xfId="42564"/>
    <cellStyle name="SAPBEXunassignedItem 36 3 2 3" xfId="42565"/>
    <cellStyle name="SAPBEXunassignedItem 36 3 3" xfId="42566"/>
    <cellStyle name="SAPBEXunassignedItem 36 3 3 2" xfId="42567"/>
    <cellStyle name="SAPBEXunassignedItem 36 3 4" xfId="42568"/>
    <cellStyle name="SAPBEXunassignedItem 36 4" xfId="42569"/>
    <cellStyle name="SAPBEXunassignedItem 36 4 2" xfId="42570"/>
    <cellStyle name="SAPBEXunassignedItem 36 4 2 2" xfId="42571"/>
    <cellStyle name="SAPBEXunassignedItem 36 4 2 2 2" xfId="42572"/>
    <cellStyle name="SAPBEXunassignedItem 36 4 2 3" xfId="42573"/>
    <cellStyle name="SAPBEXunassignedItem 36 4 3" xfId="42574"/>
    <cellStyle name="SAPBEXunassignedItem 36 4 3 2" xfId="42575"/>
    <cellStyle name="SAPBEXunassignedItem 36 4 4" xfId="42576"/>
    <cellStyle name="SAPBEXunassignedItem 36 5" xfId="42577"/>
    <cellStyle name="SAPBEXunassignedItem 36 5 2" xfId="42578"/>
    <cellStyle name="SAPBEXunassignedItem 36 5 2 2" xfId="42579"/>
    <cellStyle name="SAPBEXunassignedItem 36 5 2 2 2" xfId="42580"/>
    <cellStyle name="SAPBEXunassignedItem 36 5 2 3" xfId="42581"/>
    <cellStyle name="SAPBEXunassignedItem 36 5 3" xfId="42582"/>
    <cellStyle name="SAPBEXunassignedItem 36 5 3 2" xfId="42583"/>
    <cellStyle name="SAPBEXunassignedItem 36 5 4" xfId="42584"/>
    <cellStyle name="SAPBEXunassignedItem 36 6" xfId="42585"/>
    <cellStyle name="SAPBEXunassignedItem 36 6 2" xfId="42586"/>
    <cellStyle name="SAPBEXunassignedItem 36 6 2 2" xfId="42587"/>
    <cellStyle name="SAPBEXunassignedItem 36 6 2 2 2" xfId="42588"/>
    <cellStyle name="SAPBEXunassignedItem 36 6 2 3" xfId="42589"/>
    <cellStyle name="SAPBEXunassignedItem 36 6 3" xfId="42590"/>
    <cellStyle name="SAPBEXunassignedItem 36 6 3 2" xfId="42591"/>
    <cellStyle name="SAPBEXunassignedItem 36 6 4" xfId="42592"/>
    <cellStyle name="SAPBEXunassignedItem 36 7" xfId="42593"/>
    <cellStyle name="SAPBEXunassignedItem 36 7 2" xfId="42594"/>
    <cellStyle name="SAPBEXunassignedItem 36 7 2 2" xfId="42595"/>
    <cellStyle name="SAPBEXunassignedItem 36 7 3" xfId="42596"/>
    <cellStyle name="SAPBEXunassignedItem 37" xfId="42597"/>
    <cellStyle name="SAPBEXunassignedItem 37 2" xfId="42598"/>
    <cellStyle name="SAPBEXunassignedItem 37 2 2" xfId="42599"/>
    <cellStyle name="SAPBEXunassignedItem 37 2 2 2" xfId="42600"/>
    <cellStyle name="SAPBEXunassignedItem 37 2 2 2 2" xfId="42601"/>
    <cellStyle name="SAPBEXunassignedItem 37 2 2 3" xfId="42602"/>
    <cellStyle name="SAPBEXunassignedItem 37 2 3" xfId="42603"/>
    <cellStyle name="SAPBEXunassignedItem 37 2 3 2" xfId="42604"/>
    <cellStyle name="SAPBEXunassignedItem 37 2 4" xfId="42605"/>
    <cellStyle name="SAPBEXunassignedItem 37 3" xfId="42606"/>
    <cellStyle name="SAPBEXunassignedItem 37 3 2" xfId="42607"/>
    <cellStyle name="SAPBEXunassignedItem 37 3 2 2" xfId="42608"/>
    <cellStyle name="SAPBEXunassignedItem 37 3 2 2 2" xfId="42609"/>
    <cellStyle name="SAPBEXunassignedItem 37 3 2 3" xfId="42610"/>
    <cellStyle name="SAPBEXunassignedItem 37 3 3" xfId="42611"/>
    <cellStyle name="SAPBEXunassignedItem 37 3 3 2" xfId="42612"/>
    <cellStyle name="SAPBEXunassignedItem 37 3 4" xfId="42613"/>
    <cellStyle name="SAPBEXunassignedItem 37 4" xfId="42614"/>
    <cellStyle name="SAPBEXunassignedItem 37 4 2" xfId="42615"/>
    <cellStyle name="SAPBEXunassignedItem 37 4 2 2" xfId="42616"/>
    <cellStyle name="SAPBEXunassignedItem 37 4 2 2 2" xfId="42617"/>
    <cellStyle name="SAPBEXunassignedItem 37 4 2 3" xfId="42618"/>
    <cellStyle name="SAPBEXunassignedItem 37 4 3" xfId="42619"/>
    <cellStyle name="SAPBEXunassignedItem 37 4 3 2" xfId="42620"/>
    <cellStyle name="SAPBEXunassignedItem 37 4 4" xfId="42621"/>
    <cellStyle name="SAPBEXunassignedItem 37 5" xfId="42622"/>
    <cellStyle name="SAPBEXunassignedItem 37 5 2" xfId="42623"/>
    <cellStyle name="SAPBEXunassignedItem 37 5 2 2" xfId="42624"/>
    <cellStyle name="SAPBEXunassignedItem 37 5 2 2 2" xfId="42625"/>
    <cellStyle name="SAPBEXunassignedItem 37 5 2 3" xfId="42626"/>
    <cellStyle name="SAPBEXunassignedItem 37 5 3" xfId="42627"/>
    <cellStyle name="SAPBEXunassignedItem 37 5 3 2" xfId="42628"/>
    <cellStyle name="SAPBEXunassignedItem 37 5 4" xfId="42629"/>
    <cellStyle name="SAPBEXunassignedItem 37 6" xfId="42630"/>
    <cellStyle name="SAPBEXunassignedItem 37 6 2" xfId="42631"/>
    <cellStyle name="SAPBEXunassignedItem 37 6 2 2" xfId="42632"/>
    <cellStyle name="SAPBEXunassignedItem 37 6 2 2 2" xfId="42633"/>
    <cellStyle name="SAPBEXunassignedItem 37 6 2 3" xfId="42634"/>
    <cellStyle name="SAPBEXunassignedItem 37 6 3" xfId="42635"/>
    <cellStyle name="SAPBEXunassignedItem 37 6 3 2" xfId="42636"/>
    <cellStyle name="SAPBEXunassignedItem 37 6 4" xfId="42637"/>
    <cellStyle name="SAPBEXunassignedItem 37 7" xfId="42638"/>
    <cellStyle name="SAPBEXunassignedItem 37 7 2" xfId="42639"/>
    <cellStyle name="SAPBEXunassignedItem 37 7 2 2" xfId="42640"/>
    <cellStyle name="SAPBEXunassignedItem 37 7 3" xfId="42641"/>
    <cellStyle name="SAPBEXunassignedItem 38" xfId="42642"/>
    <cellStyle name="SAPBEXunassignedItem 38 2" xfId="42643"/>
    <cellStyle name="SAPBEXunassignedItem 38 2 2" xfId="42644"/>
    <cellStyle name="SAPBEXunassignedItem 38 2 2 2" xfId="42645"/>
    <cellStyle name="SAPBEXunassignedItem 38 2 2 2 2" xfId="42646"/>
    <cellStyle name="SAPBEXunassignedItem 38 2 2 3" xfId="42647"/>
    <cellStyle name="SAPBEXunassignedItem 38 2 3" xfId="42648"/>
    <cellStyle name="SAPBEXunassignedItem 38 2 3 2" xfId="42649"/>
    <cellStyle name="SAPBEXunassignedItem 38 2 4" xfId="42650"/>
    <cellStyle name="SAPBEXunassignedItem 38 3" xfId="42651"/>
    <cellStyle name="SAPBEXunassignedItem 38 3 2" xfId="42652"/>
    <cellStyle name="SAPBEXunassignedItem 38 3 2 2" xfId="42653"/>
    <cellStyle name="SAPBEXunassignedItem 38 3 2 2 2" xfId="42654"/>
    <cellStyle name="SAPBEXunassignedItem 38 3 2 3" xfId="42655"/>
    <cellStyle name="SAPBEXunassignedItem 38 3 3" xfId="42656"/>
    <cellStyle name="SAPBEXunassignedItem 38 3 3 2" xfId="42657"/>
    <cellStyle name="SAPBEXunassignedItem 38 3 4" xfId="42658"/>
    <cellStyle name="SAPBEXunassignedItem 38 4" xfId="42659"/>
    <cellStyle name="SAPBEXunassignedItem 38 4 2" xfId="42660"/>
    <cellStyle name="SAPBEXunassignedItem 38 4 2 2" xfId="42661"/>
    <cellStyle name="SAPBEXunassignedItem 38 4 2 2 2" xfId="42662"/>
    <cellStyle name="SAPBEXunassignedItem 38 4 2 3" xfId="42663"/>
    <cellStyle name="SAPBEXunassignedItem 38 4 3" xfId="42664"/>
    <cellStyle name="SAPBEXunassignedItem 38 4 3 2" xfId="42665"/>
    <cellStyle name="SAPBEXunassignedItem 38 4 4" xfId="42666"/>
    <cellStyle name="SAPBEXunassignedItem 38 5" xfId="42667"/>
    <cellStyle name="SAPBEXunassignedItem 38 5 2" xfId="42668"/>
    <cellStyle name="SAPBEXunassignedItem 38 5 2 2" xfId="42669"/>
    <cellStyle name="SAPBEXunassignedItem 38 5 2 2 2" xfId="42670"/>
    <cellStyle name="SAPBEXunassignedItem 38 5 2 3" xfId="42671"/>
    <cellStyle name="SAPBEXunassignedItem 38 5 3" xfId="42672"/>
    <cellStyle name="SAPBEXunassignedItem 38 5 3 2" xfId="42673"/>
    <cellStyle name="SAPBEXunassignedItem 38 5 4" xfId="42674"/>
    <cellStyle name="SAPBEXunassignedItem 38 6" xfId="42675"/>
    <cellStyle name="SAPBEXunassignedItem 38 6 2" xfId="42676"/>
    <cellStyle name="SAPBEXunassignedItem 38 6 2 2" xfId="42677"/>
    <cellStyle name="SAPBEXunassignedItem 38 6 2 2 2" xfId="42678"/>
    <cellStyle name="SAPBEXunassignedItem 38 6 2 3" xfId="42679"/>
    <cellStyle name="SAPBEXunassignedItem 38 6 3" xfId="42680"/>
    <cellStyle name="SAPBEXunassignedItem 38 6 3 2" xfId="42681"/>
    <cellStyle name="SAPBEXunassignedItem 38 6 4" xfId="42682"/>
    <cellStyle name="SAPBEXunassignedItem 38 7" xfId="42683"/>
    <cellStyle name="SAPBEXunassignedItem 38 7 2" xfId="42684"/>
    <cellStyle name="SAPBEXunassignedItem 38 7 2 2" xfId="42685"/>
    <cellStyle name="SAPBEXunassignedItem 38 7 3" xfId="42686"/>
    <cellStyle name="SAPBEXunassignedItem 39" xfId="42687"/>
    <cellStyle name="SAPBEXunassignedItem 39 2" xfId="42688"/>
    <cellStyle name="SAPBEXunassignedItem 39 2 2" xfId="42689"/>
    <cellStyle name="SAPBEXunassignedItem 39 2 2 2" xfId="42690"/>
    <cellStyle name="SAPBEXunassignedItem 39 2 2 2 2" xfId="42691"/>
    <cellStyle name="SAPBEXunassignedItem 39 2 2 3" xfId="42692"/>
    <cellStyle name="SAPBEXunassignedItem 39 2 3" xfId="42693"/>
    <cellStyle name="SAPBEXunassignedItem 39 2 3 2" xfId="42694"/>
    <cellStyle name="SAPBEXunassignedItem 39 2 4" xfId="42695"/>
    <cellStyle name="SAPBEXunassignedItem 39 3" xfId="42696"/>
    <cellStyle name="SAPBEXunassignedItem 39 3 2" xfId="42697"/>
    <cellStyle name="SAPBEXunassignedItem 39 3 2 2" xfId="42698"/>
    <cellStyle name="SAPBEXunassignedItem 39 3 2 2 2" xfId="42699"/>
    <cellStyle name="SAPBEXunassignedItem 39 3 2 3" xfId="42700"/>
    <cellStyle name="SAPBEXunassignedItem 39 3 3" xfId="42701"/>
    <cellStyle name="SAPBEXunassignedItem 39 3 3 2" xfId="42702"/>
    <cellStyle name="SAPBEXunassignedItem 39 3 4" xfId="42703"/>
    <cellStyle name="SAPBEXunassignedItem 39 4" xfId="42704"/>
    <cellStyle name="SAPBEXunassignedItem 39 4 2" xfId="42705"/>
    <cellStyle name="SAPBEXunassignedItem 39 4 2 2" xfId="42706"/>
    <cellStyle name="SAPBEXunassignedItem 39 4 2 2 2" xfId="42707"/>
    <cellStyle name="SAPBEXunassignedItem 39 4 2 3" xfId="42708"/>
    <cellStyle name="SAPBEXunassignedItem 39 4 3" xfId="42709"/>
    <cellStyle name="SAPBEXunassignedItem 39 4 3 2" xfId="42710"/>
    <cellStyle name="SAPBEXunassignedItem 39 4 4" xfId="42711"/>
    <cellStyle name="SAPBEXunassignedItem 39 5" xfId="42712"/>
    <cellStyle name="SAPBEXunassignedItem 39 5 2" xfId="42713"/>
    <cellStyle name="SAPBEXunassignedItem 39 5 2 2" xfId="42714"/>
    <cellStyle name="SAPBEXunassignedItem 39 5 2 2 2" xfId="42715"/>
    <cellStyle name="SAPBEXunassignedItem 39 5 2 3" xfId="42716"/>
    <cellStyle name="SAPBEXunassignedItem 39 5 3" xfId="42717"/>
    <cellStyle name="SAPBEXunassignedItem 39 5 3 2" xfId="42718"/>
    <cellStyle name="SAPBEXunassignedItem 39 5 4" xfId="42719"/>
    <cellStyle name="SAPBEXunassignedItem 39 6" xfId="42720"/>
    <cellStyle name="SAPBEXunassignedItem 39 6 2" xfId="42721"/>
    <cellStyle name="SAPBEXunassignedItem 39 6 2 2" xfId="42722"/>
    <cellStyle name="SAPBEXunassignedItem 39 6 2 2 2" xfId="42723"/>
    <cellStyle name="SAPBEXunassignedItem 39 6 2 3" xfId="42724"/>
    <cellStyle name="SAPBEXunassignedItem 39 6 3" xfId="42725"/>
    <cellStyle name="SAPBEXunassignedItem 39 6 3 2" xfId="42726"/>
    <cellStyle name="SAPBEXunassignedItem 39 6 4" xfId="42727"/>
    <cellStyle name="SAPBEXunassignedItem 39 7" xfId="42728"/>
    <cellStyle name="SAPBEXunassignedItem 39 7 2" xfId="42729"/>
    <cellStyle name="SAPBEXunassignedItem 39 7 2 2" xfId="42730"/>
    <cellStyle name="SAPBEXunassignedItem 39 7 3" xfId="42731"/>
    <cellStyle name="SAPBEXunassignedItem 4" xfId="42732"/>
    <cellStyle name="SAPBEXunassignedItem 4 2" xfId="42733"/>
    <cellStyle name="SAPBEXunassignedItem 4 2 2" xfId="42734"/>
    <cellStyle name="SAPBEXunassignedItem 4 2 2 2" xfId="42735"/>
    <cellStyle name="SAPBEXunassignedItem 4 2 2 2 2" xfId="42736"/>
    <cellStyle name="SAPBEXunassignedItem 4 2 2 3" xfId="42737"/>
    <cellStyle name="SAPBEXunassignedItem 4 2 3" xfId="42738"/>
    <cellStyle name="SAPBEXunassignedItem 4 2 3 2" xfId="42739"/>
    <cellStyle name="SAPBEXunassignedItem 4 2 4" xfId="42740"/>
    <cellStyle name="SAPBEXunassignedItem 4 3" xfId="42741"/>
    <cellStyle name="SAPBEXunassignedItem 4 3 2" xfId="42742"/>
    <cellStyle name="SAPBEXunassignedItem 4 3 2 2" xfId="42743"/>
    <cellStyle name="SAPBEXunassignedItem 4 3 2 2 2" xfId="42744"/>
    <cellStyle name="SAPBEXunassignedItem 4 3 2 3" xfId="42745"/>
    <cellStyle name="SAPBEXunassignedItem 4 3 3" xfId="42746"/>
    <cellStyle name="SAPBEXunassignedItem 4 3 3 2" xfId="42747"/>
    <cellStyle name="SAPBEXunassignedItem 4 3 4" xfId="42748"/>
    <cellStyle name="SAPBEXunassignedItem 4 4" xfId="42749"/>
    <cellStyle name="SAPBEXunassignedItem 4 4 2" xfId="42750"/>
    <cellStyle name="SAPBEXunassignedItem 4 4 2 2" xfId="42751"/>
    <cellStyle name="SAPBEXunassignedItem 4 4 2 2 2" xfId="42752"/>
    <cellStyle name="SAPBEXunassignedItem 4 4 2 3" xfId="42753"/>
    <cellStyle name="SAPBEXunassignedItem 4 4 3" xfId="42754"/>
    <cellStyle name="SAPBEXunassignedItem 4 4 3 2" xfId="42755"/>
    <cellStyle name="SAPBEXunassignedItem 4 4 4" xfId="42756"/>
    <cellStyle name="SAPBEXunassignedItem 4 5" xfId="42757"/>
    <cellStyle name="SAPBEXunassignedItem 4 5 2" xfId="42758"/>
    <cellStyle name="SAPBEXunassignedItem 4 5 2 2" xfId="42759"/>
    <cellStyle name="SAPBEXunassignedItem 4 5 2 2 2" xfId="42760"/>
    <cellStyle name="SAPBEXunassignedItem 4 5 2 3" xfId="42761"/>
    <cellStyle name="SAPBEXunassignedItem 4 5 3" xfId="42762"/>
    <cellStyle name="SAPBEXunassignedItem 4 5 3 2" xfId="42763"/>
    <cellStyle name="SAPBEXunassignedItem 4 5 4" xfId="42764"/>
    <cellStyle name="SAPBEXunassignedItem 4 6" xfId="42765"/>
    <cellStyle name="SAPBEXunassignedItem 4 6 2" xfId="42766"/>
    <cellStyle name="SAPBEXunassignedItem 4 6 2 2" xfId="42767"/>
    <cellStyle name="SAPBEXunassignedItem 4 6 2 2 2" xfId="42768"/>
    <cellStyle name="SAPBEXunassignedItem 4 6 2 3" xfId="42769"/>
    <cellStyle name="SAPBEXunassignedItem 4 6 3" xfId="42770"/>
    <cellStyle name="SAPBEXunassignedItem 4 6 3 2" xfId="42771"/>
    <cellStyle name="SAPBEXunassignedItem 4 6 4" xfId="42772"/>
    <cellStyle name="SAPBEXunassignedItem 4 7" xfId="42773"/>
    <cellStyle name="SAPBEXunassignedItem 4 7 2" xfId="42774"/>
    <cellStyle name="SAPBEXunassignedItem 4 7 2 2" xfId="42775"/>
    <cellStyle name="SAPBEXunassignedItem 4 7 3" xfId="42776"/>
    <cellStyle name="SAPBEXunassignedItem 40" xfId="42777"/>
    <cellStyle name="SAPBEXunassignedItem 40 2" xfId="42778"/>
    <cellStyle name="SAPBEXunassignedItem 40 2 2" xfId="42779"/>
    <cellStyle name="SAPBEXunassignedItem 40 2 2 2" xfId="42780"/>
    <cellStyle name="SAPBEXunassignedItem 40 2 2 2 2" xfId="42781"/>
    <cellStyle name="SAPBEXunassignedItem 40 2 2 3" xfId="42782"/>
    <cellStyle name="SAPBEXunassignedItem 40 2 3" xfId="42783"/>
    <cellStyle name="SAPBEXunassignedItem 40 2 3 2" xfId="42784"/>
    <cellStyle name="SAPBEXunassignedItem 40 2 4" xfId="42785"/>
    <cellStyle name="SAPBEXunassignedItem 40 3" xfId="42786"/>
    <cellStyle name="SAPBEXunassignedItem 40 3 2" xfId="42787"/>
    <cellStyle name="SAPBEXunassignedItem 40 3 2 2" xfId="42788"/>
    <cellStyle name="SAPBEXunassignedItem 40 3 2 2 2" xfId="42789"/>
    <cellStyle name="SAPBEXunassignedItem 40 3 2 3" xfId="42790"/>
    <cellStyle name="SAPBEXunassignedItem 40 3 3" xfId="42791"/>
    <cellStyle name="SAPBEXunassignedItem 40 3 3 2" xfId="42792"/>
    <cellStyle name="SAPBEXunassignedItem 40 3 4" xfId="42793"/>
    <cellStyle name="SAPBEXunassignedItem 40 4" xfId="42794"/>
    <cellStyle name="SAPBEXunassignedItem 40 4 2" xfId="42795"/>
    <cellStyle name="SAPBEXunassignedItem 40 4 2 2" xfId="42796"/>
    <cellStyle name="SAPBEXunassignedItem 40 4 2 2 2" xfId="42797"/>
    <cellStyle name="SAPBEXunassignedItem 40 4 2 3" xfId="42798"/>
    <cellStyle name="SAPBEXunassignedItem 40 4 3" xfId="42799"/>
    <cellStyle name="SAPBEXunassignedItem 40 4 3 2" xfId="42800"/>
    <cellStyle name="SAPBEXunassignedItem 40 4 4" xfId="42801"/>
    <cellStyle name="SAPBEXunassignedItem 40 5" xfId="42802"/>
    <cellStyle name="SAPBEXunassignedItem 40 5 2" xfId="42803"/>
    <cellStyle name="SAPBEXunassignedItem 40 5 2 2" xfId="42804"/>
    <cellStyle name="SAPBEXunassignedItem 40 5 2 2 2" xfId="42805"/>
    <cellStyle name="SAPBEXunassignedItem 40 5 2 3" xfId="42806"/>
    <cellStyle name="SAPBEXunassignedItem 40 5 3" xfId="42807"/>
    <cellStyle name="SAPBEXunassignedItem 40 5 3 2" xfId="42808"/>
    <cellStyle name="SAPBEXunassignedItem 40 5 4" xfId="42809"/>
    <cellStyle name="SAPBEXunassignedItem 40 6" xfId="42810"/>
    <cellStyle name="SAPBEXunassignedItem 40 6 2" xfId="42811"/>
    <cellStyle name="SAPBEXunassignedItem 40 6 2 2" xfId="42812"/>
    <cellStyle name="SAPBEXunassignedItem 40 6 2 2 2" xfId="42813"/>
    <cellStyle name="SAPBEXunassignedItem 40 6 2 3" xfId="42814"/>
    <cellStyle name="SAPBEXunassignedItem 40 6 3" xfId="42815"/>
    <cellStyle name="SAPBEXunassignedItem 40 6 3 2" xfId="42816"/>
    <cellStyle name="SAPBEXunassignedItem 40 6 4" xfId="42817"/>
    <cellStyle name="SAPBEXunassignedItem 40 7" xfId="42818"/>
    <cellStyle name="SAPBEXunassignedItem 40 7 2" xfId="42819"/>
    <cellStyle name="SAPBEXunassignedItem 40 7 2 2" xfId="42820"/>
    <cellStyle name="SAPBEXunassignedItem 40 7 3" xfId="42821"/>
    <cellStyle name="SAPBEXunassignedItem 41" xfId="42822"/>
    <cellStyle name="SAPBEXunassignedItem 41 2" xfId="42823"/>
    <cellStyle name="SAPBEXunassignedItem 41 2 2" xfId="42824"/>
    <cellStyle name="SAPBEXunassignedItem 41 2 2 2" xfId="42825"/>
    <cellStyle name="SAPBEXunassignedItem 41 2 2 2 2" xfId="42826"/>
    <cellStyle name="SAPBEXunassignedItem 41 2 2 3" xfId="42827"/>
    <cellStyle name="SAPBEXunassignedItem 41 2 3" xfId="42828"/>
    <cellStyle name="SAPBEXunassignedItem 41 2 3 2" xfId="42829"/>
    <cellStyle name="SAPBEXunassignedItem 41 2 4" xfId="42830"/>
    <cellStyle name="SAPBEXunassignedItem 41 3" xfId="42831"/>
    <cellStyle name="SAPBEXunassignedItem 41 3 2" xfId="42832"/>
    <cellStyle name="SAPBEXunassignedItem 41 3 2 2" xfId="42833"/>
    <cellStyle name="SAPBEXunassignedItem 41 3 2 2 2" xfId="42834"/>
    <cellStyle name="SAPBEXunassignedItem 41 3 2 3" xfId="42835"/>
    <cellStyle name="SAPBEXunassignedItem 41 3 3" xfId="42836"/>
    <cellStyle name="SAPBEXunassignedItem 41 3 3 2" xfId="42837"/>
    <cellStyle name="SAPBEXunassignedItem 41 3 4" xfId="42838"/>
    <cellStyle name="SAPBEXunassignedItem 41 4" xfId="42839"/>
    <cellStyle name="SAPBEXunassignedItem 41 4 2" xfId="42840"/>
    <cellStyle name="SAPBEXunassignedItem 41 4 2 2" xfId="42841"/>
    <cellStyle name="SAPBEXunassignedItem 41 4 2 2 2" xfId="42842"/>
    <cellStyle name="SAPBEXunassignedItem 41 4 2 3" xfId="42843"/>
    <cellStyle name="SAPBEXunassignedItem 41 4 3" xfId="42844"/>
    <cellStyle name="SAPBEXunassignedItem 41 4 3 2" xfId="42845"/>
    <cellStyle name="SAPBEXunassignedItem 41 4 4" xfId="42846"/>
    <cellStyle name="SAPBEXunassignedItem 41 5" xfId="42847"/>
    <cellStyle name="SAPBEXunassignedItem 41 5 2" xfId="42848"/>
    <cellStyle name="SAPBEXunassignedItem 41 5 2 2" xfId="42849"/>
    <cellStyle name="SAPBEXunassignedItem 41 5 2 2 2" xfId="42850"/>
    <cellStyle name="SAPBEXunassignedItem 41 5 2 3" xfId="42851"/>
    <cellStyle name="SAPBEXunassignedItem 41 5 3" xfId="42852"/>
    <cellStyle name="SAPBEXunassignedItem 41 5 3 2" xfId="42853"/>
    <cellStyle name="SAPBEXunassignedItem 41 5 4" xfId="42854"/>
    <cellStyle name="SAPBEXunassignedItem 41 6" xfId="42855"/>
    <cellStyle name="SAPBEXunassignedItem 41 6 2" xfId="42856"/>
    <cellStyle name="SAPBEXunassignedItem 41 6 2 2" xfId="42857"/>
    <cellStyle name="SAPBEXunassignedItem 41 6 2 2 2" xfId="42858"/>
    <cellStyle name="SAPBEXunassignedItem 41 6 2 3" xfId="42859"/>
    <cellStyle name="SAPBEXunassignedItem 41 6 3" xfId="42860"/>
    <cellStyle name="SAPBEXunassignedItem 41 6 3 2" xfId="42861"/>
    <cellStyle name="SAPBEXunassignedItem 41 6 4" xfId="42862"/>
    <cellStyle name="SAPBEXunassignedItem 41 7" xfId="42863"/>
    <cellStyle name="SAPBEXunassignedItem 41 7 2" xfId="42864"/>
    <cellStyle name="SAPBEXunassignedItem 41 7 2 2" xfId="42865"/>
    <cellStyle name="SAPBEXunassignedItem 41 7 3" xfId="42866"/>
    <cellStyle name="SAPBEXunassignedItem 42" xfId="42867"/>
    <cellStyle name="SAPBEXunassignedItem 42 2" xfId="42868"/>
    <cellStyle name="SAPBEXunassignedItem 42 2 2" xfId="42869"/>
    <cellStyle name="SAPBEXunassignedItem 42 2 2 2" xfId="42870"/>
    <cellStyle name="SAPBEXunassignedItem 42 2 2 2 2" xfId="42871"/>
    <cellStyle name="SAPBEXunassignedItem 42 2 2 3" xfId="42872"/>
    <cellStyle name="SAPBEXunassignedItem 42 2 3" xfId="42873"/>
    <cellStyle name="SAPBEXunassignedItem 42 2 3 2" xfId="42874"/>
    <cellStyle name="SAPBEXunassignedItem 42 2 4" xfId="42875"/>
    <cellStyle name="SAPBEXunassignedItem 42 3" xfId="42876"/>
    <cellStyle name="SAPBEXunassignedItem 42 3 2" xfId="42877"/>
    <cellStyle name="SAPBEXunassignedItem 42 3 2 2" xfId="42878"/>
    <cellStyle name="SAPBEXunassignedItem 42 3 2 2 2" xfId="42879"/>
    <cellStyle name="SAPBEXunassignedItem 42 3 2 3" xfId="42880"/>
    <cellStyle name="SAPBEXunassignedItem 42 3 3" xfId="42881"/>
    <cellStyle name="SAPBEXunassignedItem 42 3 3 2" xfId="42882"/>
    <cellStyle name="SAPBEXunassignedItem 42 3 4" xfId="42883"/>
    <cellStyle name="SAPBEXunassignedItem 42 4" xfId="42884"/>
    <cellStyle name="SAPBEXunassignedItem 42 4 2" xfId="42885"/>
    <cellStyle name="SAPBEXunassignedItem 42 4 2 2" xfId="42886"/>
    <cellStyle name="SAPBEXunassignedItem 42 4 2 2 2" xfId="42887"/>
    <cellStyle name="SAPBEXunassignedItem 42 4 2 3" xfId="42888"/>
    <cellStyle name="SAPBEXunassignedItem 42 4 3" xfId="42889"/>
    <cellStyle name="SAPBEXunassignedItem 42 4 3 2" xfId="42890"/>
    <cellStyle name="SAPBEXunassignedItem 42 4 4" xfId="42891"/>
    <cellStyle name="SAPBEXunassignedItem 42 5" xfId="42892"/>
    <cellStyle name="SAPBEXunassignedItem 42 5 2" xfId="42893"/>
    <cellStyle name="SAPBEXunassignedItem 42 5 2 2" xfId="42894"/>
    <cellStyle name="SAPBEXunassignedItem 42 5 2 2 2" xfId="42895"/>
    <cellStyle name="SAPBEXunassignedItem 42 5 2 3" xfId="42896"/>
    <cellStyle name="SAPBEXunassignedItem 42 5 3" xfId="42897"/>
    <cellStyle name="SAPBEXunassignedItem 42 5 3 2" xfId="42898"/>
    <cellStyle name="SAPBEXunassignedItem 42 5 4" xfId="42899"/>
    <cellStyle name="SAPBEXunassignedItem 42 6" xfId="42900"/>
    <cellStyle name="SAPBEXunassignedItem 42 6 2" xfId="42901"/>
    <cellStyle name="SAPBEXunassignedItem 42 6 2 2" xfId="42902"/>
    <cellStyle name="SAPBEXunassignedItem 42 6 2 2 2" xfId="42903"/>
    <cellStyle name="SAPBEXunassignedItem 42 6 2 3" xfId="42904"/>
    <cellStyle name="SAPBEXunassignedItem 42 6 3" xfId="42905"/>
    <cellStyle name="SAPBEXunassignedItem 42 6 3 2" xfId="42906"/>
    <cellStyle name="SAPBEXunassignedItem 42 6 4" xfId="42907"/>
    <cellStyle name="SAPBEXunassignedItem 42 7" xfId="42908"/>
    <cellStyle name="SAPBEXunassignedItem 42 7 2" xfId="42909"/>
    <cellStyle name="SAPBEXunassignedItem 42 7 2 2" xfId="42910"/>
    <cellStyle name="SAPBEXunassignedItem 42 7 3" xfId="42911"/>
    <cellStyle name="SAPBEXunassignedItem 43" xfId="42912"/>
    <cellStyle name="SAPBEXunassignedItem 43 2" xfId="42913"/>
    <cellStyle name="SAPBEXunassignedItem 43 2 2" xfId="42914"/>
    <cellStyle name="SAPBEXunassignedItem 43 2 2 2" xfId="42915"/>
    <cellStyle name="SAPBEXunassignedItem 43 2 2 2 2" xfId="42916"/>
    <cellStyle name="SAPBEXunassignedItem 43 2 2 3" xfId="42917"/>
    <cellStyle name="SAPBEXunassignedItem 43 2 3" xfId="42918"/>
    <cellStyle name="SAPBEXunassignedItem 43 2 3 2" xfId="42919"/>
    <cellStyle name="SAPBEXunassignedItem 43 2 4" xfId="42920"/>
    <cellStyle name="SAPBEXunassignedItem 43 3" xfId="42921"/>
    <cellStyle name="SAPBEXunassignedItem 43 3 2" xfId="42922"/>
    <cellStyle name="SAPBEXunassignedItem 43 3 2 2" xfId="42923"/>
    <cellStyle name="SAPBEXunassignedItem 43 3 2 2 2" xfId="42924"/>
    <cellStyle name="SAPBEXunassignedItem 43 3 2 3" xfId="42925"/>
    <cellStyle name="SAPBEXunassignedItem 43 3 3" xfId="42926"/>
    <cellStyle name="SAPBEXunassignedItem 43 3 3 2" xfId="42927"/>
    <cellStyle name="SAPBEXunassignedItem 43 3 4" xfId="42928"/>
    <cellStyle name="SAPBEXunassignedItem 43 4" xfId="42929"/>
    <cellStyle name="SAPBEXunassignedItem 43 4 2" xfId="42930"/>
    <cellStyle name="SAPBEXunassignedItem 43 4 2 2" xfId="42931"/>
    <cellStyle name="SAPBEXunassignedItem 43 4 2 2 2" xfId="42932"/>
    <cellStyle name="SAPBEXunassignedItem 43 4 2 3" xfId="42933"/>
    <cellStyle name="SAPBEXunassignedItem 43 4 3" xfId="42934"/>
    <cellStyle name="SAPBEXunassignedItem 43 4 3 2" xfId="42935"/>
    <cellStyle name="SAPBEXunassignedItem 43 4 4" xfId="42936"/>
    <cellStyle name="SAPBEXunassignedItem 43 5" xfId="42937"/>
    <cellStyle name="SAPBEXunassignedItem 43 5 2" xfId="42938"/>
    <cellStyle name="SAPBEXunassignedItem 43 5 2 2" xfId="42939"/>
    <cellStyle name="SAPBEXunassignedItem 43 5 2 2 2" xfId="42940"/>
    <cellStyle name="SAPBEXunassignedItem 43 5 2 3" xfId="42941"/>
    <cellStyle name="SAPBEXunassignedItem 43 5 3" xfId="42942"/>
    <cellStyle name="SAPBEXunassignedItem 43 5 3 2" xfId="42943"/>
    <cellStyle name="SAPBEXunassignedItem 43 5 4" xfId="42944"/>
    <cellStyle name="SAPBEXunassignedItem 43 6" xfId="42945"/>
    <cellStyle name="SAPBEXunassignedItem 43 6 2" xfId="42946"/>
    <cellStyle name="SAPBEXunassignedItem 43 6 2 2" xfId="42947"/>
    <cellStyle name="SAPBEXunassignedItem 43 6 2 2 2" xfId="42948"/>
    <cellStyle name="SAPBEXunassignedItem 43 6 2 3" xfId="42949"/>
    <cellStyle name="SAPBEXunassignedItem 43 6 3" xfId="42950"/>
    <cellStyle name="SAPBEXunassignedItem 43 6 3 2" xfId="42951"/>
    <cellStyle name="SAPBEXunassignedItem 43 6 4" xfId="42952"/>
    <cellStyle name="SAPBEXunassignedItem 43 7" xfId="42953"/>
    <cellStyle name="SAPBEXunassignedItem 43 7 2" xfId="42954"/>
    <cellStyle name="SAPBEXunassignedItem 43 7 2 2" xfId="42955"/>
    <cellStyle name="SAPBEXunassignedItem 43 7 3" xfId="42956"/>
    <cellStyle name="SAPBEXunassignedItem 44" xfId="42957"/>
    <cellStyle name="SAPBEXunassignedItem 44 2" xfId="42958"/>
    <cellStyle name="SAPBEXunassignedItem 44 2 2" xfId="42959"/>
    <cellStyle name="SAPBEXunassignedItem 44 2 2 2" xfId="42960"/>
    <cellStyle name="SAPBEXunassignedItem 44 2 2 2 2" xfId="42961"/>
    <cellStyle name="SAPBEXunassignedItem 44 2 2 3" xfId="42962"/>
    <cellStyle name="SAPBEXunassignedItem 44 2 3" xfId="42963"/>
    <cellStyle name="SAPBEXunassignedItem 44 2 3 2" xfId="42964"/>
    <cellStyle name="SAPBEXunassignedItem 44 2 4" xfId="42965"/>
    <cellStyle name="SAPBEXunassignedItem 44 3" xfId="42966"/>
    <cellStyle name="SAPBEXunassignedItem 44 3 2" xfId="42967"/>
    <cellStyle name="SAPBEXunassignedItem 44 3 2 2" xfId="42968"/>
    <cellStyle name="SAPBEXunassignedItem 44 3 2 2 2" xfId="42969"/>
    <cellStyle name="SAPBEXunassignedItem 44 3 2 3" xfId="42970"/>
    <cellStyle name="SAPBEXunassignedItem 44 3 3" xfId="42971"/>
    <cellStyle name="SAPBEXunassignedItem 44 3 3 2" xfId="42972"/>
    <cellStyle name="SAPBEXunassignedItem 44 3 4" xfId="42973"/>
    <cellStyle name="SAPBEXunassignedItem 44 4" xfId="42974"/>
    <cellStyle name="SAPBEXunassignedItem 44 4 2" xfId="42975"/>
    <cellStyle name="SAPBEXunassignedItem 44 4 2 2" xfId="42976"/>
    <cellStyle name="SAPBEXunassignedItem 44 4 2 2 2" xfId="42977"/>
    <cellStyle name="SAPBEXunassignedItem 44 4 2 3" xfId="42978"/>
    <cellStyle name="SAPBEXunassignedItem 44 4 3" xfId="42979"/>
    <cellStyle name="SAPBEXunassignedItem 44 4 3 2" xfId="42980"/>
    <cellStyle name="SAPBEXunassignedItem 44 4 4" xfId="42981"/>
    <cellStyle name="SAPBEXunassignedItem 44 5" xfId="42982"/>
    <cellStyle name="SAPBEXunassignedItem 44 5 2" xfId="42983"/>
    <cellStyle name="SAPBEXunassignedItem 44 5 2 2" xfId="42984"/>
    <cellStyle name="SAPBEXunassignedItem 44 5 2 2 2" xfId="42985"/>
    <cellStyle name="SAPBEXunassignedItem 44 5 2 3" xfId="42986"/>
    <cellStyle name="SAPBEXunassignedItem 44 5 3" xfId="42987"/>
    <cellStyle name="SAPBEXunassignedItem 44 5 3 2" xfId="42988"/>
    <cellStyle name="SAPBEXunassignedItem 44 5 4" xfId="42989"/>
    <cellStyle name="SAPBEXunassignedItem 44 6" xfId="42990"/>
    <cellStyle name="SAPBEXunassignedItem 44 6 2" xfId="42991"/>
    <cellStyle name="SAPBEXunassignedItem 44 6 2 2" xfId="42992"/>
    <cellStyle name="SAPBEXunassignedItem 44 6 2 2 2" xfId="42993"/>
    <cellStyle name="SAPBEXunassignedItem 44 6 2 3" xfId="42994"/>
    <cellStyle name="SAPBEXunassignedItem 44 6 3" xfId="42995"/>
    <cellStyle name="SAPBEXunassignedItem 44 6 3 2" xfId="42996"/>
    <cellStyle name="SAPBEXunassignedItem 44 6 4" xfId="42997"/>
    <cellStyle name="SAPBEXunassignedItem 44 7" xfId="42998"/>
    <cellStyle name="SAPBEXunassignedItem 44 7 2" xfId="42999"/>
    <cellStyle name="SAPBEXunassignedItem 44 7 2 2" xfId="43000"/>
    <cellStyle name="SAPBEXunassignedItem 44 7 3" xfId="43001"/>
    <cellStyle name="SAPBEXunassignedItem 45" xfId="43002"/>
    <cellStyle name="SAPBEXunassignedItem 45 2" xfId="43003"/>
    <cellStyle name="SAPBEXunassignedItem 45 2 2" xfId="43004"/>
    <cellStyle name="SAPBEXunassignedItem 45 2 2 2" xfId="43005"/>
    <cellStyle name="SAPBEXunassignedItem 45 2 2 2 2" xfId="43006"/>
    <cellStyle name="SAPBEXunassignedItem 45 2 2 3" xfId="43007"/>
    <cellStyle name="SAPBEXunassignedItem 45 2 3" xfId="43008"/>
    <cellStyle name="SAPBEXunassignedItem 45 2 3 2" xfId="43009"/>
    <cellStyle name="SAPBEXunassignedItem 45 2 4" xfId="43010"/>
    <cellStyle name="SAPBEXunassignedItem 45 3" xfId="43011"/>
    <cellStyle name="SAPBEXunassignedItem 45 3 2" xfId="43012"/>
    <cellStyle name="SAPBEXunassignedItem 45 3 2 2" xfId="43013"/>
    <cellStyle name="SAPBEXunassignedItem 45 3 2 2 2" xfId="43014"/>
    <cellStyle name="SAPBEXunassignedItem 45 3 2 3" xfId="43015"/>
    <cellStyle name="SAPBEXunassignedItem 45 3 3" xfId="43016"/>
    <cellStyle name="SAPBEXunassignedItem 45 3 3 2" xfId="43017"/>
    <cellStyle name="SAPBEXunassignedItem 45 3 4" xfId="43018"/>
    <cellStyle name="SAPBEXunassignedItem 45 4" xfId="43019"/>
    <cellStyle name="SAPBEXunassignedItem 45 4 2" xfId="43020"/>
    <cellStyle name="SAPBEXunassignedItem 45 4 2 2" xfId="43021"/>
    <cellStyle name="SAPBEXunassignedItem 45 4 2 2 2" xfId="43022"/>
    <cellStyle name="SAPBEXunassignedItem 45 4 2 3" xfId="43023"/>
    <cellStyle name="SAPBEXunassignedItem 45 4 3" xfId="43024"/>
    <cellStyle name="SAPBEXunassignedItem 45 4 3 2" xfId="43025"/>
    <cellStyle name="SAPBEXunassignedItem 45 4 4" xfId="43026"/>
    <cellStyle name="SAPBEXunassignedItem 45 5" xfId="43027"/>
    <cellStyle name="SAPBEXunassignedItem 45 5 2" xfId="43028"/>
    <cellStyle name="SAPBEXunassignedItem 45 5 2 2" xfId="43029"/>
    <cellStyle name="SAPBEXunassignedItem 45 5 2 2 2" xfId="43030"/>
    <cellStyle name="SAPBEXunassignedItem 45 5 2 3" xfId="43031"/>
    <cellStyle name="SAPBEXunassignedItem 45 5 3" xfId="43032"/>
    <cellStyle name="SAPBEXunassignedItem 45 5 3 2" xfId="43033"/>
    <cellStyle name="SAPBEXunassignedItem 45 5 4" xfId="43034"/>
    <cellStyle name="SAPBEXunassignedItem 45 6" xfId="43035"/>
    <cellStyle name="SAPBEXunassignedItem 45 6 2" xfId="43036"/>
    <cellStyle name="SAPBEXunassignedItem 45 6 2 2" xfId="43037"/>
    <cellStyle name="SAPBEXunassignedItem 45 6 2 2 2" xfId="43038"/>
    <cellStyle name="SAPBEXunassignedItem 45 6 2 3" xfId="43039"/>
    <cellStyle name="SAPBEXunassignedItem 45 6 3" xfId="43040"/>
    <cellStyle name="SAPBEXunassignedItem 45 6 3 2" xfId="43041"/>
    <cellStyle name="SAPBEXunassignedItem 45 6 4" xfId="43042"/>
    <cellStyle name="SAPBEXunassignedItem 45 7" xfId="43043"/>
    <cellStyle name="SAPBEXunassignedItem 45 7 2" xfId="43044"/>
    <cellStyle name="SAPBEXunassignedItem 45 7 2 2" xfId="43045"/>
    <cellStyle name="SAPBEXunassignedItem 45 7 3" xfId="43046"/>
    <cellStyle name="SAPBEXunassignedItem 46" xfId="43047"/>
    <cellStyle name="SAPBEXunassignedItem 46 2" xfId="43048"/>
    <cellStyle name="SAPBEXunassignedItem 46 2 2" xfId="43049"/>
    <cellStyle name="SAPBEXunassignedItem 46 2 2 2" xfId="43050"/>
    <cellStyle name="SAPBEXunassignedItem 46 2 2 2 2" xfId="43051"/>
    <cellStyle name="SAPBEXunassignedItem 46 2 2 3" xfId="43052"/>
    <cellStyle name="SAPBEXunassignedItem 46 2 3" xfId="43053"/>
    <cellStyle name="SAPBEXunassignedItem 46 2 3 2" xfId="43054"/>
    <cellStyle name="SAPBEXunassignedItem 46 2 4" xfId="43055"/>
    <cellStyle name="SAPBEXunassignedItem 46 3" xfId="43056"/>
    <cellStyle name="SAPBEXunassignedItem 46 3 2" xfId="43057"/>
    <cellStyle name="SAPBEXunassignedItem 46 3 2 2" xfId="43058"/>
    <cellStyle name="SAPBEXunassignedItem 46 3 2 2 2" xfId="43059"/>
    <cellStyle name="SAPBEXunassignedItem 46 3 2 3" xfId="43060"/>
    <cellStyle name="SAPBEXunassignedItem 46 3 3" xfId="43061"/>
    <cellStyle name="SAPBEXunassignedItem 46 3 3 2" xfId="43062"/>
    <cellStyle name="SAPBEXunassignedItem 46 3 4" xfId="43063"/>
    <cellStyle name="SAPBEXunassignedItem 46 4" xfId="43064"/>
    <cellStyle name="SAPBEXunassignedItem 46 4 2" xfId="43065"/>
    <cellStyle name="SAPBEXunassignedItem 46 4 2 2" xfId="43066"/>
    <cellStyle name="SAPBEXunassignedItem 46 4 2 2 2" xfId="43067"/>
    <cellStyle name="SAPBEXunassignedItem 46 4 2 3" xfId="43068"/>
    <cellStyle name="SAPBEXunassignedItem 46 4 3" xfId="43069"/>
    <cellStyle name="SAPBEXunassignedItem 46 4 3 2" xfId="43070"/>
    <cellStyle name="SAPBEXunassignedItem 46 4 4" xfId="43071"/>
    <cellStyle name="SAPBEXunassignedItem 46 5" xfId="43072"/>
    <cellStyle name="SAPBEXunassignedItem 46 5 2" xfId="43073"/>
    <cellStyle name="SAPBEXunassignedItem 46 5 2 2" xfId="43074"/>
    <cellStyle name="SAPBEXunassignedItem 46 5 2 2 2" xfId="43075"/>
    <cellStyle name="SAPBEXunassignedItem 46 5 2 3" xfId="43076"/>
    <cellStyle name="SAPBEXunassignedItem 46 5 3" xfId="43077"/>
    <cellStyle name="SAPBEXunassignedItem 46 5 3 2" xfId="43078"/>
    <cellStyle name="SAPBEXunassignedItem 46 5 4" xfId="43079"/>
    <cellStyle name="SAPBEXunassignedItem 46 6" xfId="43080"/>
    <cellStyle name="SAPBEXunassignedItem 46 6 2" xfId="43081"/>
    <cellStyle name="SAPBEXunassignedItem 46 6 2 2" xfId="43082"/>
    <cellStyle name="SAPBEXunassignedItem 46 6 2 2 2" xfId="43083"/>
    <cellStyle name="SAPBEXunassignedItem 46 6 2 3" xfId="43084"/>
    <cellStyle name="SAPBEXunassignedItem 46 6 3" xfId="43085"/>
    <cellStyle name="SAPBEXunassignedItem 46 6 3 2" xfId="43086"/>
    <cellStyle name="SAPBEXunassignedItem 46 6 4" xfId="43087"/>
    <cellStyle name="SAPBEXunassignedItem 46 7" xfId="43088"/>
    <cellStyle name="SAPBEXunassignedItem 46 7 2" xfId="43089"/>
    <cellStyle name="SAPBEXunassignedItem 46 7 2 2" xfId="43090"/>
    <cellStyle name="SAPBEXunassignedItem 46 7 3" xfId="43091"/>
    <cellStyle name="SAPBEXunassignedItem 47" xfId="43092"/>
    <cellStyle name="SAPBEXunassignedItem 47 2" xfId="43093"/>
    <cellStyle name="SAPBEXunassignedItem 47 2 2" xfId="43094"/>
    <cellStyle name="SAPBEXunassignedItem 47 2 2 2" xfId="43095"/>
    <cellStyle name="SAPBEXunassignedItem 47 2 2 2 2" xfId="43096"/>
    <cellStyle name="SAPBEXunassignedItem 47 2 2 3" xfId="43097"/>
    <cellStyle name="SAPBEXunassignedItem 47 2 3" xfId="43098"/>
    <cellStyle name="SAPBEXunassignedItem 47 2 3 2" xfId="43099"/>
    <cellStyle name="SAPBEXunassignedItem 47 2 4" xfId="43100"/>
    <cellStyle name="SAPBEXunassignedItem 47 3" xfId="43101"/>
    <cellStyle name="SAPBEXunassignedItem 47 3 2" xfId="43102"/>
    <cellStyle name="SAPBEXunassignedItem 47 3 2 2" xfId="43103"/>
    <cellStyle name="SAPBEXunassignedItem 47 3 2 2 2" xfId="43104"/>
    <cellStyle name="SAPBEXunassignedItem 47 3 2 3" xfId="43105"/>
    <cellStyle name="SAPBEXunassignedItem 47 3 3" xfId="43106"/>
    <cellStyle name="SAPBEXunassignedItem 47 3 3 2" xfId="43107"/>
    <cellStyle name="SAPBEXunassignedItem 47 3 4" xfId="43108"/>
    <cellStyle name="SAPBEXunassignedItem 47 4" xfId="43109"/>
    <cellStyle name="SAPBEXunassignedItem 47 4 2" xfId="43110"/>
    <cellStyle name="SAPBEXunassignedItem 47 4 2 2" xfId="43111"/>
    <cellStyle name="SAPBEXunassignedItem 47 4 2 2 2" xfId="43112"/>
    <cellStyle name="SAPBEXunassignedItem 47 4 2 3" xfId="43113"/>
    <cellStyle name="SAPBEXunassignedItem 47 4 3" xfId="43114"/>
    <cellStyle name="SAPBEXunassignedItem 47 4 3 2" xfId="43115"/>
    <cellStyle name="SAPBEXunassignedItem 47 4 4" xfId="43116"/>
    <cellStyle name="SAPBEXunassignedItem 47 5" xfId="43117"/>
    <cellStyle name="SAPBEXunassignedItem 47 5 2" xfId="43118"/>
    <cellStyle name="SAPBEXunassignedItem 47 5 2 2" xfId="43119"/>
    <cellStyle name="SAPBEXunassignedItem 47 5 2 2 2" xfId="43120"/>
    <cellStyle name="SAPBEXunassignedItem 47 5 2 3" xfId="43121"/>
    <cellStyle name="SAPBEXunassignedItem 47 5 3" xfId="43122"/>
    <cellStyle name="SAPBEXunassignedItem 47 5 3 2" xfId="43123"/>
    <cellStyle name="SAPBEXunassignedItem 47 5 4" xfId="43124"/>
    <cellStyle name="SAPBEXunassignedItem 47 6" xfId="43125"/>
    <cellStyle name="SAPBEXunassignedItem 47 6 2" xfId="43126"/>
    <cellStyle name="SAPBEXunassignedItem 47 6 2 2" xfId="43127"/>
    <cellStyle name="SAPBEXunassignedItem 47 6 2 2 2" xfId="43128"/>
    <cellStyle name="SAPBEXunassignedItem 47 6 2 3" xfId="43129"/>
    <cellStyle name="SAPBEXunassignedItem 47 6 3" xfId="43130"/>
    <cellStyle name="SAPBEXunassignedItem 47 6 3 2" xfId="43131"/>
    <cellStyle name="SAPBEXunassignedItem 47 6 4" xfId="43132"/>
    <cellStyle name="SAPBEXunassignedItem 47 7" xfId="43133"/>
    <cellStyle name="SAPBEXunassignedItem 47 7 2" xfId="43134"/>
    <cellStyle name="SAPBEXunassignedItem 47 7 2 2" xfId="43135"/>
    <cellStyle name="SAPBEXunassignedItem 47 7 3" xfId="43136"/>
    <cellStyle name="SAPBEXunassignedItem 48" xfId="43137"/>
    <cellStyle name="SAPBEXunassignedItem 48 2" xfId="43138"/>
    <cellStyle name="SAPBEXunassignedItem 48 2 2" xfId="43139"/>
    <cellStyle name="SAPBEXunassignedItem 48 2 2 2" xfId="43140"/>
    <cellStyle name="SAPBEXunassignedItem 48 2 2 2 2" xfId="43141"/>
    <cellStyle name="SAPBEXunassignedItem 48 2 2 3" xfId="43142"/>
    <cellStyle name="SAPBEXunassignedItem 48 2 3" xfId="43143"/>
    <cellStyle name="SAPBEXunassignedItem 48 2 3 2" xfId="43144"/>
    <cellStyle name="SAPBEXunassignedItem 48 2 4" xfId="43145"/>
    <cellStyle name="SAPBEXunassignedItem 48 3" xfId="43146"/>
    <cellStyle name="SAPBEXunassignedItem 48 3 2" xfId="43147"/>
    <cellStyle name="SAPBEXunassignedItem 48 3 2 2" xfId="43148"/>
    <cellStyle name="SAPBEXunassignedItem 48 3 2 2 2" xfId="43149"/>
    <cellStyle name="SAPBEXunassignedItem 48 3 2 3" xfId="43150"/>
    <cellStyle name="SAPBEXunassignedItem 48 3 3" xfId="43151"/>
    <cellStyle name="SAPBEXunassignedItem 48 3 3 2" xfId="43152"/>
    <cellStyle name="SAPBEXunassignedItem 48 3 4" xfId="43153"/>
    <cellStyle name="SAPBEXunassignedItem 48 4" xfId="43154"/>
    <cellStyle name="SAPBEXunassignedItem 48 4 2" xfId="43155"/>
    <cellStyle name="SAPBEXunassignedItem 48 4 2 2" xfId="43156"/>
    <cellStyle name="SAPBEXunassignedItem 48 4 2 2 2" xfId="43157"/>
    <cellStyle name="SAPBEXunassignedItem 48 4 2 3" xfId="43158"/>
    <cellStyle name="SAPBEXunassignedItem 48 4 3" xfId="43159"/>
    <cellStyle name="SAPBEXunassignedItem 48 4 3 2" xfId="43160"/>
    <cellStyle name="SAPBEXunassignedItem 48 4 4" xfId="43161"/>
    <cellStyle name="SAPBEXunassignedItem 48 5" xfId="43162"/>
    <cellStyle name="SAPBEXunassignedItem 48 5 2" xfId="43163"/>
    <cellStyle name="SAPBEXunassignedItem 48 5 2 2" xfId="43164"/>
    <cellStyle name="SAPBEXunassignedItem 48 5 2 2 2" xfId="43165"/>
    <cellStyle name="SAPBEXunassignedItem 48 5 2 3" xfId="43166"/>
    <cellStyle name="SAPBEXunassignedItem 48 5 3" xfId="43167"/>
    <cellStyle name="SAPBEXunassignedItem 48 5 3 2" xfId="43168"/>
    <cellStyle name="SAPBEXunassignedItem 48 5 4" xfId="43169"/>
    <cellStyle name="SAPBEXunassignedItem 48 6" xfId="43170"/>
    <cellStyle name="SAPBEXunassignedItem 48 6 2" xfId="43171"/>
    <cellStyle name="SAPBEXunassignedItem 48 6 2 2" xfId="43172"/>
    <cellStyle name="SAPBEXunassignedItem 48 6 2 2 2" xfId="43173"/>
    <cellStyle name="SAPBEXunassignedItem 48 6 2 3" xfId="43174"/>
    <cellStyle name="SAPBEXunassignedItem 48 6 3" xfId="43175"/>
    <cellStyle name="SAPBEXunassignedItem 48 6 3 2" xfId="43176"/>
    <cellStyle name="SAPBEXunassignedItem 48 6 4" xfId="43177"/>
    <cellStyle name="SAPBEXunassignedItem 48 7" xfId="43178"/>
    <cellStyle name="SAPBEXunassignedItem 48 7 2" xfId="43179"/>
    <cellStyle name="SAPBEXunassignedItem 48 7 2 2" xfId="43180"/>
    <cellStyle name="SAPBEXunassignedItem 48 7 3" xfId="43181"/>
    <cellStyle name="SAPBEXunassignedItem 49" xfId="43182"/>
    <cellStyle name="SAPBEXunassignedItem 49 2" xfId="43183"/>
    <cellStyle name="SAPBEXunassignedItem 49 2 2" xfId="43184"/>
    <cellStyle name="SAPBEXunassignedItem 49 2 2 2" xfId="43185"/>
    <cellStyle name="SAPBEXunassignedItem 49 2 2 2 2" xfId="43186"/>
    <cellStyle name="SAPBEXunassignedItem 49 2 2 3" xfId="43187"/>
    <cellStyle name="SAPBEXunassignedItem 49 2 3" xfId="43188"/>
    <cellStyle name="SAPBEXunassignedItem 49 2 3 2" xfId="43189"/>
    <cellStyle name="SAPBEXunassignedItem 49 2 4" xfId="43190"/>
    <cellStyle name="SAPBEXunassignedItem 49 3" xfId="43191"/>
    <cellStyle name="SAPBEXunassignedItem 49 3 2" xfId="43192"/>
    <cellStyle name="SAPBEXunassignedItem 49 3 2 2" xfId="43193"/>
    <cellStyle name="SAPBEXunassignedItem 49 3 2 2 2" xfId="43194"/>
    <cellStyle name="SAPBEXunassignedItem 49 3 2 3" xfId="43195"/>
    <cellStyle name="SAPBEXunassignedItem 49 3 3" xfId="43196"/>
    <cellStyle name="SAPBEXunassignedItem 49 3 3 2" xfId="43197"/>
    <cellStyle name="SAPBEXunassignedItem 49 3 4" xfId="43198"/>
    <cellStyle name="SAPBEXunassignedItem 49 4" xfId="43199"/>
    <cellStyle name="SAPBEXunassignedItem 49 4 2" xfId="43200"/>
    <cellStyle name="SAPBEXunassignedItem 49 4 2 2" xfId="43201"/>
    <cellStyle name="SAPBEXunassignedItem 49 4 2 2 2" xfId="43202"/>
    <cellStyle name="SAPBEXunassignedItem 49 4 2 3" xfId="43203"/>
    <cellStyle name="SAPBEXunassignedItem 49 4 3" xfId="43204"/>
    <cellStyle name="SAPBEXunassignedItem 49 4 3 2" xfId="43205"/>
    <cellStyle name="SAPBEXunassignedItem 49 4 4" xfId="43206"/>
    <cellStyle name="SAPBEXunassignedItem 49 5" xfId="43207"/>
    <cellStyle name="SAPBEXunassignedItem 49 5 2" xfId="43208"/>
    <cellStyle name="SAPBEXunassignedItem 49 5 2 2" xfId="43209"/>
    <cellStyle name="SAPBEXunassignedItem 49 5 2 2 2" xfId="43210"/>
    <cellStyle name="SAPBEXunassignedItem 49 5 2 3" xfId="43211"/>
    <cellStyle name="SAPBEXunassignedItem 49 5 3" xfId="43212"/>
    <cellStyle name="SAPBEXunassignedItem 49 5 3 2" xfId="43213"/>
    <cellStyle name="SAPBEXunassignedItem 49 5 4" xfId="43214"/>
    <cellStyle name="SAPBEXunassignedItem 49 6" xfId="43215"/>
    <cellStyle name="SAPBEXunassignedItem 49 6 2" xfId="43216"/>
    <cellStyle name="SAPBEXunassignedItem 49 6 2 2" xfId="43217"/>
    <cellStyle name="SAPBEXunassignedItem 49 6 2 2 2" xfId="43218"/>
    <cellStyle name="SAPBEXunassignedItem 49 6 2 3" xfId="43219"/>
    <cellStyle name="SAPBEXunassignedItem 49 6 3" xfId="43220"/>
    <cellStyle name="SAPBEXunassignedItem 49 6 3 2" xfId="43221"/>
    <cellStyle name="SAPBEXunassignedItem 49 6 4" xfId="43222"/>
    <cellStyle name="SAPBEXunassignedItem 49 7" xfId="43223"/>
    <cellStyle name="SAPBEXunassignedItem 49 7 2" xfId="43224"/>
    <cellStyle name="SAPBEXunassignedItem 49 7 2 2" xfId="43225"/>
    <cellStyle name="SAPBEXunassignedItem 49 7 3" xfId="43226"/>
    <cellStyle name="SAPBEXunassignedItem 5" xfId="43227"/>
    <cellStyle name="SAPBEXunassignedItem 5 2" xfId="43228"/>
    <cellStyle name="SAPBEXunassignedItem 5 2 2" xfId="43229"/>
    <cellStyle name="SAPBEXunassignedItem 5 2 2 2" xfId="43230"/>
    <cellStyle name="SAPBEXunassignedItem 5 2 2 2 2" xfId="43231"/>
    <cellStyle name="SAPBEXunassignedItem 5 2 2 3" xfId="43232"/>
    <cellStyle name="SAPBEXunassignedItem 5 2 3" xfId="43233"/>
    <cellStyle name="SAPBEXunassignedItem 5 2 3 2" xfId="43234"/>
    <cellStyle name="SAPBEXunassignedItem 5 2 4" xfId="43235"/>
    <cellStyle name="SAPBEXunassignedItem 5 3" xfId="43236"/>
    <cellStyle name="SAPBEXunassignedItem 5 3 2" xfId="43237"/>
    <cellStyle name="SAPBEXunassignedItem 5 3 2 2" xfId="43238"/>
    <cellStyle name="SAPBEXunassignedItem 5 3 2 2 2" xfId="43239"/>
    <cellStyle name="SAPBEXunassignedItem 5 3 2 3" xfId="43240"/>
    <cellStyle name="SAPBEXunassignedItem 5 3 3" xfId="43241"/>
    <cellStyle name="SAPBEXunassignedItem 5 3 3 2" xfId="43242"/>
    <cellStyle name="SAPBEXunassignedItem 5 3 4" xfId="43243"/>
    <cellStyle name="SAPBEXunassignedItem 5 4" xfId="43244"/>
    <cellStyle name="SAPBEXunassignedItem 5 4 2" xfId="43245"/>
    <cellStyle name="SAPBEXunassignedItem 5 4 2 2" xfId="43246"/>
    <cellStyle name="SAPBEXunassignedItem 5 4 2 2 2" xfId="43247"/>
    <cellStyle name="SAPBEXunassignedItem 5 4 2 3" xfId="43248"/>
    <cellStyle name="SAPBEXunassignedItem 5 4 3" xfId="43249"/>
    <cellStyle name="SAPBEXunassignedItem 5 4 3 2" xfId="43250"/>
    <cellStyle name="SAPBEXunassignedItem 5 4 4" xfId="43251"/>
    <cellStyle name="SAPBEXunassignedItem 5 5" xfId="43252"/>
    <cellStyle name="SAPBEXunassignedItem 5 5 2" xfId="43253"/>
    <cellStyle name="SAPBEXunassignedItem 5 5 2 2" xfId="43254"/>
    <cellStyle name="SAPBEXunassignedItem 5 5 2 2 2" xfId="43255"/>
    <cellStyle name="SAPBEXunassignedItem 5 5 2 3" xfId="43256"/>
    <cellStyle name="SAPBEXunassignedItem 5 5 3" xfId="43257"/>
    <cellStyle name="SAPBEXunassignedItem 5 5 3 2" xfId="43258"/>
    <cellStyle name="SAPBEXunassignedItem 5 5 4" xfId="43259"/>
    <cellStyle name="SAPBEXunassignedItem 5 6" xfId="43260"/>
    <cellStyle name="SAPBEXunassignedItem 5 6 2" xfId="43261"/>
    <cellStyle name="SAPBEXunassignedItem 5 6 2 2" xfId="43262"/>
    <cellStyle name="SAPBEXunassignedItem 5 6 2 2 2" xfId="43263"/>
    <cellStyle name="SAPBEXunassignedItem 5 6 2 3" xfId="43264"/>
    <cellStyle name="SAPBEXunassignedItem 5 6 3" xfId="43265"/>
    <cellStyle name="SAPBEXunassignedItem 5 6 3 2" xfId="43266"/>
    <cellStyle name="SAPBEXunassignedItem 5 6 4" xfId="43267"/>
    <cellStyle name="SAPBEXunassignedItem 5 7" xfId="43268"/>
    <cellStyle name="SAPBEXunassignedItem 5 7 2" xfId="43269"/>
    <cellStyle name="SAPBEXunassignedItem 5 7 2 2" xfId="43270"/>
    <cellStyle name="SAPBEXunassignedItem 5 7 3" xfId="43271"/>
    <cellStyle name="SAPBEXunassignedItem 50" xfId="43272"/>
    <cellStyle name="SAPBEXunassignedItem 50 2" xfId="43273"/>
    <cellStyle name="SAPBEXunassignedItem 50 2 2" xfId="43274"/>
    <cellStyle name="SAPBEXunassignedItem 50 2 2 2" xfId="43275"/>
    <cellStyle name="SAPBEXunassignedItem 50 2 2 2 2" xfId="43276"/>
    <cellStyle name="SAPBEXunassignedItem 50 2 2 3" xfId="43277"/>
    <cellStyle name="SAPBEXunassignedItem 50 2 3" xfId="43278"/>
    <cellStyle name="SAPBEXunassignedItem 50 2 3 2" xfId="43279"/>
    <cellStyle name="SAPBEXunassignedItem 50 2 4" xfId="43280"/>
    <cellStyle name="SAPBEXunassignedItem 50 3" xfId="43281"/>
    <cellStyle name="SAPBEXunassignedItem 50 3 2" xfId="43282"/>
    <cellStyle name="SAPBEXunassignedItem 50 3 2 2" xfId="43283"/>
    <cellStyle name="SAPBEXunassignedItem 50 3 2 2 2" xfId="43284"/>
    <cellStyle name="SAPBEXunassignedItem 50 3 2 3" xfId="43285"/>
    <cellStyle name="SAPBEXunassignedItem 50 3 3" xfId="43286"/>
    <cellStyle name="SAPBEXunassignedItem 50 3 3 2" xfId="43287"/>
    <cellStyle name="SAPBEXunassignedItem 50 3 4" xfId="43288"/>
    <cellStyle name="SAPBEXunassignedItem 50 4" xfId="43289"/>
    <cellStyle name="SAPBEXunassignedItem 50 4 2" xfId="43290"/>
    <cellStyle name="SAPBEXunassignedItem 50 4 2 2" xfId="43291"/>
    <cellStyle name="SAPBEXunassignedItem 50 4 2 2 2" xfId="43292"/>
    <cellStyle name="SAPBEXunassignedItem 50 4 2 3" xfId="43293"/>
    <cellStyle name="SAPBEXunassignedItem 50 4 3" xfId="43294"/>
    <cellStyle name="SAPBEXunassignedItem 50 4 3 2" xfId="43295"/>
    <cellStyle name="SAPBEXunassignedItem 50 4 4" xfId="43296"/>
    <cellStyle name="SAPBEXunassignedItem 50 5" xfId="43297"/>
    <cellStyle name="SAPBEXunassignedItem 50 5 2" xfId="43298"/>
    <cellStyle name="SAPBEXunassignedItem 50 5 2 2" xfId="43299"/>
    <cellStyle name="SAPBEXunassignedItem 50 5 2 2 2" xfId="43300"/>
    <cellStyle name="SAPBEXunassignedItem 50 5 2 3" xfId="43301"/>
    <cellStyle name="SAPBEXunassignedItem 50 5 3" xfId="43302"/>
    <cellStyle name="SAPBEXunassignedItem 50 5 3 2" xfId="43303"/>
    <cellStyle name="SAPBEXunassignedItem 50 5 4" xfId="43304"/>
    <cellStyle name="SAPBEXunassignedItem 50 6" xfId="43305"/>
    <cellStyle name="SAPBEXunassignedItem 50 6 2" xfId="43306"/>
    <cellStyle name="SAPBEXunassignedItem 50 6 2 2" xfId="43307"/>
    <cellStyle name="SAPBEXunassignedItem 50 6 2 2 2" xfId="43308"/>
    <cellStyle name="SAPBEXunassignedItem 50 6 2 3" xfId="43309"/>
    <cellStyle name="SAPBEXunassignedItem 50 6 3" xfId="43310"/>
    <cellStyle name="SAPBEXunassignedItem 50 6 3 2" xfId="43311"/>
    <cellStyle name="SAPBEXunassignedItem 50 6 4" xfId="43312"/>
    <cellStyle name="SAPBEXunassignedItem 50 7" xfId="43313"/>
    <cellStyle name="SAPBEXunassignedItem 50 7 2" xfId="43314"/>
    <cellStyle name="SAPBEXunassignedItem 50 7 2 2" xfId="43315"/>
    <cellStyle name="SAPBEXunassignedItem 50 7 3" xfId="43316"/>
    <cellStyle name="SAPBEXunassignedItem 51" xfId="43317"/>
    <cellStyle name="SAPBEXunassignedItem 51 2" xfId="43318"/>
    <cellStyle name="SAPBEXunassignedItem 51 2 2" xfId="43319"/>
    <cellStyle name="SAPBEXunassignedItem 51 2 2 2" xfId="43320"/>
    <cellStyle name="SAPBEXunassignedItem 51 2 2 2 2" xfId="43321"/>
    <cellStyle name="SAPBEXunassignedItem 51 2 2 3" xfId="43322"/>
    <cellStyle name="SAPBEXunassignedItem 51 2 3" xfId="43323"/>
    <cellStyle name="SAPBEXunassignedItem 51 2 3 2" xfId="43324"/>
    <cellStyle name="SAPBEXunassignedItem 51 2 4" xfId="43325"/>
    <cellStyle name="SAPBEXunassignedItem 51 3" xfId="43326"/>
    <cellStyle name="SAPBEXunassignedItem 51 3 2" xfId="43327"/>
    <cellStyle name="SAPBEXunassignedItem 51 3 2 2" xfId="43328"/>
    <cellStyle name="SAPBEXunassignedItem 51 3 2 2 2" xfId="43329"/>
    <cellStyle name="SAPBEXunassignedItem 51 3 2 3" xfId="43330"/>
    <cellStyle name="SAPBEXunassignedItem 51 3 3" xfId="43331"/>
    <cellStyle name="SAPBEXunassignedItem 51 3 3 2" xfId="43332"/>
    <cellStyle name="SAPBEXunassignedItem 51 3 4" xfId="43333"/>
    <cellStyle name="SAPBEXunassignedItem 51 4" xfId="43334"/>
    <cellStyle name="SAPBEXunassignedItem 51 4 2" xfId="43335"/>
    <cellStyle name="SAPBEXunassignedItem 51 4 2 2" xfId="43336"/>
    <cellStyle name="SAPBEXunassignedItem 51 4 2 2 2" xfId="43337"/>
    <cellStyle name="SAPBEXunassignedItem 51 4 2 3" xfId="43338"/>
    <cellStyle name="SAPBEXunassignedItem 51 4 3" xfId="43339"/>
    <cellStyle name="SAPBEXunassignedItem 51 4 3 2" xfId="43340"/>
    <cellStyle name="SAPBEXunassignedItem 51 4 4" xfId="43341"/>
    <cellStyle name="SAPBEXunassignedItem 51 5" xfId="43342"/>
    <cellStyle name="SAPBEXunassignedItem 51 5 2" xfId="43343"/>
    <cellStyle name="SAPBEXunassignedItem 51 5 2 2" xfId="43344"/>
    <cellStyle name="SAPBEXunassignedItem 51 5 2 2 2" xfId="43345"/>
    <cellStyle name="SAPBEXunassignedItem 51 5 2 3" xfId="43346"/>
    <cellStyle name="SAPBEXunassignedItem 51 5 3" xfId="43347"/>
    <cellStyle name="SAPBEXunassignedItem 51 5 3 2" xfId="43348"/>
    <cellStyle name="SAPBEXunassignedItem 51 5 4" xfId="43349"/>
    <cellStyle name="SAPBEXunassignedItem 51 6" xfId="43350"/>
    <cellStyle name="SAPBEXunassignedItem 51 6 2" xfId="43351"/>
    <cellStyle name="SAPBEXunassignedItem 51 6 2 2" xfId="43352"/>
    <cellStyle name="SAPBEXunassignedItem 51 6 2 2 2" xfId="43353"/>
    <cellStyle name="SAPBEXunassignedItem 51 6 2 3" xfId="43354"/>
    <cellStyle name="SAPBEXunassignedItem 51 6 3" xfId="43355"/>
    <cellStyle name="SAPBEXunassignedItem 51 6 3 2" xfId="43356"/>
    <cellStyle name="SAPBEXunassignedItem 51 6 4" xfId="43357"/>
    <cellStyle name="SAPBEXunassignedItem 51 7" xfId="43358"/>
    <cellStyle name="SAPBEXunassignedItem 51 7 2" xfId="43359"/>
    <cellStyle name="SAPBEXunassignedItem 51 7 2 2" xfId="43360"/>
    <cellStyle name="SAPBEXunassignedItem 51 7 3" xfId="43361"/>
    <cellStyle name="SAPBEXunassignedItem 52" xfId="43362"/>
    <cellStyle name="SAPBEXunassignedItem 52 2" xfId="43363"/>
    <cellStyle name="SAPBEXunassignedItem 52 2 2" xfId="43364"/>
    <cellStyle name="SAPBEXunassignedItem 52 2 2 2" xfId="43365"/>
    <cellStyle name="SAPBEXunassignedItem 52 2 2 2 2" xfId="43366"/>
    <cellStyle name="SAPBEXunassignedItem 52 2 2 3" xfId="43367"/>
    <cellStyle name="SAPBEXunassignedItem 52 2 3" xfId="43368"/>
    <cellStyle name="SAPBEXunassignedItem 52 2 3 2" xfId="43369"/>
    <cellStyle name="SAPBEXunassignedItem 52 2 4" xfId="43370"/>
    <cellStyle name="SAPBEXunassignedItem 52 3" xfId="43371"/>
    <cellStyle name="SAPBEXunassignedItem 52 3 2" xfId="43372"/>
    <cellStyle name="SAPBEXunassignedItem 52 3 2 2" xfId="43373"/>
    <cellStyle name="SAPBEXunassignedItem 52 3 2 2 2" xfId="43374"/>
    <cellStyle name="SAPBEXunassignedItem 52 3 2 3" xfId="43375"/>
    <cellStyle name="SAPBEXunassignedItem 52 3 3" xfId="43376"/>
    <cellStyle name="SAPBEXunassignedItem 52 3 3 2" xfId="43377"/>
    <cellStyle name="SAPBEXunassignedItem 52 3 4" xfId="43378"/>
    <cellStyle name="SAPBEXunassignedItem 52 4" xfId="43379"/>
    <cellStyle name="SAPBEXunassignedItem 52 4 2" xfId="43380"/>
    <cellStyle name="SAPBEXunassignedItem 52 4 2 2" xfId="43381"/>
    <cellStyle name="SAPBEXunassignedItem 52 4 2 2 2" xfId="43382"/>
    <cellStyle name="SAPBEXunassignedItem 52 4 2 3" xfId="43383"/>
    <cellStyle name="SAPBEXunassignedItem 52 4 3" xfId="43384"/>
    <cellStyle name="SAPBEXunassignedItem 52 4 3 2" xfId="43385"/>
    <cellStyle name="SAPBEXunassignedItem 52 4 4" xfId="43386"/>
    <cellStyle name="SAPBEXunassignedItem 52 5" xfId="43387"/>
    <cellStyle name="SAPBEXunassignedItem 52 5 2" xfId="43388"/>
    <cellStyle name="SAPBEXunassignedItem 52 5 2 2" xfId="43389"/>
    <cellStyle name="SAPBEXunassignedItem 52 5 2 2 2" xfId="43390"/>
    <cellStyle name="SAPBEXunassignedItem 52 5 2 3" xfId="43391"/>
    <cellStyle name="SAPBEXunassignedItem 52 5 3" xfId="43392"/>
    <cellStyle name="SAPBEXunassignedItem 52 5 3 2" xfId="43393"/>
    <cellStyle name="SAPBEXunassignedItem 52 5 4" xfId="43394"/>
    <cellStyle name="SAPBEXunassignedItem 52 6" xfId="43395"/>
    <cellStyle name="SAPBEXunassignedItem 52 6 2" xfId="43396"/>
    <cellStyle name="SAPBEXunassignedItem 52 6 2 2" xfId="43397"/>
    <cellStyle name="SAPBEXunassignedItem 52 6 2 2 2" xfId="43398"/>
    <cellStyle name="SAPBEXunassignedItem 52 6 2 3" xfId="43399"/>
    <cellStyle name="SAPBEXunassignedItem 52 6 3" xfId="43400"/>
    <cellStyle name="SAPBEXunassignedItem 52 6 3 2" xfId="43401"/>
    <cellStyle name="SAPBEXunassignedItem 52 6 4" xfId="43402"/>
    <cellStyle name="SAPBEXunassignedItem 52 7" xfId="43403"/>
    <cellStyle name="SAPBEXunassignedItem 52 7 2" xfId="43404"/>
    <cellStyle name="SAPBEXunassignedItem 52 7 2 2" xfId="43405"/>
    <cellStyle name="SAPBEXunassignedItem 52 7 3" xfId="43406"/>
    <cellStyle name="SAPBEXunassignedItem 53" xfId="43407"/>
    <cellStyle name="SAPBEXunassignedItem 53 2" xfId="43408"/>
    <cellStyle name="SAPBEXunassignedItem 53 2 2" xfId="43409"/>
    <cellStyle name="SAPBEXunassignedItem 53 2 2 2" xfId="43410"/>
    <cellStyle name="SAPBEXunassignedItem 53 2 2 2 2" xfId="43411"/>
    <cellStyle name="SAPBEXunassignedItem 53 2 2 3" xfId="43412"/>
    <cellStyle name="SAPBEXunassignedItem 53 2 3" xfId="43413"/>
    <cellStyle name="SAPBEXunassignedItem 53 2 3 2" xfId="43414"/>
    <cellStyle name="SAPBEXunassignedItem 53 2 4" xfId="43415"/>
    <cellStyle name="SAPBEXunassignedItem 53 3" xfId="43416"/>
    <cellStyle name="SAPBEXunassignedItem 53 3 2" xfId="43417"/>
    <cellStyle name="SAPBEXunassignedItem 53 3 2 2" xfId="43418"/>
    <cellStyle name="SAPBEXunassignedItem 53 3 2 2 2" xfId="43419"/>
    <cellStyle name="SAPBEXunassignedItem 53 3 2 3" xfId="43420"/>
    <cellStyle name="SAPBEXunassignedItem 53 3 3" xfId="43421"/>
    <cellStyle name="SAPBEXunassignedItem 53 3 3 2" xfId="43422"/>
    <cellStyle name="SAPBEXunassignedItem 53 3 4" xfId="43423"/>
    <cellStyle name="SAPBEXunassignedItem 53 4" xfId="43424"/>
    <cellStyle name="SAPBEXunassignedItem 53 4 2" xfId="43425"/>
    <cellStyle name="SAPBEXunassignedItem 53 4 2 2" xfId="43426"/>
    <cellStyle name="SAPBEXunassignedItem 53 4 2 2 2" xfId="43427"/>
    <cellStyle name="SAPBEXunassignedItem 53 4 2 3" xfId="43428"/>
    <cellStyle name="SAPBEXunassignedItem 53 4 3" xfId="43429"/>
    <cellStyle name="SAPBEXunassignedItem 53 4 3 2" xfId="43430"/>
    <cellStyle name="SAPBEXunassignedItem 53 4 4" xfId="43431"/>
    <cellStyle name="SAPBEXunassignedItem 53 5" xfId="43432"/>
    <cellStyle name="SAPBEXunassignedItem 53 5 2" xfId="43433"/>
    <cellStyle name="SAPBEXunassignedItem 53 5 2 2" xfId="43434"/>
    <cellStyle name="SAPBEXunassignedItem 53 5 2 2 2" xfId="43435"/>
    <cellStyle name="SAPBEXunassignedItem 53 5 2 3" xfId="43436"/>
    <cellStyle name="SAPBEXunassignedItem 53 5 3" xfId="43437"/>
    <cellStyle name="SAPBEXunassignedItem 53 5 3 2" xfId="43438"/>
    <cellStyle name="SAPBEXunassignedItem 53 5 4" xfId="43439"/>
    <cellStyle name="SAPBEXunassignedItem 53 6" xfId="43440"/>
    <cellStyle name="SAPBEXunassignedItem 53 6 2" xfId="43441"/>
    <cellStyle name="SAPBEXunassignedItem 53 6 2 2" xfId="43442"/>
    <cellStyle name="SAPBEXunassignedItem 53 6 2 2 2" xfId="43443"/>
    <cellStyle name="SAPBEXunassignedItem 53 6 2 3" xfId="43444"/>
    <cellStyle name="SAPBEXunassignedItem 53 6 3" xfId="43445"/>
    <cellStyle name="SAPBEXunassignedItem 53 6 3 2" xfId="43446"/>
    <cellStyle name="SAPBEXunassignedItem 53 6 4" xfId="43447"/>
    <cellStyle name="SAPBEXunassignedItem 53 7" xfId="43448"/>
    <cellStyle name="SAPBEXunassignedItem 53 7 2" xfId="43449"/>
    <cellStyle name="SAPBEXunassignedItem 53 7 2 2" xfId="43450"/>
    <cellStyle name="SAPBEXunassignedItem 53 7 3" xfId="43451"/>
    <cellStyle name="SAPBEXunassignedItem 54" xfId="43452"/>
    <cellStyle name="SAPBEXunassignedItem 54 2" xfId="43453"/>
    <cellStyle name="SAPBEXunassignedItem 54 2 2" xfId="43454"/>
    <cellStyle name="SAPBEXunassignedItem 54 2 2 2" xfId="43455"/>
    <cellStyle name="SAPBEXunassignedItem 54 2 2 2 2" xfId="43456"/>
    <cellStyle name="SAPBEXunassignedItem 54 2 2 3" xfId="43457"/>
    <cellStyle name="SAPBEXunassignedItem 54 2 3" xfId="43458"/>
    <cellStyle name="SAPBEXunassignedItem 54 2 3 2" xfId="43459"/>
    <cellStyle name="SAPBEXunassignedItem 54 2 4" xfId="43460"/>
    <cellStyle name="SAPBEXunassignedItem 54 3" xfId="43461"/>
    <cellStyle name="SAPBEXunassignedItem 54 3 2" xfId="43462"/>
    <cellStyle name="SAPBEXunassignedItem 54 3 2 2" xfId="43463"/>
    <cellStyle name="SAPBEXunassignedItem 54 3 2 2 2" xfId="43464"/>
    <cellStyle name="SAPBEXunassignedItem 54 3 2 3" xfId="43465"/>
    <cellStyle name="SAPBEXunassignedItem 54 3 3" xfId="43466"/>
    <cellStyle name="SAPBEXunassignedItem 54 3 3 2" xfId="43467"/>
    <cellStyle name="SAPBEXunassignedItem 54 3 4" xfId="43468"/>
    <cellStyle name="SAPBEXunassignedItem 54 4" xfId="43469"/>
    <cellStyle name="SAPBEXunassignedItem 54 4 2" xfId="43470"/>
    <cellStyle name="SAPBEXunassignedItem 54 4 2 2" xfId="43471"/>
    <cellStyle name="SAPBEXunassignedItem 54 4 2 2 2" xfId="43472"/>
    <cellStyle name="SAPBEXunassignedItem 54 4 2 3" xfId="43473"/>
    <cellStyle name="SAPBEXunassignedItem 54 4 3" xfId="43474"/>
    <cellStyle name="SAPBEXunassignedItem 54 4 3 2" xfId="43475"/>
    <cellStyle name="SAPBEXunassignedItem 54 4 4" xfId="43476"/>
    <cellStyle name="SAPBEXunassignedItem 54 5" xfId="43477"/>
    <cellStyle name="SAPBEXunassignedItem 54 5 2" xfId="43478"/>
    <cellStyle name="SAPBEXunassignedItem 54 5 2 2" xfId="43479"/>
    <cellStyle name="SAPBEXunassignedItem 54 5 2 2 2" xfId="43480"/>
    <cellStyle name="SAPBEXunassignedItem 54 5 2 3" xfId="43481"/>
    <cellStyle name="SAPBEXunassignedItem 54 5 3" xfId="43482"/>
    <cellStyle name="SAPBEXunassignedItem 54 5 3 2" xfId="43483"/>
    <cellStyle name="SAPBEXunassignedItem 54 5 4" xfId="43484"/>
    <cellStyle name="SAPBEXunassignedItem 54 6" xfId="43485"/>
    <cellStyle name="SAPBEXunassignedItem 54 6 2" xfId="43486"/>
    <cellStyle name="SAPBEXunassignedItem 54 6 2 2" xfId="43487"/>
    <cellStyle name="SAPBEXunassignedItem 54 6 2 2 2" xfId="43488"/>
    <cellStyle name="SAPBEXunassignedItem 54 6 2 3" xfId="43489"/>
    <cellStyle name="SAPBEXunassignedItem 54 6 3" xfId="43490"/>
    <cellStyle name="SAPBEXunassignedItem 54 6 3 2" xfId="43491"/>
    <cellStyle name="SAPBEXunassignedItem 54 6 4" xfId="43492"/>
    <cellStyle name="SAPBEXunassignedItem 54 7" xfId="43493"/>
    <cellStyle name="SAPBEXunassignedItem 54 7 2" xfId="43494"/>
    <cellStyle name="SAPBEXunassignedItem 54 7 2 2" xfId="43495"/>
    <cellStyle name="SAPBEXunassignedItem 54 7 3" xfId="43496"/>
    <cellStyle name="SAPBEXunassignedItem 55" xfId="43497"/>
    <cellStyle name="SAPBEXunassignedItem 55 2" xfId="43498"/>
    <cellStyle name="SAPBEXunassignedItem 55 2 2" xfId="43499"/>
    <cellStyle name="SAPBEXunassignedItem 55 2 2 2" xfId="43500"/>
    <cellStyle name="SAPBEXunassignedItem 55 2 2 2 2" xfId="43501"/>
    <cellStyle name="SAPBEXunassignedItem 55 2 2 3" xfId="43502"/>
    <cellStyle name="SAPBEXunassignedItem 55 2 3" xfId="43503"/>
    <cellStyle name="SAPBEXunassignedItem 55 2 3 2" xfId="43504"/>
    <cellStyle name="SAPBEXunassignedItem 55 2 4" xfId="43505"/>
    <cellStyle name="SAPBEXunassignedItem 55 3" xfId="43506"/>
    <cellStyle name="SAPBEXunassignedItem 55 3 2" xfId="43507"/>
    <cellStyle name="SAPBEXunassignedItem 55 3 2 2" xfId="43508"/>
    <cellStyle name="SAPBEXunassignedItem 55 3 2 2 2" xfId="43509"/>
    <cellStyle name="SAPBEXunassignedItem 55 3 2 3" xfId="43510"/>
    <cellStyle name="SAPBEXunassignedItem 55 3 3" xfId="43511"/>
    <cellStyle name="SAPBEXunassignedItem 55 3 3 2" xfId="43512"/>
    <cellStyle name="SAPBEXunassignedItem 55 3 4" xfId="43513"/>
    <cellStyle name="SAPBEXunassignedItem 55 4" xfId="43514"/>
    <cellStyle name="SAPBEXunassignedItem 55 4 2" xfId="43515"/>
    <cellStyle name="SAPBEXunassignedItem 55 4 2 2" xfId="43516"/>
    <cellStyle name="SAPBEXunassignedItem 55 4 2 2 2" xfId="43517"/>
    <cellStyle name="SAPBEXunassignedItem 55 4 2 3" xfId="43518"/>
    <cellStyle name="SAPBEXunassignedItem 55 4 3" xfId="43519"/>
    <cellStyle name="SAPBEXunassignedItem 55 4 3 2" xfId="43520"/>
    <cellStyle name="SAPBEXunassignedItem 55 4 4" xfId="43521"/>
    <cellStyle name="SAPBEXunassignedItem 55 5" xfId="43522"/>
    <cellStyle name="SAPBEXunassignedItem 55 5 2" xfId="43523"/>
    <cellStyle name="SAPBEXunassignedItem 55 5 2 2" xfId="43524"/>
    <cellStyle name="SAPBEXunassignedItem 55 5 2 2 2" xfId="43525"/>
    <cellStyle name="SAPBEXunassignedItem 55 5 2 3" xfId="43526"/>
    <cellStyle name="SAPBEXunassignedItem 55 5 3" xfId="43527"/>
    <cellStyle name="SAPBEXunassignedItem 55 5 3 2" xfId="43528"/>
    <cellStyle name="SAPBEXunassignedItem 55 5 4" xfId="43529"/>
    <cellStyle name="SAPBEXunassignedItem 55 6" xfId="43530"/>
    <cellStyle name="SAPBEXunassignedItem 55 6 2" xfId="43531"/>
    <cellStyle name="SAPBEXunassignedItem 55 6 2 2" xfId="43532"/>
    <cellStyle name="SAPBEXunassignedItem 55 6 2 2 2" xfId="43533"/>
    <cellStyle name="SAPBEXunassignedItem 55 6 2 3" xfId="43534"/>
    <cellStyle name="SAPBEXunassignedItem 55 6 3" xfId="43535"/>
    <cellStyle name="SAPBEXunassignedItem 55 6 3 2" xfId="43536"/>
    <cellStyle name="SAPBEXunassignedItem 55 6 4" xfId="43537"/>
    <cellStyle name="SAPBEXunassignedItem 55 7" xfId="43538"/>
    <cellStyle name="SAPBEXunassignedItem 55 7 2" xfId="43539"/>
    <cellStyle name="SAPBEXunassignedItem 55 7 2 2" xfId="43540"/>
    <cellStyle name="SAPBEXunassignedItem 55 7 3" xfId="43541"/>
    <cellStyle name="SAPBEXunassignedItem 56" xfId="43542"/>
    <cellStyle name="SAPBEXunassignedItem 56 2" xfId="43543"/>
    <cellStyle name="SAPBEXunassignedItem 56 2 2" xfId="43544"/>
    <cellStyle name="SAPBEXunassignedItem 56 2 2 2" xfId="43545"/>
    <cellStyle name="SAPBEXunassignedItem 56 2 2 2 2" xfId="43546"/>
    <cellStyle name="SAPBEXunassignedItem 56 2 2 3" xfId="43547"/>
    <cellStyle name="SAPBEXunassignedItem 56 2 3" xfId="43548"/>
    <cellStyle name="SAPBEXunassignedItem 56 2 3 2" xfId="43549"/>
    <cellStyle name="SAPBEXunassignedItem 56 2 4" xfId="43550"/>
    <cellStyle name="SAPBEXunassignedItem 56 3" xfId="43551"/>
    <cellStyle name="SAPBEXunassignedItem 56 3 2" xfId="43552"/>
    <cellStyle name="SAPBEXunassignedItem 56 3 2 2" xfId="43553"/>
    <cellStyle name="SAPBEXunassignedItem 56 3 2 2 2" xfId="43554"/>
    <cellStyle name="SAPBEXunassignedItem 56 3 2 3" xfId="43555"/>
    <cellStyle name="SAPBEXunassignedItem 56 3 3" xfId="43556"/>
    <cellStyle name="SAPBEXunassignedItem 56 3 3 2" xfId="43557"/>
    <cellStyle name="SAPBEXunassignedItem 56 3 4" xfId="43558"/>
    <cellStyle name="SAPBEXunassignedItem 56 4" xfId="43559"/>
    <cellStyle name="SAPBEXunassignedItem 56 4 2" xfId="43560"/>
    <cellStyle name="SAPBEXunassignedItem 56 4 2 2" xfId="43561"/>
    <cellStyle name="SAPBEXunassignedItem 56 4 2 2 2" xfId="43562"/>
    <cellStyle name="SAPBEXunassignedItem 56 4 2 3" xfId="43563"/>
    <cellStyle name="SAPBEXunassignedItem 56 4 3" xfId="43564"/>
    <cellStyle name="SAPBEXunassignedItem 56 4 3 2" xfId="43565"/>
    <cellStyle name="SAPBEXunassignedItem 56 4 4" xfId="43566"/>
    <cellStyle name="SAPBEXunassignedItem 56 5" xfId="43567"/>
    <cellStyle name="SAPBEXunassignedItem 56 5 2" xfId="43568"/>
    <cellStyle name="SAPBEXunassignedItem 56 5 2 2" xfId="43569"/>
    <cellStyle name="SAPBEXunassignedItem 56 5 2 2 2" xfId="43570"/>
    <cellStyle name="SAPBEXunassignedItem 56 5 2 3" xfId="43571"/>
    <cellStyle name="SAPBEXunassignedItem 56 5 3" xfId="43572"/>
    <cellStyle name="SAPBEXunassignedItem 56 5 3 2" xfId="43573"/>
    <cellStyle name="SAPBEXunassignedItem 56 5 4" xfId="43574"/>
    <cellStyle name="SAPBEXunassignedItem 56 6" xfId="43575"/>
    <cellStyle name="SAPBEXunassignedItem 56 6 2" xfId="43576"/>
    <cellStyle name="SAPBEXunassignedItem 56 6 2 2" xfId="43577"/>
    <cellStyle name="SAPBEXunassignedItem 56 6 2 2 2" xfId="43578"/>
    <cellStyle name="SAPBEXunassignedItem 56 6 2 3" xfId="43579"/>
    <cellStyle name="SAPBEXunassignedItem 56 6 3" xfId="43580"/>
    <cellStyle name="SAPBEXunassignedItem 56 6 3 2" xfId="43581"/>
    <cellStyle name="SAPBEXunassignedItem 56 6 4" xfId="43582"/>
    <cellStyle name="SAPBEXunassignedItem 56 7" xfId="43583"/>
    <cellStyle name="SAPBEXunassignedItem 56 7 2" xfId="43584"/>
    <cellStyle name="SAPBEXunassignedItem 56 7 2 2" xfId="43585"/>
    <cellStyle name="SAPBEXunassignedItem 56 7 3" xfId="43586"/>
    <cellStyle name="SAPBEXunassignedItem 57" xfId="43587"/>
    <cellStyle name="SAPBEXunassignedItem 57 2" xfId="43588"/>
    <cellStyle name="SAPBEXunassignedItem 57 2 2" xfId="43589"/>
    <cellStyle name="SAPBEXunassignedItem 57 2 2 2" xfId="43590"/>
    <cellStyle name="SAPBEXunassignedItem 57 2 2 2 2" xfId="43591"/>
    <cellStyle name="SAPBEXunassignedItem 57 2 2 3" xfId="43592"/>
    <cellStyle name="SAPBEXunassignedItem 57 2 3" xfId="43593"/>
    <cellStyle name="SAPBEXunassignedItem 57 2 3 2" xfId="43594"/>
    <cellStyle name="SAPBEXunassignedItem 57 2 4" xfId="43595"/>
    <cellStyle name="SAPBEXunassignedItem 57 3" xfId="43596"/>
    <cellStyle name="SAPBEXunassignedItem 57 3 2" xfId="43597"/>
    <cellStyle name="SAPBEXunassignedItem 57 3 2 2" xfId="43598"/>
    <cellStyle name="SAPBEXunassignedItem 57 3 2 2 2" xfId="43599"/>
    <cellStyle name="SAPBEXunassignedItem 57 3 2 3" xfId="43600"/>
    <cellStyle name="SAPBEXunassignedItem 57 3 3" xfId="43601"/>
    <cellStyle name="SAPBEXunassignedItem 57 3 3 2" xfId="43602"/>
    <cellStyle name="SAPBEXunassignedItem 57 3 4" xfId="43603"/>
    <cellStyle name="SAPBEXunassignedItem 57 4" xfId="43604"/>
    <cellStyle name="SAPBEXunassignedItem 57 4 2" xfId="43605"/>
    <cellStyle name="SAPBEXunassignedItem 57 4 2 2" xfId="43606"/>
    <cellStyle name="SAPBEXunassignedItem 57 4 2 2 2" xfId="43607"/>
    <cellStyle name="SAPBEXunassignedItem 57 4 2 3" xfId="43608"/>
    <cellStyle name="SAPBEXunassignedItem 57 4 3" xfId="43609"/>
    <cellStyle name="SAPBEXunassignedItem 57 4 3 2" xfId="43610"/>
    <cellStyle name="SAPBEXunassignedItem 57 4 4" xfId="43611"/>
    <cellStyle name="SAPBEXunassignedItem 57 5" xfId="43612"/>
    <cellStyle name="SAPBEXunassignedItem 57 5 2" xfId="43613"/>
    <cellStyle name="SAPBEXunassignedItem 57 5 2 2" xfId="43614"/>
    <cellStyle name="SAPBEXunassignedItem 57 5 2 2 2" xfId="43615"/>
    <cellStyle name="SAPBEXunassignedItem 57 5 2 3" xfId="43616"/>
    <cellStyle name="SAPBEXunassignedItem 57 5 3" xfId="43617"/>
    <cellStyle name="SAPBEXunassignedItem 57 5 3 2" xfId="43618"/>
    <cellStyle name="SAPBEXunassignedItem 57 5 4" xfId="43619"/>
    <cellStyle name="SAPBEXunassignedItem 57 6" xfId="43620"/>
    <cellStyle name="SAPBEXunassignedItem 57 6 2" xfId="43621"/>
    <cellStyle name="SAPBEXunassignedItem 57 6 2 2" xfId="43622"/>
    <cellStyle name="SAPBEXunassignedItem 57 6 2 2 2" xfId="43623"/>
    <cellStyle name="SAPBEXunassignedItem 57 6 2 3" xfId="43624"/>
    <cellStyle name="SAPBEXunassignedItem 57 6 3" xfId="43625"/>
    <cellStyle name="SAPBEXunassignedItem 57 6 3 2" xfId="43626"/>
    <cellStyle name="SAPBEXunassignedItem 57 6 4" xfId="43627"/>
    <cellStyle name="SAPBEXunassignedItem 57 7" xfId="43628"/>
    <cellStyle name="SAPBEXunassignedItem 57 7 2" xfId="43629"/>
    <cellStyle name="SAPBEXunassignedItem 57 7 2 2" xfId="43630"/>
    <cellStyle name="SAPBEXunassignedItem 57 7 3" xfId="43631"/>
    <cellStyle name="SAPBEXunassignedItem 58" xfId="43632"/>
    <cellStyle name="SAPBEXunassignedItem 58 2" xfId="43633"/>
    <cellStyle name="SAPBEXunassignedItem 58 2 2" xfId="43634"/>
    <cellStyle name="SAPBEXunassignedItem 58 2 2 2" xfId="43635"/>
    <cellStyle name="SAPBEXunassignedItem 58 2 2 2 2" xfId="43636"/>
    <cellStyle name="SAPBEXunassignedItem 58 2 2 3" xfId="43637"/>
    <cellStyle name="SAPBEXunassignedItem 58 2 3" xfId="43638"/>
    <cellStyle name="SAPBEXunassignedItem 58 2 3 2" xfId="43639"/>
    <cellStyle name="SAPBEXunassignedItem 58 2 4" xfId="43640"/>
    <cellStyle name="SAPBEXunassignedItem 58 3" xfId="43641"/>
    <cellStyle name="SAPBEXunassignedItem 58 3 2" xfId="43642"/>
    <cellStyle name="SAPBEXunassignedItem 58 3 2 2" xfId="43643"/>
    <cellStyle name="SAPBEXunassignedItem 58 3 2 2 2" xfId="43644"/>
    <cellStyle name="SAPBEXunassignedItem 58 3 2 3" xfId="43645"/>
    <cellStyle name="SAPBEXunassignedItem 58 3 3" xfId="43646"/>
    <cellStyle name="SAPBEXunassignedItem 58 3 3 2" xfId="43647"/>
    <cellStyle name="SAPBEXunassignedItem 58 3 4" xfId="43648"/>
    <cellStyle name="SAPBEXunassignedItem 58 4" xfId="43649"/>
    <cellStyle name="SAPBEXunassignedItem 58 4 2" xfId="43650"/>
    <cellStyle name="SAPBEXunassignedItem 58 4 2 2" xfId="43651"/>
    <cellStyle name="SAPBEXunassignedItem 58 4 2 2 2" xfId="43652"/>
    <cellStyle name="SAPBEXunassignedItem 58 4 2 3" xfId="43653"/>
    <cellStyle name="SAPBEXunassignedItem 58 4 3" xfId="43654"/>
    <cellStyle name="SAPBEXunassignedItem 58 4 3 2" xfId="43655"/>
    <cellStyle name="SAPBEXunassignedItem 58 4 4" xfId="43656"/>
    <cellStyle name="SAPBEXunassignedItem 58 5" xfId="43657"/>
    <cellStyle name="SAPBEXunassignedItem 58 5 2" xfId="43658"/>
    <cellStyle name="SAPBEXunassignedItem 58 5 2 2" xfId="43659"/>
    <cellStyle name="SAPBEXunassignedItem 58 5 2 2 2" xfId="43660"/>
    <cellStyle name="SAPBEXunassignedItem 58 5 2 3" xfId="43661"/>
    <cellStyle name="SAPBEXunassignedItem 58 5 3" xfId="43662"/>
    <cellStyle name="SAPBEXunassignedItem 58 5 3 2" xfId="43663"/>
    <cellStyle name="SAPBEXunassignedItem 58 5 4" xfId="43664"/>
    <cellStyle name="SAPBEXunassignedItem 58 6" xfId="43665"/>
    <cellStyle name="SAPBEXunassignedItem 58 6 2" xfId="43666"/>
    <cellStyle name="SAPBEXunassignedItem 58 6 2 2" xfId="43667"/>
    <cellStyle name="SAPBEXunassignedItem 58 6 2 2 2" xfId="43668"/>
    <cellStyle name="SAPBEXunassignedItem 58 6 2 3" xfId="43669"/>
    <cellStyle name="SAPBEXunassignedItem 58 6 3" xfId="43670"/>
    <cellStyle name="SAPBEXunassignedItem 58 6 3 2" xfId="43671"/>
    <cellStyle name="SAPBEXunassignedItem 58 6 4" xfId="43672"/>
    <cellStyle name="SAPBEXunassignedItem 58 7" xfId="43673"/>
    <cellStyle name="SAPBEXunassignedItem 58 7 2" xfId="43674"/>
    <cellStyle name="SAPBEXunassignedItem 58 7 2 2" xfId="43675"/>
    <cellStyle name="SAPBEXunassignedItem 58 7 3" xfId="43676"/>
    <cellStyle name="SAPBEXunassignedItem 59" xfId="43677"/>
    <cellStyle name="SAPBEXunassignedItem 59 2" xfId="43678"/>
    <cellStyle name="SAPBEXunassignedItem 59 2 2" xfId="43679"/>
    <cellStyle name="SAPBEXunassignedItem 59 2 2 2" xfId="43680"/>
    <cellStyle name="SAPBEXunassignedItem 59 2 2 2 2" xfId="43681"/>
    <cellStyle name="SAPBEXunassignedItem 59 2 2 3" xfId="43682"/>
    <cellStyle name="SAPBEXunassignedItem 59 2 3" xfId="43683"/>
    <cellStyle name="SAPBEXunassignedItem 59 2 3 2" xfId="43684"/>
    <cellStyle name="SAPBEXunassignedItem 59 2 4" xfId="43685"/>
    <cellStyle name="SAPBEXunassignedItem 59 3" xfId="43686"/>
    <cellStyle name="SAPBEXunassignedItem 59 3 2" xfId="43687"/>
    <cellStyle name="SAPBEXunassignedItem 59 3 2 2" xfId="43688"/>
    <cellStyle name="SAPBEXunassignedItem 59 3 2 2 2" xfId="43689"/>
    <cellStyle name="SAPBEXunassignedItem 59 3 2 3" xfId="43690"/>
    <cellStyle name="SAPBEXunassignedItem 59 3 3" xfId="43691"/>
    <cellStyle name="SAPBEXunassignedItem 59 3 3 2" xfId="43692"/>
    <cellStyle name="SAPBEXunassignedItem 59 3 4" xfId="43693"/>
    <cellStyle name="SAPBEXunassignedItem 59 4" xfId="43694"/>
    <cellStyle name="SAPBEXunassignedItem 59 4 2" xfId="43695"/>
    <cellStyle name="SAPBEXunassignedItem 59 4 2 2" xfId="43696"/>
    <cellStyle name="SAPBEXunassignedItem 59 4 2 2 2" xfId="43697"/>
    <cellStyle name="SAPBEXunassignedItem 59 4 2 3" xfId="43698"/>
    <cellStyle name="SAPBEXunassignedItem 59 4 3" xfId="43699"/>
    <cellStyle name="SAPBEXunassignedItem 59 4 3 2" xfId="43700"/>
    <cellStyle name="SAPBEXunassignedItem 59 4 4" xfId="43701"/>
    <cellStyle name="SAPBEXunassignedItem 59 5" xfId="43702"/>
    <cellStyle name="SAPBEXunassignedItem 59 5 2" xfId="43703"/>
    <cellStyle name="SAPBEXunassignedItem 59 5 2 2" xfId="43704"/>
    <cellStyle name="SAPBEXunassignedItem 59 5 2 2 2" xfId="43705"/>
    <cellStyle name="SAPBEXunassignedItem 59 5 2 3" xfId="43706"/>
    <cellStyle name="SAPBEXunassignedItem 59 5 3" xfId="43707"/>
    <cellStyle name="SAPBEXunassignedItem 59 5 3 2" xfId="43708"/>
    <cellStyle name="SAPBEXunassignedItem 59 5 4" xfId="43709"/>
    <cellStyle name="SAPBEXunassignedItem 59 6" xfId="43710"/>
    <cellStyle name="SAPBEXunassignedItem 59 6 2" xfId="43711"/>
    <cellStyle name="SAPBEXunassignedItem 59 6 2 2" xfId="43712"/>
    <cellStyle name="SAPBEXunassignedItem 59 6 2 2 2" xfId="43713"/>
    <cellStyle name="SAPBEXunassignedItem 59 6 2 3" xfId="43714"/>
    <cellStyle name="SAPBEXunassignedItem 59 6 3" xfId="43715"/>
    <cellStyle name="SAPBEXunassignedItem 59 6 3 2" xfId="43716"/>
    <cellStyle name="SAPBEXunassignedItem 59 6 4" xfId="43717"/>
    <cellStyle name="SAPBEXunassignedItem 59 7" xfId="43718"/>
    <cellStyle name="SAPBEXunassignedItem 59 7 2" xfId="43719"/>
    <cellStyle name="SAPBEXunassignedItem 59 7 2 2" xfId="43720"/>
    <cellStyle name="SAPBEXunassignedItem 59 7 3" xfId="43721"/>
    <cellStyle name="SAPBEXunassignedItem 6" xfId="43722"/>
    <cellStyle name="SAPBEXunassignedItem 6 2" xfId="43723"/>
    <cellStyle name="SAPBEXunassignedItem 6 2 2" xfId="43724"/>
    <cellStyle name="SAPBEXunassignedItem 6 2 2 2" xfId="43725"/>
    <cellStyle name="SAPBEXunassignedItem 6 2 2 2 2" xfId="43726"/>
    <cellStyle name="SAPBEXunassignedItem 6 2 2 3" xfId="43727"/>
    <cellStyle name="SAPBEXunassignedItem 6 2 3" xfId="43728"/>
    <cellStyle name="SAPBEXunassignedItem 6 2 3 2" xfId="43729"/>
    <cellStyle name="SAPBEXunassignedItem 6 2 4" xfId="43730"/>
    <cellStyle name="SAPBEXunassignedItem 6 3" xfId="43731"/>
    <cellStyle name="SAPBEXunassignedItem 6 3 2" xfId="43732"/>
    <cellStyle name="SAPBEXunassignedItem 6 3 2 2" xfId="43733"/>
    <cellStyle name="SAPBEXunassignedItem 6 3 2 2 2" xfId="43734"/>
    <cellStyle name="SAPBEXunassignedItem 6 3 2 3" xfId="43735"/>
    <cellStyle name="SAPBEXunassignedItem 6 3 3" xfId="43736"/>
    <cellStyle name="SAPBEXunassignedItem 6 3 3 2" xfId="43737"/>
    <cellStyle name="SAPBEXunassignedItem 6 3 4" xfId="43738"/>
    <cellStyle name="SAPBEXunassignedItem 6 4" xfId="43739"/>
    <cellStyle name="SAPBEXunassignedItem 6 4 2" xfId="43740"/>
    <cellStyle name="SAPBEXunassignedItem 6 4 2 2" xfId="43741"/>
    <cellStyle name="SAPBEXunassignedItem 6 4 2 2 2" xfId="43742"/>
    <cellStyle name="SAPBEXunassignedItem 6 4 2 3" xfId="43743"/>
    <cellStyle name="SAPBEXunassignedItem 6 4 3" xfId="43744"/>
    <cellStyle name="SAPBEXunassignedItem 6 4 3 2" xfId="43745"/>
    <cellStyle name="SAPBEXunassignedItem 6 4 4" xfId="43746"/>
    <cellStyle name="SAPBEXunassignedItem 6 5" xfId="43747"/>
    <cellStyle name="SAPBEXunassignedItem 6 5 2" xfId="43748"/>
    <cellStyle name="SAPBEXunassignedItem 6 5 2 2" xfId="43749"/>
    <cellStyle name="SAPBEXunassignedItem 6 5 2 2 2" xfId="43750"/>
    <cellStyle name="SAPBEXunassignedItem 6 5 2 3" xfId="43751"/>
    <cellStyle name="SAPBEXunassignedItem 6 5 3" xfId="43752"/>
    <cellStyle name="SAPBEXunassignedItem 6 5 3 2" xfId="43753"/>
    <cellStyle name="SAPBEXunassignedItem 6 5 4" xfId="43754"/>
    <cellStyle name="SAPBEXunassignedItem 6 6" xfId="43755"/>
    <cellStyle name="SAPBEXunassignedItem 6 6 2" xfId="43756"/>
    <cellStyle name="SAPBEXunassignedItem 6 6 2 2" xfId="43757"/>
    <cellStyle name="SAPBEXunassignedItem 6 6 2 2 2" xfId="43758"/>
    <cellStyle name="SAPBEXunassignedItem 6 6 2 3" xfId="43759"/>
    <cellStyle name="SAPBEXunassignedItem 6 6 3" xfId="43760"/>
    <cellStyle name="SAPBEXunassignedItem 6 6 3 2" xfId="43761"/>
    <cellStyle name="SAPBEXunassignedItem 6 6 4" xfId="43762"/>
    <cellStyle name="SAPBEXunassignedItem 6 7" xfId="43763"/>
    <cellStyle name="SAPBEXunassignedItem 6 7 2" xfId="43764"/>
    <cellStyle name="SAPBEXunassignedItem 6 7 2 2" xfId="43765"/>
    <cellStyle name="SAPBEXunassignedItem 6 7 3" xfId="43766"/>
    <cellStyle name="SAPBEXunassignedItem 60" xfId="43767"/>
    <cellStyle name="SAPBEXunassignedItem 60 2" xfId="43768"/>
    <cellStyle name="SAPBEXunassignedItem 60 2 2" xfId="43769"/>
    <cellStyle name="SAPBEXunassignedItem 60 2 2 2" xfId="43770"/>
    <cellStyle name="SAPBEXunassignedItem 60 2 2 2 2" xfId="43771"/>
    <cellStyle name="SAPBEXunassignedItem 60 2 2 3" xfId="43772"/>
    <cellStyle name="SAPBEXunassignedItem 60 2 3" xfId="43773"/>
    <cellStyle name="SAPBEXunassignedItem 60 2 3 2" xfId="43774"/>
    <cellStyle name="SAPBEXunassignedItem 60 2 4" xfId="43775"/>
    <cellStyle name="SAPBEXunassignedItem 60 3" xfId="43776"/>
    <cellStyle name="SAPBEXunassignedItem 60 3 2" xfId="43777"/>
    <cellStyle name="SAPBEXunassignedItem 60 3 2 2" xfId="43778"/>
    <cellStyle name="SAPBEXunassignedItem 60 3 2 2 2" xfId="43779"/>
    <cellStyle name="SAPBEXunassignedItem 60 3 2 3" xfId="43780"/>
    <cellStyle name="SAPBEXunassignedItem 60 3 3" xfId="43781"/>
    <cellStyle name="SAPBEXunassignedItem 60 3 3 2" xfId="43782"/>
    <cellStyle name="SAPBEXunassignedItem 60 3 4" xfId="43783"/>
    <cellStyle name="SAPBEXunassignedItem 60 4" xfId="43784"/>
    <cellStyle name="SAPBEXunassignedItem 60 4 2" xfId="43785"/>
    <cellStyle name="SAPBEXunassignedItem 60 4 2 2" xfId="43786"/>
    <cellStyle name="SAPBEXunassignedItem 60 4 2 2 2" xfId="43787"/>
    <cellStyle name="SAPBEXunassignedItem 60 4 2 3" xfId="43788"/>
    <cellStyle name="SAPBEXunassignedItem 60 4 3" xfId="43789"/>
    <cellStyle name="SAPBEXunassignedItem 60 4 3 2" xfId="43790"/>
    <cellStyle name="SAPBEXunassignedItem 60 4 4" xfId="43791"/>
    <cellStyle name="SAPBEXunassignedItem 60 5" xfId="43792"/>
    <cellStyle name="SAPBEXunassignedItem 60 5 2" xfId="43793"/>
    <cellStyle name="SAPBEXunassignedItem 60 5 2 2" xfId="43794"/>
    <cellStyle name="SAPBEXunassignedItem 60 5 2 2 2" xfId="43795"/>
    <cellStyle name="SAPBEXunassignedItem 60 5 2 3" xfId="43796"/>
    <cellStyle name="SAPBEXunassignedItem 60 5 3" xfId="43797"/>
    <cellStyle name="SAPBEXunassignedItem 60 5 3 2" xfId="43798"/>
    <cellStyle name="SAPBEXunassignedItem 60 5 4" xfId="43799"/>
    <cellStyle name="SAPBEXunassignedItem 60 6" xfId="43800"/>
    <cellStyle name="SAPBEXunassignedItem 60 6 2" xfId="43801"/>
    <cellStyle name="SAPBEXunassignedItem 60 6 2 2" xfId="43802"/>
    <cellStyle name="SAPBEXunassignedItem 60 6 2 2 2" xfId="43803"/>
    <cellStyle name="SAPBEXunassignedItem 60 6 2 3" xfId="43804"/>
    <cellStyle name="SAPBEXunassignedItem 60 6 3" xfId="43805"/>
    <cellStyle name="SAPBEXunassignedItem 60 6 3 2" xfId="43806"/>
    <cellStyle name="SAPBEXunassignedItem 60 6 4" xfId="43807"/>
    <cellStyle name="SAPBEXunassignedItem 60 7" xfId="43808"/>
    <cellStyle name="SAPBEXunassignedItem 60 7 2" xfId="43809"/>
    <cellStyle name="SAPBEXunassignedItem 60 7 2 2" xfId="43810"/>
    <cellStyle name="SAPBEXunassignedItem 60 7 3" xfId="43811"/>
    <cellStyle name="SAPBEXunassignedItem 61" xfId="43812"/>
    <cellStyle name="SAPBEXunassignedItem 61 2" xfId="43813"/>
    <cellStyle name="SAPBEXunassignedItem 61 2 2" xfId="43814"/>
    <cellStyle name="SAPBEXunassignedItem 61 2 2 2" xfId="43815"/>
    <cellStyle name="SAPBEXunassignedItem 61 2 2 2 2" xfId="43816"/>
    <cellStyle name="SAPBEXunassignedItem 61 2 2 3" xfId="43817"/>
    <cellStyle name="SAPBEXunassignedItem 61 2 3" xfId="43818"/>
    <cellStyle name="SAPBEXunassignedItem 61 2 3 2" xfId="43819"/>
    <cellStyle name="SAPBEXunassignedItem 61 2 4" xfId="43820"/>
    <cellStyle name="SAPBEXunassignedItem 61 3" xfId="43821"/>
    <cellStyle name="SAPBEXunassignedItem 61 3 2" xfId="43822"/>
    <cellStyle name="SAPBEXunassignedItem 61 3 2 2" xfId="43823"/>
    <cellStyle name="SAPBEXunassignedItem 61 3 2 2 2" xfId="43824"/>
    <cellStyle name="SAPBEXunassignedItem 61 3 2 3" xfId="43825"/>
    <cellStyle name="SAPBEXunassignedItem 61 3 3" xfId="43826"/>
    <cellStyle name="SAPBEXunassignedItem 61 3 3 2" xfId="43827"/>
    <cellStyle name="SAPBEXunassignedItem 61 3 4" xfId="43828"/>
    <cellStyle name="SAPBEXunassignedItem 61 4" xfId="43829"/>
    <cellStyle name="SAPBEXunassignedItem 61 4 2" xfId="43830"/>
    <cellStyle name="SAPBEXunassignedItem 61 4 2 2" xfId="43831"/>
    <cellStyle name="SAPBEXunassignedItem 61 4 2 2 2" xfId="43832"/>
    <cellStyle name="SAPBEXunassignedItem 61 4 2 3" xfId="43833"/>
    <cellStyle name="SAPBEXunassignedItem 61 4 3" xfId="43834"/>
    <cellStyle name="SAPBEXunassignedItem 61 4 3 2" xfId="43835"/>
    <cellStyle name="SAPBEXunassignedItem 61 4 4" xfId="43836"/>
    <cellStyle name="SAPBEXunassignedItem 61 5" xfId="43837"/>
    <cellStyle name="SAPBEXunassignedItem 61 5 2" xfId="43838"/>
    <cellStyle name="SAPBEXunassignedItem 61 5 2 2" xfId="43839"/>
    <cellStyle name="SAPBEXunassignedItem 61 5 2 2 2" xfId="43840"/>
    <cellStyle name="SAPBEXunassignedItem 61 5 2 3" xfId="43841"/>
    <cellStyle name="SAPBEXunassignedItem 61 5 3" xfId="43842"/>
    <cellStyle name="SAPBEXunassignedItem 61 5 3 2" xfId="43843"/>
    <cellStyle name="SAPBEXunassignedItem 61 5 4" xfId="43844"/>
    <cellStyle name="SAPBEXunassignedItem 61 6" xfId="43845"/>
    <cellStyle name="SAPBEXunassignedItem 61 6 2" xfId="43846"/>
    <cellStyle name="SAPBEXunassignedItem 61 6 2 2" xfId="43847"/>
    <cellStyle name="SAPBEXunassignedItem 61 6 2 2 2" xfId="43848"/>
    <cellStyle name="SAPBEXunassignedItem 61 6 2 3" xfId="43849"/>
    <cellStyle name="SAPBEXunassignedItem 61 6 3" xfId="43850"/>
    <cellStyle name="SAPBEXunassignedItem 61 6 3 2" xfId="43851"/>
    <cellStyle name="SAPBEXunassignedItem 61 6 4" xfId="43852"/>
    <cellStyle name="SAPBEXunassignedItem 61 7" xfId="43853"/>
    <cellStyle name="SAPBEXunassignedItem 61 7 2" xfId="43854"/>
    <cellStyle name="SAPBEXunassignedItem 61 7 2 2" xfId="43855"/>
    <cellStyle name="SAPBEXunassignedItem 61 7 3" xfId="43856"/>
    <cellStyle name="SAPBEXunassignedItem 62" xfId="43857"/>
    <cellStyle name="SAPBEXunassignedItem 62 2" xfId="43858"/>
    <cellStyle name="SAPBEXunassignedItem 62 2 2" xfId="43859"/>
    <cellStyle name="SAPBEXunassignedItem 62 2 2 2" xfId="43860"/>
    <cellStyle name="SAPBEXunassignedItem 62 2 2 2 2" xfId="43861"/>
    <cellStyle name="SAPBEXunassignedItem 62 2 2 3" xfId="43862"/>
    <cellStyle name="SAPBEXunassignedItem 62 2 3" xfId="43863"/>
    <cellStyle name="SAPBEXunassignedItem 62 2 3 2" xfId="43864"/>
    <cellStyle name="SAPBEXunassignedItem 62 2 4" xfId="43865"/>
    <cellStyle name="SAPBEXunassignedItem 62 3" xfId="43866"/>
    <cellStyle name="SAPBEXunassignedItem 62 3 2" xfId="43867"/>
    <cellStyle name="SAPBEXunassignedItem 62 3 2 2" xfId="43868"/>
    <cellStyle name="SAPBEXunassignedItem 62 3 2 2 2" xfId="43869"/>
    <cellStyle name="SAPBEXunassignedItem 62 3 2 3" xfId="43870"/>
    <cellStyle name="SAPBEXunassignedItem 62 3 3" xfId="43871"/>
    <cellStyle name="SAPBEXunassignedItem 62 3 3 2" xfId="43872"/>
    <cellStyle name="SAPBEXunassignedItem 62 3 4" xfId="43873"/>
    <cellStyle name="SAPBEXunassignedItem 62 4" xfId="43874"/>
    <cellStyle name="SAPBEXunassignedItem 62 4 2" xfId="43875"/>
    <cellStyle name="SAPBEXunassignedItem 62 4 2 2" xfId="43876"/>
    <cellStyle name="SAPBEXunassignedItem 62 4 2 2 2" xfId="43877"/>
    <cellStyle name="SAPBEXunassignedItem 62 4 2 3" xfId="43878"/>
    <cellStyle name="SAPBEXunassignedItem 62 4 3" xfId="43879"/>
    <cellStyle name="SAPBEXunassignedItem 62 4 3 2" xfId="43880"/>
    <cellStyle name="SAPBEXunassignedItem 62 4 4" xfId="43881"/>
    <cellStyle name="SAPBEXunassignedItem 62 5" xfId="43882"/>
    <cellStyle name="SAPBEXunassignedItem 62 5 2" xfId="43883"/>
    <cellStyle name="SAPBEXunassignedItem 62 5 2 2" xfId="43884"/>
    <cellStyle name="SAPBEXunassignedItem 62 5 2 2 2" xfId="43885"/>
    <cellStyle name="SAPBEXunassignedItem 62 5 2 3" xfId="43886"/>
    <cellStyle name="SAPBEXunassignedItem 62 5 3" xfId="43887"/>
    <cellStyle name="SAPBEXunassignedItem 62 5 3 2" xfId="43888"/>
    <cellStyle name="SAPBEXunassignedItem 62 5 4" xfId="43889"/>
    <cellStyle name="SAPBEXunassignedItem 62 6" xfId="43890"/>
    <cellStyle name="SAPBEXunassignedItem 62 6 2" xfId="43891"/>
    <cellStyle name="SAPBEXunassignedItem 62 6 2 2" xfId="43892"/>
    <cellStyle name="SAPBEXunassignedItem 62 6 2 2 2" xfId="43893"/>
    <cellStyle name="SAPBEXunassignedItem 62 6 2 3" xfId="43894"/>
    <cellStyle name="SAPBEXunassignedItem 62 6 3" xfId="43895"/>
    <cellStyle name="SAPBEXunassignedItem 62 6 3 2" xfId="43896"/>
    <cellStyle name="SAPBEXunassignedItem 62 6 4" xfId="43897"/>
    <cellStyle name="SAPBEXunassignedItem 62 7" xfId="43898"/>
    <cellStyle name="SAPBEXunassignedItem 62 7 2" xfId="43899"/>
    <cellStyle name="SAPBEXunassignedItem 62 7 2 2" xfId="43900"/>
    <cellStyle name="SAPBEXunassignedItem 62 7 3" xfId="43901"/>
    <cellStyle name="SAPBEXunassignedItem 63" xfId="43902"/>
    <cellStyle name="SAPBEXunassignedItem 63 2" xfId="43903"/>
    <cellStyle name="SAPBEXunassignedItem 63 2 2" xfId="43904"/>
    <cellStyle name="SAPBEXunassignedItem 63 2 2 2" xfId="43905"/>
    <cellStyle name="SAPBEXunassignedItem 63 2 2 2 2" xfId="43906"/>
    <cellStyle name="SAPBEXunassignedItem 63 2 2 3" xfId="43907"/>
    <cellStyle name="SAPBEXunassignedItem 63 2 3" xfId="43908"/>
    <cellStyle name="SAPBEXunassignedItem 63 2 3 2" xfId="43909"/>
    <cellStyle name="SAPBEXunassignedItem 63 2 4" xfId="43910"/>
    <cellStyle name="SAPBEXunassignedItem 63 3" xfId="43911"/>
    <cellStyle name="SAPBEXunassignedItem 63 3 2" xfId="43912"/>
    <cellStyle name="SAPBEXunassignedItem 63 3 2 2" xfId="43913"/>
    <cellStyle name="SAPBEXunassignedItem 63 3 2 2 2" xfId="43914"/>
    <cellStyle name="SAPBEXunassignedItem 63 3 2 3" xfId="43915"/>
    <cellStyle name="SAPBEXunassignedItem 63 3 3" xfId="43916"/>
    <cellStyle name="SAPBEXunassignedItem 63 3 3 2" xfId="43917"/>
    <cellStyle name="SAPBEXunassignedItem 63 3 4" xfId="43918"/>
    <cellStyle name="SAPBEXunassignedItem 63 4" xfId="43919"/>
    <cellStyle name="SAPBEXunassignedItem 63 4 2" xfId="43920"/>
    <cellStyle name="SAPBEXunassignedItem 63 4 2 2" xfId="43921"/>
    <cellStyle name="SAPBEXunassignedItem 63 4 2 2 2" xfId="43922"/>
    <cellStyle name="SAPBEXunassignedItem 63 4 2 3" xfId="43923"/>
    <cellStyle name="SAPBEXunassignedItem 63 4 3" xfId="43924"/>
    <cellStyle name="SAPBEXunassignedItem 63 4 3 2" xfId="43925"/>
    <cellStyle name="SAPBEXunassignedItem 63 4 4" xfId="43926"/>
    <cellStyle name="SAPBEXunassignedItem 63 5" xfId="43927"/>
    <cellStyle name="SAPBEXunassignedItem 63 5 2" xfId="43928"/>
    <cellStyle name="SAPBEXunassignedItem 63 5 2 2" xfId="43929"/>
    <cellStyle name="SAPBEXunassignedItem 63 5 2 2 2" xfId="43930"/>
    <cellStyle name="SAPBEXunassignedItem 63 5 2 3" xfId="43931"/>
    <cellStyle name="SAPBEXunassignedItem 63 5 3" xfId="43932"/>
    <cellStyle name="SAPBEXunassignedItem 63 5 3 2" xfId="43933"/>
    <cellStyle name="SAPBEXunassignedItem 63 5 4" xfId="43934"/>
    <cellStyle name="SAPBEXunassignedItem 63 6" xfId="43935"/>
    <cellStyle name="SAPBEXunassignedItem 63 6 2" xfId="43936"/>
    <cellStyle name="SAPBEXunassignedItem 63 6 2 2" xfId="43937"/>
    <cellStyle name="SAPBEXunassignedItem 63 6 2 2 2" xfId="43938"/>
    <cellStyle name="SAPBEXunassignedItem 63 6 2 3" xfId="43939"/>
    <cellStyle name="SAPBEXunassignedItem 63 6 3" xfId="43940"/>
    <cellStyle name="SAPBEXunassignedItem 63 6 3 2" xfId="43941"/>
    <cellStyle name="SAPBEXunassignedItem 63 6 4" xfId="43942"/>
    <cellStyle name="SAPBEXunassignedItem 63 7" xfId="43943"/>
    <cellStyle name="SAPBEXunassignedItem 63 7 2" xfId="43944"/>
    <cellStyle name="SAPBEXunassignedItem 63 7 2 2" xfId="43945"/>
    <cellStyle name="SAPBEXunassignedItem 63 7 3" xfId="43946"/>
    <cellStyle name="SAPBEXunassignedItem 64" xfId="43947"/>
    <cellStyle name="SAPBEXunassignedItem 64 2" xfId="43948"/>
    <cellStyle name="SAPBEXunassignedItem 64 2 2" xfId="43949"/>
    <cellStyle name="SAPBEXunassignedItem 64 2 2 2" xfId="43950"/>
    <cellStyle name="SAPBEXunassignedItem 64 2 2 2 2" xfId="43951"/>
    <cellStyle name="SAPBEXunassignedItem 64 2 2 3" xfId="43952"/>
    <cellStyle name="SAPBEXunassignedItem 64 2 3" xfId="43953"/>
    <cellStyle name="SAPBEXunassignedItem 64 2 3 2" xfId="43954"/>
    <cellStyle name="SAPBEXunassignedItem 64 2 4" xfId="43955"/>
    <cellStyle name="SAPBEXunassignedItem 64 3" xfId="43956"/>
    <cellStyle name="SAPBEXunassignedItem 64 3 2" xfId="43957"/>
    <cellStyle name="SAPBEXunassignedItem 64 3 2 2" xfId="43958"/>
    <cellStyle name="SAPBEXunassignedItem 64 3 2 2 2" xfId="43959"/>
    <cellStyle name="SAPBEXunassignedItem 64 3 2 3" xfId="43960"/>
    <cellStyle name="SAPBEXunassignedItem 64 3 3" xfId="43961"/>
    <cellStyle name="SAPBEXunassignedItem 64 3 3 2" xfId="43962"/>
    <cellStyle name="SAPBEXunassignedItem 64 3 4" xfId="43963"/>
    <cellStyle name="SAPBEXunassignedItem 64 4" xfId="43964"/>
    <cellStyle name="SAPBEXunassignedItem 64 4 2" xfId="43965"/>
    <cellStyle name="SAPBEXunassignedItem 64 4 2 2" xfId="43966"/>
    <cellStyle name="SAPBEXunassignedItem 64 4 2 2 2" xfId="43967"/>
    <cellStyle name="SAPBEXunassignedItem 64 4 2 3" xfId="43968"/>
    <cellStyle name="SAPBEXunassignedItem 64 4 3" xfId="43969"/>
    <cellStyle name="SAPBEXunassignedItem 64 4 3 2" xfId="43970"/>
    <cellStyle name="SAPBEXunassignedItem 64 4 4" xfId="43971"/>
    <cellStyle name="SAPBEXunassignedItem 64 5" xfId="43972"/>
    <cellStyle name="SAPBEXunassignedItem 64 5 2" xfId="43973"/>
    <cellStyle name="SAPBEXunassignedItem 64 5 2 2" xfId="43974"/>
    <cellStyle name="SAPBEXunassignedItem 64 5 2 2 2" xfId="43975"/>
    <cellStyle name="SAPBEXunassignedItem 64 5 2 3" xfId="43976"/>
    <cellStyle name="SAPBEXunassignedItem 64 5 3" xfId="43977"/>
    <cellStyle name="SAPBEXunassignedItem 64 5 3 2" xfId="43978"/>
    <cellStyle name="SAPBEXunassignedItem 64 5 4" xfId="43979"/>
    <cellStyle name="SAPBEXunassignedItem 64 6" xfId="43980"/>
    <cellStyle name="SAPBEXunassignedItem 64 6 2" xfId="43981"/>
    <cellStyle name="SAPBEXunassignedItem 64 6 2 2" xfId="43982"/>
    <cellStyle name="SAPBEXunassignedItem 64 6 2 2 2" xfId="43983"/>
    <cellStyle name="SAPBEXunassignedItem 64 6 2 3" xfId="43984"/>
    <cellStyle name="SAPBEXunassignedItem 64 6 3" xfId="43985"/>
    <cellStyle name="SAPBEXunassignedItem 64 6 3 2" xfId="43986"/>
    <cellStyle name="SAPBEXunassignedItem 64 6 4" xfId="43987"/>
    <cellStyle name="SAPBEXunassignedItem 64 7" xfId="43988"/>
    <cellStyle name="SAPBEXunassignedItem 64 7 2" xfId="43989"/>
    <cellStyle name="SAPBEXunassignedItem 64 7 2 2" xfId="43990"/>
    <cellStyle name="SAPBEXunassignedItem 64 7 3" xfId="43991"/>
    <cellStyle name="SAPBEXunassignedItem 65" xfId="43992"/>
    <cellStyle name="SAPBEXunassignedItem 65 2" xfId="43993"/>
    <cellStyle name="SAPBEXunassignedItem 65 2 2" xfId="43994"/>
    <cellStyle name="SAPBEXunassignedItem 65 2 2 2" xfId="43995"/>
    <cellStyle name="SAPBEXunassignedItem 65 2 2 2 2" xfId="43996"/>
    <cellStyle name="SAPBEXunassignedItem 65 2 2 3" xfId="43997"/>
    <cellStyle name="SAPBEXunassignedItem 65 2 3" xfId="43998"/>
    <cellStyle name="SAPBEXunassignedItem 65 2 3 2" xfId="43999"/>
    <cellStyle name="SAPBEXunassignedItem 65 2 4" xfId="44000"/>
    <cellStyle name="SAPBEXunassignedItem 65 3" xfId="44001"/>
    <cellStyle name="SAPBEXunassignedItem 65 3 2" xfId="44002"/>
    <cellStyle name="SAPBEXunassignedItem 65 3 2 2" xfId="44003"/>
    <cellStyle name="SAPBEXunassignedItem 65 3 2 2 2" xfId="44004"/>
    <cellStyle name="SAPBEXunassignedItem 65 3 2 3" xfId="44005"/>
    <cellStyle name="SAPBEXunassignedItem 65 3 3" xfId="44006"/>
    <cellStyle name="SAPBEXunassignedItem 65 3 3 2" xfId="44007"/>
    <cellStyle name="SAPBEXunassignedItem 65 3 4" xfId="44008"/>
    <cellStyle name="SAPBEXunassignedItem 65 4" xfId="44009"/>
    <cellStyle name="SAPBEXunassignedItem 65 4 2" xfId="44010"/>
    <cellStyle name="SAPBEXunassignedItem 65 4 2 2" xfId="44011"/>
    <cellStyle name="SAPBEXunassignedItem 65 4 2 2 2" xfId="44012"/>
    <cellStyle name="SAPBEXunassignedItem 65 4 2 3" xfId="44013"/>
    <cellStyle name="SAPBEXunassignedItem 65 4 3" xfId="44014"/>
    <cellStyle name="SAPBEXunassignedItem 65 4 3 2" xfId="44015"/>
    <cellStyle name="SAPBEXunassignedItem 65 4 4" xfId="44016"/>
    <cellStyle name="SAPBEXunassignedItem 65 5" xfId="44017"/>
    <cellStyle name="SAPBEXunassignedItem 65 5 2" xfId="44018"/>
    <cellStyle name="SAPBEXunassignedItem 65 5 2 2" xfId="44019"/>
    <cellStyle name="SAPBEXunassignedItem 65 5 2 2 2" xfId="44020"/>
    <cellStyle name="SAPBEXunassignedItem 65 5 2 3" xfId="44021"/>
    <cellStyle name="SAPBEXunassignedItem 65 5 3" xfId="44022"/>
    <cellStyle name="SAPBEXunassignedItem 65 5 3 2" xfId="44023"/>
    <cellStyle name="SAPBEXunassignedItem 65 5 4" xfId="44024"/>
    <cellStyle name="SAPBEXunassignedItem 65 6" xfId="44025"/>
    <cellStyle name="SAPBEXunassignedItem 65 6 2" xfId="44026"/>
    <cellStyle name="SAPBEXunassignedItem 65 6 2 2" xfId="44027"/>
    <cellStyle name="SAPBEXunassignedItem 65 6 2 2 2" xfId="44028"/>
    <cellStyle name="SAPBEXunassignedItem 65 6 2 3" xfId="44029"/>
    <cellStyle name="SAPBEXunassignedItem 65 6 3" xfId="44030"/>
    <cellStyle name="SAPBEXunassignedItem 65 6 3 2" xfId="44031"/>
    <cellStyle name="SAPBEXunassignedItem 65 6 4" xfId="44032"/>
    <cellStyle name="SAPBEXunassignedItem 65 7" xfId="44033"/>
    <cellStyle name="SAPBEXunassignedItem 65 7 2" xfId="44034"/>
    <cellStyle name="SAPBEXunassignedItem 65 7 2 2" xfId="44035"/>
    <cellStyle name="SAPBEXunassignedItem 65 7 3" xfId="44036"/>
    <cellStyle name="SAPBEXunassignedItem 66" xfId="44037"/>
    <cellStyle name="SAPBEXunassignedItem 66 2" xfId="44038"/>
    <cellStyle name="SAPBEXunassignedItem 66 2 2" xfId="44039"/>
    <cellStyle name="SAPBEXunassignedItem 66 2 2 2" xfId="44040"/>
    <cellStyle name="SAPBEXunassignedItem 66 2 2 2 2" xfId="44041"/>
    <cellStyle name="SAPBEXunassignedItem 66 2 2 3" xfId="44042"/>
    <cellStyle name="SAPBEXunassignedItem 66 2 3" xfId="44043"/>
    <cellStyle name="SAPBEXunassignedItem 66 2 3 2" xfId="44044"/>
    <cellStyle name="SAPBEXunassignedItem 66 2 4" xfId="44045"/>
    <cellStyle name="SAPBEXunassignedItem 66 3" xfId="44046"/>
    <cellStyle name="SAPBEXunassignedItem 66 3 2" xfId="44047"/>
    <cellStyle name="SAPBEXunassignedItem 66 3 2 2" xfId="44048"/>
    <cellStyle name="SAPBEXunassignedItem 66 3 2 2 2" xfId="44049"/>
    <cellStyle name="SAPBEXunassignedItem 66 3 2 3" xfId="44050"/>
    <cellStyle name="SAPBEXunassignedItem 66 3 3" xfId="44051"/>
    <cellStyle name="SAPBEXunassignedItem 66 3 3 2" xfId="44052"/>
    <cellStyle name="SAPBEXunassignedItem 66 3 4" xfId="44053"/>
    <cellStyle name="SAPBEXunassignedItem 66 4" xfId="44054"/>
    <cellStyle name="SAPBEXunassignedItem 66 4 2" xfId="44055"/>
    <cellStyle name="SAPBEXunassignedItem 66 4 2 2" xfId="44056"/>
    <cellStyle name="SAPBEXunassignedItem 66 4 2 2 2" xfId="44057"/>
    <cellStyle name="SAPBEXunassignedItem 66 4 2 3" xfId="44058"/>
    <cellStyle name="SAPBEXunassignedItem 66 4 3" xfId="44059"/>
    <cellStyle name="SAPBEXunassignedItem 66 4 3 2" xfId="44060"/>
    <cellStyle name="SAPBEXunassignedItem 66 4 4" xfId="44061"/>
    <cellStyle name="SAPBEXunassignedItem 66 5" xfId="44062"/>
    <cellStyle name="SAPBEXunassignedItem 66 5 2" xfId="44063"/>
    <cellStyle name="SAPBEXunassignedItem 66 5 2 2" xfId="44064"/>
    <cellStyle name="SAPBEXunassignedItem 66 5 2 2 2" xfId="44065"/>
    <cellStyle name="SAPBEXunassignedItem 66 5 2 3" xfId="44066"/>
    <cellStyle name="SAPBEXunassignedItem 66 5 3" xfId="44067"/>
    <cellStyle name="SAPBEXunassignedItem 66 5 3 2" xfId="44068"/>
    <cellStyle name="SAPBEXunassignedItem 66 5 4" xfId="44069"/>
    <cellStyle name="SAPBEXunassignedItem 66 6" xfId="44070"/>
    <cellStyle name="SAPBEXunassignedItem 66 6 2" xfId="44071"/>
    <cellStyle name="SAPBEXunassignedItem 66 6 2 2" xfId="44072"/>
    <cellStyle name="SAPBEXunassignedItem 66 6 2 2 2" xfId="44073"/>
    <cellStyle name="SAPBEXunassignedItem 66 6 2 3" xfId="44074"/>
    <cellStyle name="SAPBEXunassignedItem 66 6 3" xfId="44075"/>
    <cellStyle name="SAPBEXunassignedItem 66 6 3 2" xfId="44076"/>
    <cellStyle name="SAPBEXunassignedItem 66 6 4" xfId="44077"/>
    <cellStyle name="SAPBEXunassignedItem 66 7" xfId="44078"/>
    <cellStyle name="SAPBEXunassignedItem 66 7 2" xfId="44079"/>
    <cellStyle name="SAPBEXunassignedItem 66 7 2 2" xfId="44080"/>
    <cellStyle name="SAPBEXunassignedItem 66 7 3" xfId="44081"/>
    <cellStyle name="SAPBEXunassignedItem 67" xfId="44082"/>
    <cellStyle name="SAPBEXunassignedItem 67 2" xfId="44083"/>
    <cellStyle name="SAPBEXunassignedItem 67 2 2" xfId="44084"/>
    <cellStyle name="SAPBEXunassignedItem 67 2 2 2" xfId="44085"/>
    <cellStyle name="SAPBEXunassignedItem 67 2 3" xfId="44086"/>
    <cellStyle name="SAPBEXunassignedItem 68" xfId="44087"/>
    <cellStyle name="SAPBEXunassignedItem 68 2" xfId="44088"/>
    <cellStyle name="SAPBEXunassignedItem 68 2 2" xfId="44089"/>
    <cellStyle name="SAPBEXunassignedItem 68 2 2 2" xfId="44090"/>
    <cellStyle name="SAPBEXunassignedItem 68 2 3" xfId="44091"/>
    <cellStyle name="SAPBEXunassignedItem 69" xfId="44092"/>
    <cellStyle name="SAPBEXunassignedItem 69 2" xfId="44093"/>
    <cellStyle name="SAPBEXunassignedItem 69 2 2" xfId="44094"/>
    <cellStyle name="SAPBEXunassignedItem 69 2 2 2" xfId="44095"/>
    <cellStyle name="SAPBEXunassignedItem 69 2 3" xfId="44096"/>
    <cellStyle name="SAPBEXunassignedItem 7" xfId="44097"/>
    <cellStyle name="SAPBEXunassignedItem 7 2" xfId="44098"/>
    <cellStyle name="SAPBEXunassignedItem 7 2 2" xfId="44099"/>
    <cellStyle name="SAPBEXunassignedItem 7 2 2 2" xfId="44100"/>
    <cellStyle name="SAPBEXunassignedItem 7 2 2 2 2" xfId="44101"/>
    <cellStyle name="SAPBEXunassignedItem 7 2 2 3" xfId="44102"/>
    <cellStyle name="SAPBEXunassignedItem 7 2 3" xfId="44103"/>
    <cellStyle name="SAPBEXunassignedItem 7 2 3 2" xfId="44104"/>
    <cellStyle name="SAPBEXunassignedItem 7 2 4" xfId="44105"/>
    <cellStyle name="SAPBEXunassignedItem 7 3" xfId="44106"/>
    <cellStyle name="SAPBEXunassignedItem 7 3 2" xfId="44107"/>
    <cellStyle name="SAPBEXunassignedItem 7 3 2 2" xfId="44108"/>
    <cellStyle name="SAPBEXunassignedItem 7 3 2 2 2" xfId="44109"/>
    <cellStyle name="SAPBEXunassignedItem 7 3 2 3" xfId="44110"/>
    <cellStyle name="SAPBEXunassignedItem 7 3 3" xfId="44111"/>
    <cellStyle name="SAPBEXunassignedItem 7 3 3 2" xfId="44112"/>
    <cellStyle name="SAPBEXunassignedItem 7 3 4" xfId="44113"/>
    <cellStyle name="SAPBEXunassignedItem 7 4" xfId="44114"/>
    <cellStyle name="SAPBEXunassignedItem 7 4 2" xfId="44115"/>
    <cellStyle name="SAPBEXunassignedItem 7 4 2 2" xfId="44116"/>
    <cellStyle name="SAPBEXunassignedItem 7 4 2 2 2" xfId="44117"/>
    <cellStyle name="SAPBEXunassignedItem 7 4 2 3" xfId="44118"/>
    <cellStyle name="SAPBEXunassignedItem 7 4 3" xfId="44119"/>
    <cellStyle name="SAPBEXunassignedItem 7 4 3 2" xfId="44120"/>
    <cellStyle name="SAPBEXunassignedItem 7 4 4" xfId="44121"/>
    <cellStyle name="SAPBEXunassignedItem 7 5" xfId="44122"/>
    <cellStyle name="SAPBEXunassignedItem 7 5 2" xfId="44123"/>
    <cellStyle name="SAPBEXunassignedItem 7 5 2 2" xfId="44124"/>
    <cellStyle name="SAPBEXunassignedItem 7 5 2 2 2" xfId="44125"/>
    <cellStyle name="SAPBEXunassignedItem 7 5 2 3" xfId="44126"/>
    <cellStyle name="SAPBEXunassignedItem 7 5 3" xfId="44127"/>
    <cellStyle name="SAPBEXunassignedItem 7 5 3 2" xfId="44128"/>
    <cellStyle name="SAPBEXunassignedItem 7 5 4" xfId="44129"/>
    <cellStyle name="SAPBEXunassignedItem 7 6" xfId="44130"/>
    <cellStyle name="SAPBEXunassignedItem 7 6 2" xfId="44131"/>
    <cellStyle name="SAPBEXunassignedItem 7 6 2 2" xfId="44132"/>
    <cellStyle name="SAPBEXunassignedItem 7 6 2 2 2" xfId="44133"/>
    <cellStyle name="SAPBEXunassignedItem 7 6 2 3" xfId="44134"/>
    <cellStyle name="SAPBEXunassignedItem 7 6 3" xfId="44135"/>
    <cellStyle name="SAPBEXunassignedItem 7 6 3 2" xfId="44136"/>
    <cellStyle name="SAPBEXunassignedItem 7 6 4" xfId="44137"/>
    <cellStyle name="SAPBEXunassignedItem 7 7" xfId="44138"/>
    <cellStyle name="SAPBEXunassignedItem 7 7 2" xfId="44139"/>
    <cellStyle name="SAPBEXunassignedItem 7 7 2 2" xfId="44140"/>
    <cellStyle name="SAPBEXunassignedItem 7 7 3" xfId="44141"/>
    <cellStyle name="SAPBEXunassignedItem 70" xfId="44142"/>
    <cellStyle name="SAPBEXunassignedItem 70 2" xfId="44143"/>
    <cellStyle name="SAPBEXunassignedItem 70 2 2" xfId="44144"/>
    <cellStyle name="SAPBEXunassignedItem 70 2 2 2" xfId="44145"/>
    <cellStyle name="SAPBEXunassignedItem 70 2 3" xfId="44146"/>
    <cellStyle name="SAPBEXunassignedItem 71" xfId="44147"/>
    <cellStyle name="SAPBEXunassignedItem 71 2" xfId="44148"/>
    <cellStyle name="SAPBEXunassignedItem 71 2 2" xfId="44149"/>
    <cellStyle name="SAPBEXunassignedItem 71 2 2 2" xfId="44150"/>
    <cellStyle name="SAPBEXunassignedItem 71 2 3" xfId="44151"/>
    <cellStyle name="SAPBEXunassignedItem 72" xfId="44152"/>
    <cellStyle name="SAPBEXunassignedItem 72 2" xfId="44153"/>
    <cellStyle name="SAPBEXunassignedItem 72 2 2" xfId="44154"/>
    <cellStyle name="SAPBEXunassignedItem 72 2 2 2" xfId="44155"/>
    <cellStyle name="SAPBEXunassignedItem 72 2 3" xfId="44156"/>
    <cellStyle name="SAPBEXunassignedItem 73" xfId="44157"/>
    <cellStyle name="SAPBEXunassignedItem 73 2" xfId="44158"/>
    <cellStyle name="SAPBEXunassignedItem 73 2 2" xfId="44159"/>
    <cellStyle name="SAPBEXunassignedItem 73 2 2 2" xfId="44160"/>
    <cellStyle name="SAPBEXunassignedItem 73 2 3" xfId="44161"/>
    <cellStyle name="SAPBEXunassignedItem 74" xfId="44162"/>
    <cellStyle name="SAPBEXunassignedItem 74 2" xfId="44163"/>
    <cellStyle name="SAPBEXunassignedItem 74 2 2" xfId="44164"/>
    <cellStyle name="SAPBEXunassignedItem 74 2 2 2" xfId="44165"/>
    <cellStyle name="SAPBEXunassignedItem 74 2 3" xfId="44166"/>
    <cellStyle name="SAPBEXunassignedItem 75" xfId="44167"/>
    <cellStyle name="SAPBEXunassignedItem 75 2" xfId="44168"/>
    <cellStyle name="SAPBEXunassignedItem 75 2 2" xfId="44169"/>
    <cellStyle name="SAPBEXunassignedItem 75 2 2 2" xfId="44170"/>
    <cellStyle name="SAPBEXunassignedItem 75 2 3" xfId="44171"/>
    <cellStyle name="SAPBEXunassignedItem 76" xfId="44172"/>
    <cellStyle name="SAPBEXunassignedItem 76 2" xfId="44173"/>
    <cellStyle name="SAPBEXunassignedItem 76 2 2" xfId="44174"/>
    <cellStyle name="SAPBEXunassignedItem 76 2 2 2" xfId="44175"/>
    <cellStyle name="SAPBEXunassignedItem 76 2 3" xfId="44176"/>
    <cellStyle name="SAPBEXunassignedItem 77" xfId="44177"/>
    <cellStyle name="SAPBEXunassignedItem 77 2" xfId="44178"/>
    <cellStyle name="SAPBEXunassignedItem 77 2 2" xfId="44179"/>
    <cellStyle name="SAPBEXunassignedItem 77 2 2 2" xfId="44180"/>
    <cellStyle name="SAPBEXunassignedItem 77 2 3" xfId="44181"/>
    <cellStyle name="SAPBEXunassignedItem 78" xfId="44182"/>
    <cellStyle name="SAPBEXunassignedItem 78 2" xfId="44183"/>
    <cellStyle name="SAPBEXunassignedItem 78 2 2" xfId="44184"/>
    <cellStyle name="SAPBEXunassignedItem 78 2 2 2" xfId="44185"/>
    <cellStyle name="SAPBEXunassignedItem 78 2 3" xfId="44186"/>
    <cellStyle name="SAPBEXunassignedItem 79" xfId="44187"/>
    <cellStyle name="SAPBEXunassignedItem 79 2" xfId="44188"/>
    <cellStyle name="SAPBEXunassignedItem 79 2 2" xfId="44189"/>
    <cellStyle name="SAPBEXunassignedItem 79 2 2 2" xfId="44190"/>
    <cellStyle name="SAPBEXunassignedItem 79 2 3" xfId="44191"/>
    <cellStyle name="SAPBEXunassignedItem 8" xfId="44192"/>
    <cellStyle name="SAPBEXunassignedItem 8 2" xfId="44193"/>
    <cellStyle name="SAPBEXunassignedItem 8 2 2" xfId="44194"/>
    <cellStyle name="SAPBEXunassignedItem 8 2 2 2" xfId="44195"/>
    <cellStyle name="SAPBEXunassignedItem 8 2 2 2 2" xfId="44196"/>
    <cellStyle name="SAPBEXunassignedItem 8 2 2 3" xfId="44197"/>
    <cellStyle name="SAPBEXunassignedItem 8 2 3" xfId="44198"/>
    <cellStyle name="SAPBEXunassignedItem 8 2 3 2" xfId="44199"/>
    <cellStyle name="SAPBEXunassignedItem 8 2 4" xfId="44200"/>
    <cellStyle name="SAPBEXunassignedItem 8 3" xfId="44201"/>
    <cellStyle name="SAPBEXunassignedItem 8 3 2" xfId="44202"/>
    <cellStyle name="SAPBEXunassignedItem 8 3 2 2" xfId="44203"/>
    <cellStyle name="SAPBEXunassignedItem 8 3 2 2 2" xfId="44204"/>
    <cellStyle name="SAPBEXunassignedItem 8 3 2 3" xfId="44205"/>
    <cellStyle name="SAPBEXunassignedItem 8 3 3" xfId="44206"/>
    <cellStyle name="SAPBEXunassignedItem 8 3 3 2" xfId="44207"/>
    <cellStyle name="SAPBEXunassignedItem 8 3 4" xfId="44208"/>
    <cellStyle name="SAPBEXunassignedItem 8 4" xfId="44209"/>
    <cellStyle name="SAPBEXunassignedItem 8 4 2" xfId="44210"/>
    <cellStyle name="SAPBEXunassignedItem 8 4 2 2" xfId="44211"/>
    <cellStyle name="SAPBEXunassignedItem 8 4 2 2 2" xfId="44212"/>
    <cellStyle name="SAPBEXunassignedItem 8 4 2 3" xfId="44213"/>
    <cellStyle name="SAPBEXunassignedItem 8 4 3" xfId="44214"/>
    <cellStyle name="SAPBEXunassignedItem 8 4 3 2" xfId="44215"/>
    <cellStyle name="SAPBEXunassignedItem 8 4 4" xfId="44216"/>
    <cellStyle name="SAPBEXunassignedItem 8 5" xfId="44217"/>
    <cellStyle name="SAPBEXunassignedItem 8 5 2" xfId="44218"/>
    <cellStyle name="SAPBEXunassignedItem 8 5 2 2" xfId="44219"/>
    <cellStyle name="SAPBEXunassignedItem 8 5 2 2 2" xfId="44220"/>
    <cellStyle name="SAPBEXunassignedItem 8 5 2 3" xfId="44221"/>
    <cellStyle name="SAPBEXunassignedItem 8 5 3" xfId="44222"/>
    <cellStyle name="SAPBEXunassignedItem 8 5 3 2" xfId="44223"/>
    <cellStyle name="SAPBEXunassignedItem 8 5 4" xfId="44224"/>
    <cellStyle name="SAPBEXunassignedItem 8 6" xfId="44225"/>
    <cellStyle name="SAPBEXunassignedItem 8 6 2" xfId="44226"/>
    <cellStyle name="SAPBEXunassignedItem 8 6 2 2" xfId="44227"/>
    <cellStyle name="SAPBEXunassignedItem 8 6 2 2 2" xfId="44228"/>
    <cellStyle name="SAPBEXunassignedItem 8 6 2 3" xfId="44229"/>
    <cellStyle name="SAPBEXunassignedItem 8 6 3" xfId="44230"/>
    <cellStyle name="SAPBEXunassignedItem 8 6 3 2" xfId="44231"/>
    <cellStyle name="SAPBEXunassignedItem 8 6 4" xfId="44232"/>
    <cellStyle name="SAPBEXunassignedItem 8 7" xfId="44233"/>
    <cellStyle name="SAPBEXunassignedItem 8 7 2" xfId="44234"/>
    <cellStyle name="SAPBEXunassignedItem 8 7 2 2" xfId="44235"/>
    <cellStyle name="SAPBEXunassignedItem 8 7 3" xfId="44236"/>
    <cellStyle name="SAPBEXunassignedItem 80" xfId="44237"/>
    <cellStyle name="SAPBEXunassignedItem 80 2" xfId="44238"/>
    <cellStyle name="SAPBEXunassignedItem 80 2 2" xfId="44239"/>
    <cellStyle name="SAPBEXunassignedItem 80 2 2 2" xfId="44240"/>
    <cellStyle name="SAPBEXunassignedItem 80 2 3" xfId="44241"/>
    <cellStyle name="SAPBEXunassignedItem 80 3" xfId="44242"/>
    <cellStyle name="SAPBEXunassignedItem 80 3 2" xfId="44243"/>
    <cellStyle name="SAPBEXunassignedItem 80 4" xfId="44244"/>
    <cellStyle name="SAPBEXunassignedItem 81" xfId="44245"/>
    <cellStyle name="SAPBEXunassignedItem 81 2" xfId="44246"/>
    <cellStyle name="SAPBEXunassignedItem 81 2 2" xfId="44247"/>
    <cellStyle name="SAPBEXunassignedItem 81 2 2 2" xfId="44248"/>
    <cellStyle name="SAPBEXunassignedItem 81 2 3" xfId="44249"/>
    <cellStyle name="SAPBEXunassignedItem 81 3" xfId="44250"/>
    <cellStyle name="SAPBEXunassignedItem 81 3 2" xfId="44251"/>
    <cellStyle name="SAPBEXunassignedItem 81 4" xfId="44252"/>
    <cellStyle name="SAPBEXunassignedItem 82" xfId="44253"/>
    <cellStyle name="SAPBEXunassignedItem 82 2" xfId="44254"/>
    <cellStyle name="SAPBEXunassignedItem 82 2 2" xfId="44255"/>
    <cellStyle name="SAPBEXunassignedItem 82 2 2 2" xfId="44256"/>
    <cellStyle name="SAPBEXunassignedItem 82 2 3" xfId="44257"/>
    <cellStyle name="SAPBEXunassignedItem 82 3" xfId="44258"/>
    <cellStyle name="SAPBEXunassignedItem 82 3 2" xfId="44259"/>
    <cellStyle name="SAPBEXunassignedItem 82 4" xfId="44260"/>
    <cellStyle name="SAPBEXunassignedItem 83" xfId="44261"/>
    <cellStyle name="SAPBEXunassignedItem 83 2" xfId="44262"/>
    <cellStyle name="SAPBEXunassignedItem 83 2 2" xfId="44263"/>
    <cellStyle name="SAPBEXunassignedItem 83 2 2 2" xfId="44264"/>
    <cellStyle name="SAPBEXunassignedItem 83 2 3" xfId="44265"/>
    <cellStyle name="SAPBEXunassignedItem 83 3" xfId="44266"/>
    <cellStyle name="SAPBEXunassignedItem 83 3 2" xfId="44267"/>
    <cellStyle name="SAPBEXunassignedItem 83 4" xfId="44268"/>
    <cellStyle name="SAPBEXunassignedItem 84" xfId="44269"/>
    <cellStyle name="SAPBEXunassignedItem 84 2" xfId="44270"/>
    <cellStyle name="SAPBEXunassignedItem 84 2 2" xfId="44271"/>
    <cellStyle name="SAPBEXunassignedItem 84 2 2 2" xfId="44272"/>
    <cellStyle name="SAPBEXunassignedItem 84 2 3" xfId="44273"/>
    <cellStyle name="SAPBEXunassignedItem 84 3" xfId="44274"/>
    <cellStyle name="SAPBEXunassignedItem 84 3 2" xfId="44275"/>
    <cellStyle name="SAPBEXunassignedItem 84 4" xfId="44276"/>
    <cellStyle name="SAPBEXunassignedItem 85" xfId="44277"/>
    <cellStyle name="SAPBEXunassignedItem 85 2" xfId="44278"/>
    <cellStyle name="SAPBEXunassignedItem 85 2 2" xfId="44279"/>
    <cellStyle name="SAPBEXunassignedItem 85 2 2 2" xfId="44280"/>
    <cellStyle name="SAPBEXunassignedItem 85 2 3" xfId="44281"/>
    <cellStyle name="SAPBEXunassignedItem 85 3" xfId="44282"/>
    <cellStyle name="SAPBEXunassignedItem 85 3 2" xfId="44283"/>
    <cellStyle name="SAPBEXunassignedItem 85 4" xfId="44284"/>
    <cellStyle name="SAPBEXunassignedItem 86" xfId="44285"/>
    <cellStyle name="SAPBEXunassignedItem 86 2" xfId="44286"/>
    <cellStyle name="SAPBEXunassignedItem 86 2 2" xfId="44287"/>
    <cellStyle name="SAPBEXunassignedItem 86 2 2 2" xfId="44288"/>
    <cellStyle name="SAPBEXunassignedItem 86 2 3" xfId="44289"/>
    <cellStyle name="SAPBEXunassignedItem 86 3" xfId="44290"/>
    <cellStyle name="SAPBEXunassignedItem 86 3 2" xfId="44291"/>
    <cellStyle name="SAPBEXunassignedItem 86 4" xfId="44292"/>
    <cellStyle name="SAPBEXunassignedItem 87" xfId="44293"/>
    <cellStyle name="SAPBEXunassignedItem 87 2" xfId="44294"/>
    <cellStyle name="SAPBEXunassignedItem 87 2 2" xfId="44295"/>
    <cellStyle name="SAPBEXunassignedItem 87 2 2 2" xfId="44296"/>
    <cellStyle name="SAPBEXunassignedItem 87 2 3" xfId="44297"/>
    <cellStyle name="SAPBEXunassignedItem 87 3" xfId="44298"/>
    <cellStyle name="SAPBEXunassignedItem 87 3 2" xfId="44299"/>
    <cellStyle name="SAPBEXunassignedItem 87 4" xfId="44300"/>
    <cellStyle name="SAPBEXunassignedItem 88" xfId="44301"/>
    <cellStyle name="SAPBEXunassignedItem 88 2" xfId="44302"/>
    <cellStyle name="SAPBEXunassignedItem 88 2 2" xfId="44303"/>
    <cellStyle name="SAPBEXunassignedItem 88 2 2 2" xfId="44304"/>
    <cellStyle name="SAPBEXunassignedItem 88 2 3" xfId="44305"/>
    <cellStyle name="SAPBEXunassignedItem 88 3" xfId="44306"/>
    <cellStyle name="SAPBEXunassignedItem 88 3 2" xfId="44307"/>
    <cellStyle name="SAPBEXunassignedItem 88 4" xfId="44308"/>
    <cellStyle name="SAPBEXunassignedItem 89" xfId="44309"/>
    <cellStyle name="SAPBEXunassignedItem 89 2" xfId="44310"/>
    <cellStyle name="SAPBEXunassignedItem 89 2 2" xfId="44311"/>
    <cellStyle name="SAPBEXunassignedItem 89 2 2 2" xfId="44312"/>
    <cellStyle name="SAPBEXunassignedItem 89 2 3" xfId="44313"/>
    <cellStyle name="SAPBEXunassignedItem 89 3" xfId="44314"/>
    <cellStyle name="SAPBEXunassignedItem 89 3 2" xfId="44315"/>
    <cellStyle name="SAPBEXunassignedItem 89 4" xfId="44316"/>
    <cellStyle name="SAPBEXunassignedItem 9" xfId="44317"/>
    <cellStyle name="SAPBEXunassignedItem 9 2" xfId="44318"/>
    <cellStyle name="SAPBEXunassignedItem 9 2 2" xfId="44319"/>
    <cellStyle name="SAPBEXunassignedItem 9 2 2 2" xfId="44320"/>
    <cellStyle name="SAPBEXunassignedItem 9 2 2 2 2" xfId="44321"/>
    <cellStyle name="SAPBEXunassignedItem 9 2 2 3" xfId="44322"/>
    <cellStyle name="SAPBEXunassignedItem 9 2 3" xfId="44323"/>
    <cellStyle name="SAPBEXunassignedItem 9 2 3 2" xfId="44324"/>
    <cellStyle name="SAPBEXunassignedItem 9 2 4" xfId="44325"/>
    <cellStyle name="SAPBEXunassignedItem 9 3" xfId="44326"/>
    <cellStyle name="SAPBEXunassignedItem 9 3 2" xfId="44327"/>
    <cellStyle name="SAPBEXunassignedItem 9 3 2 2" xfId="44328"/>
    <cellStyle name="SAPBEXunassignedItem 9 3 2 2 2" xfId="44329"/>
    <cellStyle name="SAPBEXunassignedItem 9 3 2 3" xfId="44330"/>
    <cellStyle name="SAPBEXunassignedItem 9 3 3" xfId="44331"/>
    <cellStyle name="SAPBEXunassignedItem 9 3 3 2" xfId="44332"/>
    <cellStyle name="SAPBEXunassignedItem 9 3 4" xfId="44333"/>
    <cellStyle name="SAPBEXunassignedItem 9 4" xfId="44334"/>
    <cellStyle name="SAPBEXunassignedItem 9 4 2" xfId="44335"/>
    <cellStyle name="SAPBEXunassignedItem 9 4 2 2" xfId="44336"/>
    <cellStyle name="SAPBEXunassignedItem 9 4 2 2 2" xfId="44337"/>
    <cellStyle name="SAPBEXunassignedItem 9 4 2 3" xfId="44338"/>
    <cellStyle name="SAPBEXunassignedItem 9 4 3" xfId="44339"/>
    <cellStyle name="SAPBEXunassignedItem 9 4 3 2" xfId="44340"/>
    <cellStyle name="SAPBEXunassignedItem 9 4 4" xfId="44341"/>
    <cellStyle name="SAPBEXunassignedItem 9 5" xfId="44342"/>
    <cellStyle name="SAPBEXunassignedItem 9 5 2" xfId="44343"/>
    <cellStyle name="SAPBEXunassignedItem 9 5 2 2" xfId="44344"/>
    <cellStyle name="SAPBEXunassignedItem 9 5 2 2 2" xfId="44345"/>
    <cellStyle name="SAPBEXunassignedItem 9 5 2 3" xfId="44346"/>
    <cellStyle name="SAPBEXunassignedItem 9 5 3" xfId="44347"/>
    <cellStyle name="SAPBEXunassignedItem 9 5 3 2" xfId="44348"/>
    <cellStyle name="SAPBEXunassignedItem 9 5 4" xfId="44349"/>
    <cellStyle name="SAPBEXunassignedItem 9 6" xfId="44350"/>
    <cellStyle name="SAPBEXunassignedItem 9 6 2" xfId="44351"/>
    <cellStyle name="SAPBEXunassignedItem 9 6 2 2" xfId="44352"/>
    <cellStyle name="SAPBEXunassignedItem 9 6 2 2 2" xfId="44353"/>
    <cellStyle name="SAPBEXunassignedItem 9 6 2 3" xfId="44354"/>
    <cellStyle name="SAPBEXunassignedItem 9 6 3" xfId="44355"/>
    <cellStyle name="SAPBEXunassignedItem 9 6 3 2" xfId="44356"/>
    <cellStyle name="SAPBEXunassignedItem 9 6 4" xfId="44357"/>
    <cellStyle name="SAPBEXunassignedItem 9 7" xfId="44358"/>
    <cellStyle name="SAPBEXunassignedItem 9 7 2" xfId="44359"/>
    <cellStyle name="SAPBEXunassignedItem 9 7 2 2" xfId="44360"/>
    <cellStyle name="SAPBEXunassignedItem 9 7 3" xfId="44361"/>
    <cellStyle name="SAPBEXunassignedItem 90" xfId="44362"/>
    <cellStyle name="SAPBEXunassignedItem 90 2" xfId="44363"/>
    <cellStyle name="SAPBEXunassignedItem 90 2 2" xfId="44364"/>
    <cellStyle name="SAPBEXunassignedItem 90 2 2 2" xfId="44365"/>
    <cellStyle name="SAPBEXunassignedItem 90 2 3" xfId="44366"/>
    <cellStyle name="SAPBEXunassignedItem 90 3" xfId="44367"/>
    <cellStyle name="SAPBEXunassignedItem 90 3 2" xfId="44368"/>
    <cellStyle name="SAPBEXunassignedItem 90 4" xfId="44369"/>
    <cellStyle name="SAPBEXunassignedItem 91" xfId="44370"/>
    <cellStyle name="SAPBEXunassignedItem 91 2" xfId="44371"/>
    <cellStyle name="SAPBEXunassignedItem 91 2 2" xfId="44372"/>
    <cellStyle name="SAPBEXunassignedItem 91 2 2 2" xfId="44373"/>
    <cellStyle name="SAPBEXunassignedItem 91 2 3" xfId="44374"/>
    <cellStyle name="SAPBEXunassignedItem 91 3" xfId="44375"/>
    <cellStyle name="SAPBEXunassignedItem 91 3 2" xfId="44376"/>
    <cellStyle name="SAPBEXunassignedItem 91 4" xfId="44377"/>
    <cellStyle name="SAPBEXunassignedItem 92" xfId="44378"/>
    <cellStyle name="SAPBEXunassignedItem 92 2" xfId="44379"/>
    <cellStyle name="SAPBEXunassignedItem 92 2 2" xfId="44380"/>
    <cellStyle name="SAPBEXunassignedItem 92 2 2 2" xfId="44381"/>
    <cellStyle name="SAPBEXunassignedItem 92 2 3" xfId="44382"/>
    <cellStyle name="SAPBEXunassignedItem 92 3" xfId="44383"/>
    <cellStyle name="SAPBEXunassignedItem 92 3 2" xfId="44384"/>
    <cellStyle name="SAPBEXunassignedItem 92 4" xfId="44385"/>
    <cellStyle name="SAPBEXunassignedItem 93" xfId="44386"/>
    <cellStyle name="SAPBEXunassignedItem 93 2" xfId="44387"/>
    <cellStyle name="SAPBEXunassignedItem 93 2 2" xfId="44388"/>
    <cellStyle name="SAPBEXunassignedItem 93 2 2 2" xfId="44389"/>
    <cellStyle name="SAPBEXunassignedItem 93 2 3" xfId="44390"/>
    <cellStyle name="SAPBEXunassignedItem 93 3" xfId="44391"/>
    <cellStyle name="SAPBEXunassignedItem 93 3 2" xfId="44392"/>
    <cellStyle name="SAPBEXunassignedItem 93 4" xfId="44393"/>
    <cellStyle name="SAPBEXunassignedItem 94" xfId="44394"/>
    <cellStyle name="SAPBEXunassignedItem 94 2" xfId="44395"/>
    <cellStyle name="SAPBEXunassignedItem 94 2 2" xfId="44396"/>
    <cellStyle name="SAPBEXunassignedItem 94 2 2 2" xfId="44397"/>
    <cellStyle name="SAPBEXunassignedItem 94 2 3" xfId="44398"/>
    <cellStyle name="SAPBEXunassignedItem 94 3" xfId="44399"/>
    <cellStyle name="SAPBEXunassignedItem 94 3 2" xfId="44400"/>
    <cellStyle name="SAPBEXunassignedItem 94 4" xfId="44401"/>
    <cellStyle name="SAPBEXunassignedItem 95" xfId="44402"/>
    <cellStyle name="SAPBEXunassignedItem 95 2" xfId="44403"/>
    <cellStyle name="SAPBEXunassignedItem 95 2 2" xfId="44404"/>
    <cellStyle name="SAPBEXunassignedItem 95 2 2 2" xfId="44405"/>
    <cellStyle name="SAPBEXunassignedItem 95 2 3" xfId="44406"/>
    <cellStyle name="SAPBEXunassignedItem 95 3" xfId="44407"/>
    <cellStyle name="SAPBEXunassignedItem 95 3 2" xfId="44408"/>
    <cellStyle name="SAPBEXunassignedItem 95 4" xfId="44409"/>
    <cellStyle name="SAPBEXunassignedItem 96" xfId="44410"/>
    <cellStyle name="SAPBEXunassignedItem 96 2" xfId="44411"/>
    <cellStyle name="SAPBEXunassignedItem 96 2 2" xfId="44412"/>
    <cellStyle name="SAPBEXunassignedItem 96 2 2 2" xfId="44413"/>
    <cellStyle name="SAPBEXunassignedItem 96 2 3" xfId="44414"/>
    <cellStyle name="SAPBEXunassignedItem 96 3" xfId="44415"/>
    <cellStyle name="SAPBEXunassignedItem 96 3 2" xfId="44416"/>
    <cellStyle name="SAPBEXunassignedItem 96 4" xfId="44417"/>
    <cellStyle name="SAPBEXunassignedItem 97" xfId="44418"/>
    <cellStyle name="SAPBEXunassignedItem 97 2" xfId="44419"/>
    <cellStyle name="SAPBEXunassignedItem 97 2 2" xfId="44420"/>
    <cellStyle name="SAPBEXunassignedItem 97 2 2 2" xfId="44421"/>
    <cellStyle name="SAPBEXunassignedItem 97 2 3" xfId="44422"/>
    <cellStyle name="SAPBEXunassignedItem 97 3" xfId="44423"/>
    <cellStyle name="SAPBEXunassignedItem 97 3 2" xfId="44424"/>
    <cellStyle name="SAPBEXunassignedItem 97 4" xfId="44425"/>
    <cellStyle name="SAPBEXunassignedItem 98" xfId="44426"/>
    <cellStyle name="SAPBEXunassignedItem 98 2" xfId="44427"/>
    <cellStyle name="SAPBEXunassignedItem 98 2 2" xfId="44428"/>
    <cellStyle name="SAPBEXunassignedItem 98 2 2 2" xfId="44429"/>
    <cellStyle name="SAPBEXunassignedItem 98 2 3" xfId="44430"/>
    <cellStyle name="SAPBEXunassignedItem 98 3" xfId="44431"/>
    <cellStyle name="SAPBEXunassignedItem 98 3 2" xfId="44432"/>
    <cellStyle name="SAPBEXunassignedItem 98 4" xfId="44433"/>
    <cellStyle name="SAPBEXunassignedItem 99" xfId="44434"/>
    <cellStyle name="SAPBEXunassignedItem 99 2" xfId="44435"/>
    <cellStyle name="SAPBEXunassignedItem 99 2 2" xfId="44436"/>
    <cellStyle name="SAPBEXunassignedItem 99 2 2 2" xfId="44437"/>
    <cellStyle name="SAPBEXunassignedItem 99 2 3" xfId="44438"/>
    <cellStyle name="SAPBEXunassignedItem 99 3" xfId="44439"/>
    <cellStyle name="SAPBEXunassignedItem 99 3 2" xfId="44440"/>
    <cellStyle name="SAPBEXunassignedItem 99 4" xfId="44441"/>
    <cellStyle name="SAPBEXunassignedItem_(A-7) IS-Inputs" xfId="44442"/>
    <cellStyle name="SAPBEXundefined" xfId="147"/>
    <cellStyle name="SAPBEXundefined 10" xfId="44443"/>
    <cellStyle name="SAPBEXundefined 11" xfId="44444"/>
    <cellStyle name="SAPBEXundefined 12" xfId="44445"/>
    <cellStyle name="SAPBEXundefined 13" xfId="44446"/>
    <cellStyle name="SAPBEXundefined 14" xfId="44447"/>
    <cellStyle name="SAPBEXundefined 15" xfId="44448"/>
    <cellStyle name="SAPBEXundefined 16" xfId="44449"/>
    <cellStyle name="SAPBEXundefined 17" xfId="44450"/>
    <cellStyle name="SAPBEXundefined 18" xfId="44451"/>
    <cellStyle name="SAPBEXundefined 19" xfId="44452"/>
    <cellStyle name="SAPBEXundefined 2" xfId="44453"/>
    <cellStyle name="SAPBEXundefined 2 2" xfId="44454"/>
    <cellStyle name="SAPBEXundefined 2 3" xfId="44455"/>
    <cellStyle name="SAPBEXundefined 20" xfId="44456"/>
    <cellStyle name="SAPBEXundefined 21" xfId="44457"/>
    <cellStyle name="SAPBEXundefined 22" xfId="44458"/>
    <cellStyle name="SAPBEXundefined 23" xfId="44459"/>
    <cellStyle name="SAPBEXundefined 24" xfId="44460"/>
    <cellStyle name="SAPBEXundefined 25" xfId="44461"/>
    <cellStyle name="SAPBEXundefined 26" xfId="44462"/>
    <cellStyle name="SAPBEXundefined 27" xfId="44463"/>
    <cellStyle name="SAPBEXundefined 28" xfId="44464"/>
    <cellStyle name="SAPBEXundefined 29" xfId="44465"/>
    <cellStyle name="SAPBEXundefined 3" xfId="44466"/>
    <cellStyle name="SAPBEXundefined 30" xfId="44467"/>
    <cellStyle name="SAPBEXundefined 31" xfId="44468"/>
    <cellStyle name="SAPBEXundefined 32" xfId="44469"/>
    <cellStyle name="SAPBEXundefined 33" xfId="44470"/>
    <cellStyle name="SAPBEXundefined 34" xfId="44471"/>
    <cellStyle name="SAPBEXundefined 35" xfId="44472"/>
    <cellStyle name="SAPBEXundefined 35 2" xfId="44473"/>
    <cellStyle name="SAPBEXundefined 35 3" xfId="44474"/>
    <cellStyle name="SAPBEXundefined 36" xfId="44475"/>
    <cellStyle name="SAPBEXundefined 36 2" xfId="44476"/>
    <cellStyle name="SAPBEXundefined 36 3" xfId="44477"/>
    <cellStyle name="SAPBEXundefined 37" xfId="44478"/>
    <cellStyle name="SAPBEXundefined 37 2" xfId="44479"/>
    <cellStyle name="SAPBEXundefined 37 3" xfId="44480"/>
    <cellStyle name="SAPBEXundefined 38" xfId="44481"/>
    <cellStyle name="SAPBEXundefined 38 2" xfId="44482"/>
    <cellStyle name="SAPBEXundefined 38 3" xfId="44483"/>
    <cellStyle name="SAPBEXundefined 39" xfId="44484"/>
    <cellStyle name="SAPBEXundefined 4" xfId="44485"/>
    <cellStyle name="SAPBEXundefined 5" xfId="44486"/>
    <cellStyle name="SAPBEXundefined 6" xfId="44487"/>
    <cellStyle name="SAPBEXundefined 7" xfId="44488"/>
    <cellStyle name="SAPBEXundefined 8" xfId="44489"/>
    <cellStyle name="SAPBEXundefined 9" xfId="44490"/>
    <cellStyle name="Sheet Title" xfId="148"/>
    <cellStyle name="Title 10" xfId="44491"/>
    <cellStyle name="Title 10 2" xfId="44492"/>
    <cellStyle name="Title 10 3" xfId="44493"/>
    <cellStyle name="Title 11" xfId="44494"/>
    <cellStyle name="Title 11 2" xfId="44495"/>
    <cellStyle name="Title 11 3" xfId="44496"/>
    <cellStyle name="Title 12" xfId="44497"/>
    <cellStyle name="Title 12 2" xfId="44498"/>
    <cellStyle name="Title 12 3" xfId="44499"/>
    <cellStyle name="Title 13" xfId="44500"/>
    <cellStyle name="Title 14" xfId="44501"/>
    <cellStyle name="Title 15" xfId="44502"/>
    <cellStyle name="Title 16" xfId="44503"/>
    <cellStyle name="Title 17" xfId="44504"/>
    <cellStyle name="Title 17 2" xfId="44505"/>
    <cellStyle name="Title 17 3" xfId="44506"/>
    <cellStyle name="Title 18" xfId="44507"/>
    <cellStyle name="Title 18 2" xfId="44508"/>
    <cellStyle name="Title 18 3" xfId="44509"/>
    <cellStyle name="Title 19" xfId="44510"/>
    <cellStyle name="Title 2" xfId="44511"/>
    <cellStyle name="Title 2 2" xfId="44512"/>
    <cellStyle name="Title 2 2 2" xfId="44513"/>
    <cellStyle name="Title 2 2 3" xfId="44514"/>
    <cellStyle name="Title 2 2 4" xfId="44515"/>
    <cellStyle name="Title 2 2 5" xfId="44516"/>
    <cellStyle name="Title 2 2 6" xfId="44517"/>
    <cellStyle name="Title 2 2 7" xfId="44518"/>
    <cellStyle name="Title 2 2 8" xfId="44519"/>
    <cellStyle name="Title 2 3" xfId="44520"/>
    <cellStyle name="Title 2 4" xfId="44521"/>
    <cellStyle name="Title 2 5" xfId="44522"/>
    <cellStyle name="Title 2 6" xfId="44523"/>
    <cellStyle name="Title 2 7" xfId="44524"/>
    <cellStyle name="Title 20" xfId="44525"/>
    <cellStyle name="Title 21" xfId="44526"/>
    <cellStyle name="Title 3" xfId="44527"/>
    <cellStyle name="Title 3 10" xfId="44528"/>
    <cellStyle name="Title 3 2" xfId="44529"/>
    <cellStyle name="Title 3 2 2" xfId="44530"/>
    <cellStyle name="Title 3 3" xfId="44531"/>
    <cellStyle name="Title 3 3 2" xfId="44532"/>
    <cellStyle name="Title 3 4" xfId="44533"/>
    <cellStyle name="Title 3 5" xfId="44534"/>
    <cellStyle name="Title 3 6" xfId="44535"/>
    <cellStyle name="Title 3 7" xfId="44536"/>
    <cellStyle name="Title 3 8" xfId="44537"/>
    <cellStyle name="Title 3 9" xfId="44538"/>
    <cellStyle name="Title 4" xfId="44539"/>
    <cellStyle name="Title 4 10" xfId="44540"/>
    <cellStyle name="Title 4 2" xfId="44541"/>
    <cellStyle name="Title 4 2 2" xfId="44542"/>
    <cellStyle name="Title 4 3" xfId="44543"/>
    <cellStyle name="Title 4 3 2" xfId="44544"/>
    <cellStyle name="Title 4 4" xfId="44545"/>
    <cellStyle name="Title 4 5" xfId="44546"/>
    <cellStyle name="Title 4 6" xfId="44547"/>
    <cellStyle name="Title 4 7" xfId="44548"/>
    <cellStyle name="Title 4 8" xfId="44549"/>
    <cellStyle name="Title 4 9" xfId="44550"/>
    <cellStyle name="Title 5" xfId="44551"/>
    <cellStyle name="Title 5 10" xfId="44552"/>
    <cellStyle name="Title 5 2" xfId="44553"/>
    <cellStyle name="Title 5 2 2" xfId="44554"/>
    <cellStyle name="Title 5 3" xfId="44555"/>
    <cellStyle name="Title 5 3 2" xfId="44556"/>
    <cellStyle name="Title 5 4" xfId="44557"/>
    <cellStyle name="Title 5 5" xfId="44558"/>
    <cellStyle name="Title 5 6" xfId="44559"/>
    <cellStyle name="Title 5 7" xfId="44560"/>
    <cellStyle name="Title 5 8" xfId="44561"/>
    <cellStyle name="Title 5 9" xfId="44562"/>
    <cellStyle name="Title 6" xfId="44563"/>
    <cellStyle name="Title 6 2" xfId="44564"/>
    <cellStyle name="Title 6 3" xfId="44565"/>
    <cellStyle name="Title 7" xfId="44566"/>
    <cellStyle name="Title 7 2" xfId="44567"/>
    <cellStyle name="Title 7 3" xfId="44568"/>
    <cellStyle name="Title 8" xfId="44569"/>
    <cellStyle name="Title 8 2" xfId="44570"/>
    <cellStyle name="Title 8 3" xfId="44571"/>
    <cellStyle name="Title 9" xfId="44572"/>
    <cellStyle name="Title 9 2" xfId="44573"/>
    <cellStyle name="Title 9 3" xfId="44574"/>
    <cellStyle name="Total 10" xfId="44575"/>
    <cellStyle name="Total 10 2" xfId="44576"/>
    <cellStyle name="Total 10 2 2" xfId="44577"/>
    <cellStyle name="Total 10 2 3" xfId="44578"/>
    <cellStyle name="Total 10 3" xfId="44579"/>
    <cellStyle name="Total 10 3 2" xfId="44580"/>
    <cellStyle name="Total 10 3 3" xfId="44581"/>
    <cellStyle name="Total 10 4" xfId="44582"/>
    <cellStyle name="Total 10 4 2" xfId="44583"/>
    <cellStyle name="Total 10 4 3" xfId="44584"/>
    <cellStyle name="Total 10 5" xfId="44585"/>
    <cellStyle name="Total 10 6" xfId="44586"/>
    <cellStyle name="Total 10 7" xfId="44587"/>
    <cellStyle name="Total 11" xfId="44588"/>
    <cellStyle name="Total 11 2" xfId="44589"/>
    <cellStyle name="Total 11 2 2" xfId="44590"/>
    <cellStyle name="Total 11 2 3" xfId="44591"/>
    <cellStyle name="Total 11 3" xfId="44592"/>
    <cellStyle name="Total 11 4" xfId="44593"/>
    <cellStyle name="Total 11 5" xfId="44594"/>
    <cellStyle name="Total 11 6" xfId="44595"/>
    <cellStyle name="Total 11 7" xfId="44596"/>
    <cellStyle name="Total 12" xfId="44597"/>
    <cellStyle name="Total 12 2" xfId="44598"/>
    <cellStyle name="Total 12 2 2" xfId="44599"/>
    <cellStyle name="Total 12 2 3" xfId="44600"/>
    <cellStyle name="Total 12 3" xfId="44601"/>
    <cellStyle name="Total 12 4" xfId="44602"/>
    <cellStyle name="Total 12 5" xfId="44603"/>
    <cellStyle name="Total 12 6" xfId="44604"/>
    <cellStyle name="Total 12 7" xfId="44605"/>
    <cellStyle name="Total 13" xfId="44606"/>
    <cellStyle name="Total 13 2" xfId="44607"/>
    <cellStyle name="Total 13 2 2" xfId="44608"/>
    <cellStyle name="Total 13 2 3" xfId="44609"/>
    <cellStyle name="Total 13 3" xfId="44610"/>
    <cellStyle name="Total 13 4" xfId="44611"/>
    <cellStyle name="Total 13 5" xfId="44612"/>
    <cellStyle name="Total 13 6" xfId="44613"/>
    <cellStyle name="Total 13 7" xfId="44614"/>
    <cellStyle name="Total 14" xfId="44615"/>
    <cellStyle name="Total 14 2" xfId="44616"/>
    <cellStyle name="Total 14 2 2" xfId="44617"/>
    <cellStyle name="Total 14 2 3" xfId="44618"/>
    <cellStyle name="Total 14 3" xfId="44619"/>
    <cellStyle name="Total 14 4" xfId="44620"/>
    <cellStyle name="Total 14 5" xfId="44621"/>
    <cellStyle name="Total 14 6" xfId="44622"/>
    <cellStyle name="Total 14 7" xfId="44623"/>
    <cellStyle name="Total 15" xfId="44624"/>
    <cellStyle name="Total 15 2" xfId="44625"/>
    <cellStyle name="Total 15 3" xfId="44626"/>
    <cellStyle name="Total 15 4" xfId="44627"/>
    <cellStyle name="Total 15 5" xfId="44628"/>
    <cellStyle name="Total 15 6" xfId="44629"/>
    <cellStyle name="Total 15 7" xfId="44630"/>
    <cellStyle name="Total 16" xfId="44631"/>
    <cellStyle name="Total 16 2" xfId="44632"/>
    <cellStyle name="Total 16 3" xfId="44633"/>
    <cellStyle name="Total 17" xfId="44634"/>
    <cellStyle name="Total 17 2" xfId="44635"/>
    <cellStyle name="Total 17 3" xfId="44636"/>
    <cellStyle name="Total 18" xfId="44637"/>
    <cellStyle name="Total 18 2" xfId="44638"/>
    <cellStyle name="Total 18 3" xfId="44639"/>
    <cellStyle name="Total 19" xfId="44640"/>
    <cellStyle name="Total 19 2" xfId="44641"/>
    <cellStyle name="Total 19 3" xfId="44642"/>
    <cellStyle name="Total 2" xfId="149"/>
    <cellStyle name="Total 2 2" xfId="44643"/>
    <cellStyle name="Total 2 2 2" xfId="44644"/>
    <cellStyle name="Total 2 2 3" xfId="44645"/>
    <cellStyle name="Total 2 2 4" xfId="44646"/>
    <cellStyle name="Total 2 2 5" xfId="44647"/>
    <cellStyle name="Total 2 3" xfId="44648"/>
    <cellStyle name="Total 2 3 2" xfId="44649"/>
    <cellStyle name="Total 2 3 3" xfId="44650"/>
    <cellStyle name="Total 2 3 4" xfId="44651"/>
    <cellStyle name="Total 2 3 5" xfId="44652"/>
    <cellStyle name="Total 2 4" xfId="44653"/>
    <cellStyle name="Total 2 4 2" xfId="44654"/>
    <cellStyle name="Total 2 4 3" xfId="44655"/>
    <cellStyle name="Total 2 5" xfId="44656"/>
    <cellStyle name="Total 2 5 2" xfId="44657"/>
    <cellStyle name="Total 2 5 3" xfId="44658"/>
    <cellStyle name="Total 2 6" xfId="44659"/>
    <cellStyle name="Total 2 7" xfId="44660"/>
    <cellStyle name="Total 20" xfId="44661"/>
    <cellStyle name="Total 20 2" xfId="44662"/>
    <cellStyle name="Total 20 3" xfId="44663"/>
    <cellStyle name="Total 21" xfId="44664"/>
    <cellStyle name="Total 21 2" xfId="44665"/>
    <cellStyle name="Total 21 3" xfId="44666"/>
    <cellStyle name="Total 22" xfId="44667"/>
    <cellStyle name="Total 22 2" xfId="44668"/>
    <cellStyle name="Total 22 3" xfId="44669"/>
    <cellStyle name="Total 23" xfId="44670"/>
    <cellStyle name="Total 23 2" xfId="44671"/>
    <cellStyle name="Total 23 3" xfId="44672"/>
    <cellStyle name="Total 24" xfId="44673"/>
    <cellStyle name="Total 24 2" xfId="44674"/>
    <cellStyle name="Total 24 3" xfId="44675"/>
    <cellStyle name="Total 25" xfId="44676"/>
    <cellStyle name="Total 25 2" xfId="44677"/>
    <cellStyle name="Total 25 3" xfId="44678"/>
    <cellStyle name="Total 26" xfId="44679"/>
    <cellStyle name="Total 27" xfId="44680"/>
    <cellStyle name="Total 28" xfId="44681"/>
    <cellStyle name="Total 29" xfId="44682"/>
    <cellStyle name="Total 3" xfId="150"/>
    <cellStyle name="Total 3 2" xfId="44683"/>
    <cellStyle name="Total 3 2 2" xfId="44684"/>
    <cellStyle name="Total 3 2 3" xfId="44685"/>
    <cellStyle name="Total 3 3" xfId="44686"/>
    <cellStyle name="Total 3 3 2" xfId="44687"/>
    <cellStyle name="Total 3 3 3" xfId="44688"/>
    <cellStyle name="Total 3 4" xfId="44689"/>
    <cellStyle name="Total 3 4 2" xfId="44690"/>
    <cellStyle name="Total 3 4 3" xfId="44691"/>
    <cellStyle name="Total 3 5" xfId="44692"/>
    <cellStyle name="Total 3 5 2" xfId="44693"/>
    <cellStyle name="Total 3 5 3" xfId="44694"/>
    <cellStyle name="Total 3 6" xfId="44695"/>
    <cellStyle name="Total 3 7" xfId="44696"/>
    <cellStyle name="Total 30" xfId="44697"/>
    <cellStyle name="Total 31" xfId="44698"/>
    <cellStyle name="Total 32" xfId="44699"/>
    <cellStyle name="Total 33" xfId="44700"/>
    <cellStyle name="Total 34" xfId="44701"/>
    <cellStyle name="Total 35" xfId="44702"/>
    <cellStyle name="Total 36" xfId="44703"/>
    <cellStyle name="Total 37" xfId="44704"/>
    <cellStyle name="Total 38" xfId="44705"/>
    <cellStyle name="Total 39" xfId="44706"/>
    <cellStyle name="Total 4" xfId="151"/>
    <cellStyle name="Total 4 2" xfId="44707"/>
    <cellStyle name="Total 4 2 2" xfId="44708"/>
    <cellStyle name="Total 4 2 3" xfId="44709"/>
    <cellStyle name="Total 4 3" xfId="44710"/>
    <cellStyle name="Total 4 3 2" xfId="44711"/>
    <cellStyle name="Total 4 3 3" xfId="44712"/>
    <cellStyle name="Total 4 4" xfId="44713"/>
    <cellStyle name="Total 4 4 2" xfId="44714"/>
    <cellStyle name="Total 4 4 3" xfId="44715"/>
    <cellStyle name="Total 4 5" xfId="44716"/>
    <cellStyle name="Total 4 5 2" xfId="44717"/>
    <cellStyle name="Total 4 5 3" xfId="44718"/>
    <cellStyle name="Total 4 6" xfId="44719"/>
    <cellStyle name="Total 4 7" xfId="44720"/>
    <cellStyle name="Total 40" xfId="44721"/>
    <cellStyle name="Total 41" xfId="44722"/>
    <cellStyle name="Total 42" xfId="44723"/>
    <cellStyle name="Total 43" xfId="44724"/>
    <cellStyle name="Total 44" xfId="44725"/>
    <cellStyle name="Total 45" xfId="44726"/>
    <cellStyle name="Total 5" xfId="44727"/>
    <cellStyle name="Total 5 2" xfId="44728"/>
    <cellStyle name="Total 5 2 2" xfId="44729"/>
    <cellStyle name="Total 5 2 3" xfId="44730"/>
    <cellStyle name="Total 5 3" xfId="44731"/>
    <cellStyle name="Total 5 3 2" xfId="44732"/>
    <cellStyle name="Total 5 3 3" xfId="44733"/>
    <cellStyle name="Total 5 4" xfId="44734"/>
    <cellStyle name="Total 5 4 2" xfId="44735"/>
    <cellStyle name="Total 5 4 3" xfId="44736"/>
    <cellStyle name="Total 5 5" xfId="44737"/>
    <cellStyle name="Total 5 5 2" xfId="44738"/>
    <cellStyle name="Total 5 5 3" xfId="44739"/>
    <cellStyle name="Total 5 6" xfId="44740"/>
    <cellStyle name="Total 5 7" xfId="44741"/>
    <cellStyle name="Total 5 8" xfId="44742"/>
    <cellStyle name="Total 6" xfId="44743"/>
    <cellStyle name="Total 6 2" xfId="44744"/>
    <cellStyle name="Total 6 2 2" xfId="44745"/>
    <cellStyle name="Total 6 2 3" xfId="44746"/>
    <cellStyle name="Total 6 3" xfId="44747"/>
    <cellStyle name="Total 6 3 2" xfId="44748"/>
    <cellStyle name="Total 6 3 3" xfId="44749"/>
    <cellStyle name="Total 6 4" xfId="44750"/>
    <cellStyle name="Total 6 4 2" xfId="44751"/>
    <cellStyle name="Total 6 4 3" xfId="44752"/>
    <cellStyle name="Total 6 5" xfId="44753"/>
    <cellStyle name="Total 6 5 2" xfId="44754"/>
    <cellStyle name="Total 6 5 3" xfId="44755"/>
    <cellStyle name="Total 6 6" xfId="44756"/>
    <cellStyle name="Total 6 7" xfId="44757"/>
    <cellStyle name="Total 7" xfId="44758"/>
    <cellStyle name="Total 7 2" xfId="44759"/>
    <cellStyle name="Total 7 2 2" xfId="44760"/>
    <cellStyle name="Total 7 2 3" xfId="44761"/>
    <cellStyle name="Total 7 3" xfId="44762"/>
    <cellStyle name="Total 7 3 2" xfId="44763"/>
    <cellStyle name="Total 7 3 3" xfId="44764"/>
    <cellStyle name="Total 7 4" xfId="44765"/>
    <cellStyle name="Total 7 4 2" xfId="44766"/>
    <cellStyle name="Total 7 4 3" xfId="44767"/>
    <cellStyle name="Total 7 5" xfId="44768"/>
    <cellStyle name="Total 7 5 2" xfId="44769"/>
    <cellStyle name="Total 7 5 3" xfId="44770"/>
    <cellStyle name="Total 7 6" xfId="44771"/>
    <cellStyle name="Total 7 7" xfId="44772"/>
    <cellStyle name="Total 8" xfId="44773"/>
    <cellStyle name="Total 8 2" xfId="44774"/>
    <cellStyle name="Total 8 2 2" xfId="44775"/>
    <cellStyle name="Total 8 2 3" xfId="44776"/>
    <cellStyle name="Total 8 3" xfId="44777"/>
    <cellStyle name="Total 8 3 2" xfId="44778"/>
    <cellStyle name="Total 8 3 3" xfId="44779"/>
    <cellStyle name="Total 8 4" xfId="44780"/>
    <cellStyle name="Total 8 4 2" xfId="44781"/>
    <cellStyle name="Total 8 4 3" xfId="44782"/>
    <cellStyle name="Total 8 5" xfId="44783"/>
    <cellStyle name="Total 8 6" xfId="44784"/>
    <cellStyle name="Total 8 7" xfId="44785"/>
    <cellStyle name="Total 9" xfId="44786"/>
    <cellStyle name="Total 9 2" xfId="44787"/>
    <cellStyle name="Total 9 2 2" xfId="44788"/>
    <cellStyle name="Total 9 2 3" xfId="44789"/>
    <cellStyle name="Total 9 3" xfId="44790"/>
    <cellStyle name="Total 9 3 2" xfId="44791"/>
    <cellStyle name="Total 9 3 3" xfId="44792"/>
    <cellStyle name="Total 9 4" xfId="44793"/>
    <cellStyle name="Total 9 4 2" xfId="44794"/>
    <cellStyle name="Total 9 4 3" xfId="44795"/>
    <cellStyle name="Total 9 5" xfId="44796"/>
    <cellStyle name="Total 9 6" xfId="44797"/>
    <cellStyle name="Total 9 7" xfId="44798"/>
    <cellStyle name="Warning Text 10" xfId="44799"/>
    <cellStyle name="Warning Text 10 2" xfId="44800"/>
    <cellStyle name="Warning Text 10 2 2" xfId="44801"/>
    <cellStyle name="Warning Text 10 3" xfId="44802"/>
    <cellStyle name="Warning Text 10 3 2" xfId="44803"/>
    <cellStyle name="Warning Text 10 4" xfId="44804"/>
    <cellStyle name="Warning Text 10 4 2" xfId="44805"/>
    <cellStyle name="Warning Text 10 4 3" xfId="44806"/>
    <cellStyle name="Warning Text 10 5" xfId="44807"/>
    <cellStyle name="Warning Text 10 5 2" xfId="44808"/>
    <cellStyle name="Warning Text 10 5 3" xfId="44809"/>
    <cellStyle name="Warning Text 10 6" xfId="44810"/>
    <cellStyle name="Warning Text 10 7" xfId="44811"/>
    <cellStyle name="Warning Text 10 8" xfId="44812"/>
    <cellStyle name="Warning Text 10 9" xfId="44813"/>
    <cellStyle name="Warning Text 11" xfId="44814"/>
    <cellStyle name="Warning Text 11 2" xfId="44815"/>
    <cellStyle name="Warning Text 11 2 2" xfId="44816"/>
    <cellStyle name="Warning Text 11 2 3" xfId="44817"/>
    <cellStyle name="Warning Text 11 3" xfId="44818"/>
    <cellStyle name="Warning Text 11 4" xfId="44819"/>
    <cellStyle name="Warning Text 11 5" xfId="44820"/>
    <cellStyle name="Warning Text 11 6" xfId="44821"/>
    <cellStyle name="Warning Text 11 7" xfId="44822"/>
    <cellStyle name="Warning Text 12" xfId="44823"/>
    <cellStyle name="Warning Text 12 2" xfId="44824"/>
    <cellStyle name="Warning Text 12 2 2" xfId="44825"/>
    <cellStyle name="Warning Text 12 2 3" xfId="44826"/>
    <cellStyle name="Warning Text 12 3" xfId="44827"/>
    <cellStyle name="Warning Text 12 4" xfId="44828"/>
    <cellStyle name="Warning Text 12 5" xfId="44829"/>
    <cellStyle name="Warning Text 12 6" xfId="44830"/>
    <cellStyle name="Warning Text 12 7" xfId="44831"/>
    <cellStyle name="Warning Text 13" xfId="44832"/>
    <cellStyle name="Warning Text 13 2" xfId="44833"/>
    <cellStyle name="Warning Text 13 2 2" xfId="44834"/>
    <cellStyle name="Warning Text 13 2 3" xfId="44835"/>
    <cellStyle name="Warning Text 13 3" xfId="44836"/>
    <cellStyle name="Warning Text 13 4" xfId="44837"/>
    <cellStyle name="Warning Text 13 5" xfId="44838"/>
    <cellStyle name="Warning Text 13 6" xfId="44839"/>
    <cellStyle name="Warning Text 13 7" xfId="44840"/>
    <cellStyle name="Warning Text 14" xfId="44841"/>
    <cellStyle name="Warning Text 14 2" xfId="44842"/>
    <cellStyle name="Warning Text 14 2 2" xfId="44843"/>
    <cellStyle name="Warning Text 14 2 3" xfId="44844"/>
    <cellStyle name="Warning Text 14 3" xfId="44845"/>
    <cellStyle name="Warning Text 14 4" xfId="44846"/>
    <cellStyle name="Warning Text 14 5" xfId="44847"/>
    <cellStyle name="Warning Text 14 6" xfId="44848"/>
    <cellStyle name="Warning Text 14 7" xfId="44849"/>
    <cellStyle name="Warning Text 15" xfId="44850"/>
    <cellStyle name="Warning Text 15 2" xfId="44851"/>
    <cellStyle name="Warning Text 15 3" xfId="44852"/>
    <cellStyle name="Warning Text 15 4" xfId="44853"/>
    <cellStyle name="Warning Text 15 5" xfId="44854"/>
    <cellStyle name="Warning Text 15 6" xfId="44855"/>
    <cellStyle name="Warning Text 15 7" xfId="44856"/>
    <cellStyle name="Warning Text 16" xfId="44857"/>
    <cellStyle name="Warning Text 16 2" xfId="44858"/>
    <cellStyle name="Warning Text 16 3" xfId="44859"/>
    <cellStyle name="Warning Text 16 4" xfId="44860"/>
    <cellStyle name="Warning Text 16 5" xfId="44861"/>
    <cellStyle name="Warning Text 16 6" xfId="44862"/>
    <cellStyle name="Warning Text 16 7" xfId="44863"/>
    <cellStyle name="Warning Text 17" xfId="44864"/>
    <cellStyle name="Warning Text 17 2" xfId="44865"/>
    <cellStyle name="Warning Text 17 3" xfId="44866"/>
    <cellStyle name="Warning Text 17 4" xfId="44867"/>
    <cellStyle name="Warning Text 17 5" xfId="44868"/>
    <cellStyle name="Warning Text 17 6" xfId="44869"/>
    <cellStyle name="Warning Text 17 7" xfId="44870"/>
    <cellStyle name="Warning Text 18" xfId="44871"/>
    <cellStyle name="Warning Text 18 2" xfId="44872"/>
    <cellStyle name="Warning Text 18 3" xfId="44873"/>
    <cellStyle name="Warning Text 18 4" xfId="44874"/>
    <cellStyle name="Warning Text 18 5" xfId="44875"/>
    <cellStyle name="Warning Text 18 6" xfId="44876"/>
    <cellStyle name="Warning Text 18 7" xfId="44877"/>
    <cellStyle name="Warning Text 19" xfId="44878"/>
    <cellStyle name="Warning Text 19 2" xfId="44879"/>
    <cellStyle name="Warning Text 19 3" xfId="44880"/>
    <cellStyle name="Warning Text 19 4" xfId="44881"/>
    <cellStyle name="Warning Text 19 5" xfId="44882"/>
    <cellStyle name="Warning Text 2" xfId="152"/>
    <cellStyle name="Warning Text 2 10" xfId="44883"/>
    <cellStyle name="Warning Text 2 2" xfId="44884"/>
    <cellStyle name="Warning Text 2 2 2" xfId="44885"/>
    <cellStyle name="Warning Text 2 2 3" xfId="44886"/>
    <cellStyle name="Warning Text 2 2 3 2" xfId="44887"/>
    <cellStyle name="Warning Text 2 2 3 3" xfId="44888"/>
    <cellStyle name="Warning Text 2 2 4" xfId="44889"/>
    <cellStyle name="Warning Text 2 2 5" xfId="44890"/>
    <cellStyle name="Warning Text 2 2 6" xfId="44891"/>
    <cellStyle name="Warning Text 2 2 7" xfId="44892"/>
    <cellStyle name="Warning Text 2 2 8" xfId="44893"/>
    <cellStyle name="Warning Text 2 2 9" xfId="44894"/>
    <cellStyle name="Warning Text 2 3" xfId="44895"/>
    <cellStyle name="Warning Text 2 4" xfId="44896"/>
    <cellStyle name="Warning Text 2 5" xfId="44897"/>
    <cellStyle name="Warning Text 2 6" xfId="44898"/>
    <cellStyle name="Warning Text 2 6 2" xfId="44899"/>
    <cellStyle name="Warning Text 2 6 3" xfId="44900"/>
    <cellStyle name="Warning Text 2 7" xfId="44901"/>
    <cellStyle name="Warning Text 2 8" xfId="44902"/>
    <cellStyle name="Warning Text 2 9" xfId="44903"/>
    <cellStyle name="Warning Text 20" xfId="44904"/>
    <cellStyle name="Warning Text 20 2" xfId="44905"/>
    <cellStyle name="Warning Text 20 3" xfId="44906"/>
    <cellStyle name="Warning Text 20 4" xfId="44907"/>
    <cellStyle name="Warning Text 20 5" xfId="44908"/>
    <cellStyle name="Warning Text 21" xfId="44909"/>
    <cellStyle name="Warning Text 21 2" xfId="44910"/>
    <cellStyle name="Warning Text 21 3" xfId="44911"/>
    <cellStyle name="Warning Text 21 4" xfId="44912"/>
    <cellStyle name="Warning Text 21 5" xfId="44913"/>
    <cellStyle name="Warning Text 21 6" xfId="44914"/>
    <cellStyle name="Warning Text 21 7" xfId="44915"/>
    <cellStyle name="Warning Text 22" xfId="44916"/>
    <cellStyle name="Warning Text 22 2" xfId="44917"/>
    <cellStyle name="Warning Text 22 3" xfId="44918"/>
    <cellStyle name="Warning Text 22 4" xfId="44919"/>
    <cellStyle name="Warning Text 22 5" xfId="44920"/>
    <cellStyle name="Warning Text 23" xfId="44921"/>
    <cellStyle name="Warning Text 23 2" xfId="44922"/>
    <cellStyle name="Warning Text 23 3" xfId="44923"/>
    <cellStyle name="Warning Text 24" xfId="44924"/>
    <cellStyle name="Warning Text 24 2" xfId="44925"/>
    <cellStyle name="Warning Text 24 3" xfId="44926"/>
    <cellStyle name="Warning Text 25" xfId="44927"/>
    <cellStyle name="Warning Text 25 2" xfId="44928"/>
    <cellStyle name="Warning Text 25 3" xfId="44929"/>
    <cellStyle name="Warning Text 25 4" xfId="44930"/>
    <cellStyle name="Warning Text 26" xfId="44931"/>
    <cellStyle name="Warning Text 26 2" xfId="44932"/>
    <cellStyle name="Warning Text 26 3" xfId="44933"/>
    <cellStyle name="Warning Text 27" xfId="44934"/>
    <cellStyle name="Warning Text 28" xfId="44935"/>
    <cellStyle name="Warning Text 29" xfId="44936"/>
    <cellStyle name="Warning Text 3" xfId="153"/>
    <cellStyle name="Warning Text 3 10" xfId="44937"/>
    <cellStyle name="Warning Text 3 2" xfId="44938"/>
    <cellStyle name="Warning Text 3 2 2" xfId="44939"/>
    <cellStyle name="Warning Text 3 2 3" xfId="44940"/>
    <cellStyle name="Warning Text 3 2 4" xfId="44941"/>
    <cellStyle name="Warning Text 3 2 5" xfId="44942"/>
    <cellStyle name="Warning Text 3 2 6" xfId="44943"/>
    <cellStyle name="Warning Text 3 2 7" xfId="44944"/>
    <cellStyle name="Warning Text 3 2 8" xfId="44945"/>
    <cellStyle name="Warning Text 3 3" xfId="44946"/>
    <cellStyle name="Warning Text 3 4" xfId="44947"/>
    <cellStyle name="Warning Text 3 5" xfId="44948"/>
    <cellStyle name="Warning Text 3 6" xfId="44949"/>
    <cellStyle name="Warning Text 3 6 2" xfId="44950"/>
    <cellStyle name="Warning Text 3 6 3" xfId="44951"/>
    <cellStyle name="Warning Text 3 7" xfId="44952"/>
    <cellStyle name="Warning Text 3 8" xfId="44953"/>
    <cellStyle name="Warning Text 3 9" xfId="44954"/>
    <cellStyle name="Warning Text 30" xfId="44955"/>
    <cellStyle name="Warning Text 31" xfId="44956"/>
    <cellStyle name="Warning Text 32" xfId="44957"/>
    <cellStyle name="Warning Text 33" xfId="44958"/>
    <cellStyle name="Warning Text 34" xfId="44959"/>
    <cellStyle name="Warning Text 35" xfId="44960"/>
    <cellStyle name="Warning Text 36" xfId="44961"/>
    <cellStyle name="Warning Text 37" xfId="44962"/>
    <cellStyle name="Warning Text 38" xfId="44963"/>
    <cellStyle name="Warning Text 39" xfId="44964"/>
    <cellStyle name="Warning Text 4" xfId="154"/>
    <cellStyle name="Warning Text 4 10" xfId="44965"/>
    <cellStyle name="Warning Text 4 2" xfId="44966"/>
    <cellStyle name="Warning Text 4 2 2" xfId="44967"/>
    <cellStyle name="Warning Text 4 2 3" xfId="44968"/>
    <cellStyle name="Warning Text 4 2 3 2" xfId="44969"/>
    <cellStyle name="Warning Text 4 2 3 3" xfId="44970"/>
    <cellStyle name="Warning Text 4 2 4" xfId="44971"/>
    <cellStyle name="Warning Text 4 2 5" xfId="44972"/>
    <cellStyle name="Warning Text 4 2 6" xfId="44973"/>
    <cellStyle name="Warning Text 4 2 7" xfId="44974"/>
    <cellStyle name="Warning Text 4 2 8" xfId="44975"/>
    <cellStyle name="Warning Text 4 3" xfId="44976"/>
    <cellStyle name="Warning Text 4 3 2" xfId="44977"/>
    <cellStyle name="Warning Text 4 3 3" xfId="44978"/>
    <cellStyle name="Warning Text 4 4" xfId="44979"/>
    <cellStyle name="Warning Text 4 4 2" xfId="44980"/>
    <cellStyle name="Warning Text 4 4 3" xfId="44981"/>
    <cellStyle name="Warning Text 4 5" xfId="44982"/>
    <cellStyle name="Warning Text 4 5 2" xfId="44983"/>
    <cellStyle name="Warning Text 4 5 3" xfId="44984"/>
    <cellStyle name="Warning Text 4 6" xfId="44985"/>
    <cellStyle name="Warning Text 4 7" xfId="44986"/>
    <cellStyle name="Warning Text 4 8" xfId="44987"/>
    <cellStyle name="Warning Text 4 9" xfId="44988"/>
    <cellStyle name="Warning Text 40" xfId="44989"/>
    <cellStyle name="Warning Text 41" xfId="44990"/>
    <cellStyle name="Warning Text 42" xfId="44991"/>
    <cellStyle name="Warning Text 43" xfId="44992"/>
    <cellStyle name="Warning Text 44" xfId="44993"/>
    <cellStyle name="Warning Text 45" xfId="44994"/>
    <cellStyle name="Warning Text 46" xfId="44995"/>
    <cellStyle name="Warning Text 47" xfId="44996"/>
    <cellStyle name="Warning Text 48" xfId="44997"/>
    <cellStyle name="Warning Text 49" xfId="44998"/>
    <cellStyle name="Warning Text 5" xfId="44999"/>
    <cellStyle name="Warning Text 5 10" xfId="45000"/>
    <cellStyle name="Warning Text 5 2" xfId="45001"/>
    <cellStyle name="Warning Text 5 2 10" xfId="45002"/>
    <cellStyle name="Warning Text 5 2 2" xfId="45003"/>
    <cellStyle name="Warning Text 5 2 3" xfId="45004"/>
    <cellStyle name="Warning Text 5 2 4" xfId="45005"/>
    <cellStyle name="Warning Text 5 2 5" xfId="45006"/>
    <cellStyle name="Warning Text 5 2 6" xfId="45007"/>
    <cellStyle name="Warning Text 5 2 7" xfId="45008"/>
    <cellStyle name="Warning Text 5 2 8" xfId="45009"/>
    <cellStyle name="Warning Text 5 2 9" xfId="45010"/>
    <cellStyle name="Warning Text 5 3" xfId="45011"/>
    <cellStyle name="Warning Text 5 3 2" xfId="45012"/>
    <cellStyle name="Warning Text 5 3 3" xfId="45013"/>
    <cellStyle name="Warning Text 5 4" xfId="45014"/>
    <cellStyle name="Warning Text 5 4 2" xfId="45015"/>
    <cellStyle name="Warning Text 5 4 3" xfId="45016"/>
    <cellStyle name="Warning Text 5 5" xfId="45017"/>
    <cellStyle name="Warning Text 5 5 2" xfId="45018"/>
    <cellStyle name="Warning Text 5 5 3" xfId="45019"/>
    <cellStyle name="Warning Text 5 6" xfId="45020"/>
    <cellStyle name="Warning Text 5 7" xfId="45021"/>
    <cellStyle name="Warning Text 5 7 2" xfId="45022"/>
    <cellStyle name="Warning Text 5 7 3" xfId="45023"/>
    <cellStyle name="Warning Text 5 8" xfId="45024"/>
    <cellStyle name="Warning Text 5 9" xfId="45025"/>
    <cellStyle name="Warning Text 50" xfId="45026"/>
    <cellStyle name="Warning Text 51" xfId="45027"/>
    <cellStyle name="Warning Text 52" xfId="45028"/>
    <cellStyle name="Warning Text 53" xfId="45029"/>
    <cellStyle name="Warning Text 54" xfId="45030"/>
    <cellStyle name="Warning Text 55" xfId="45031"/>
    <cellStyle name="Warning Text 56" xfId="45032"/>
    <cellStyle name="Warning Text 57" xfId="45033"/>
    <cellStyle name="Warning Text 58" xfId="45034"/>
    <cellStyle name="Warning Text 59" xfId="45035"/>
    <cellStyle name="Warning Text 6" xfId="45036"/>
    <cellStyle name="Warning Text 6 2" xfId="45037"/>
    <cellStyle name="Warning Text 6 2 2" xfId="45038"/>
    <cellStyle name="Warning Text 6 2 3" xfId="45039"/>
    <cellStyle name="Warning Text 6 2 4" xfId="45040"/>
    <cellStyle name="Warning Text 6 2 5" xfId="45041"/>
    <cellStyle name="Warning Text 6 2 6" xfId="45042"/>
    <cellStyle name="Warning Text 6 2 7" xfId="45043"/>
    <cellStyle name="Warning Text 6 2 8" xfId="45044"/>
    <cellStyle name="Warning Text 6 3" xfId="45045"/>
    <cellStyle name="Warning Text 6 4" xfId="45046"/>
    <cellStyle name="Warning Text 6 5" xfId="45047"/>
    <cellStyle name="Warning Text 6 6" xfId="45048"/>
    <cellStyle name="Warning Text 6 7" xfId="45049"/>
    <cellStyle name="Warning Text 6 8" xfId="45050"/>
    <cellStyle name="Warning Text 6 9" xfId="45051"/>
    <cellStyle name="Warning Text 60" xfId="45052"/>
    <cellStyle name="Warning Text 61" xfId="45053"/>
    <cellStyle name="Warning Text 62" xfId="45054"/>
    <cellStyle name="Warning Text 63" xfId="45055"/>
    <cellStyle name="Warning Text 64" xfId="45056"/>
    <cellStyle name="Warning Text 65" xfId="45057"/>
    <cellStyle name="Warning Text 66" xfId="45058"/>
    <cellStyle name="Warning Text 67" xfId="45059"/>
    <cellStyle name="Warning Text 68" xfId="45060"/>
    <cellStyle name="Warning Text 69" xfId="45061"/>
    <cellStyle name="Warning Text 7" xfId="45062"/>
    <cellStyle name="Warning Text 7 2" xfId="45063"/>
    <cellStyle name="Warning Text 7 2 10" xfId="45064"/>
    <cellStyle name="Warning Text 7 2 2" xfId="45065"/>
    <cellStyle name="Warning Text 7 2 3" xfId="45066"/>
    <cellStyle name="Warning Text 7 2 4" xfId="45067"/>
    <cellStyle name="Warning Text 7 2 5" xfId="45068"/>
    <cellStyle name="Warning Text 7 2 6" xfId="45069"/>
    <cellStyle name="Warning Text 7 2 7" xfId="45070"/>
    <cellStyle name="Warning Text 7 2 8" xfId="45071"/>
    <cellStyle name="Warning Text 7 2 9" xfId="45072"/>
    <cellStyle name="Warning Text 7 3" xfId="45073"/>
    <cellStyle name="Warning Text 7 3 2" xfId="45074"/>
    <cellStyle name="Warning Text 7 3 3" xfId="45075"/>
    <cellStyle name="Warning Text 7 4" xfId="45076"/>
    <cellStyle name="Warning Text 7 4 2" xfId="45077"/>
    <cellStyle name="Warning Text 7 4 3" xfId="45078"/>
    <cellStyle name="Warning Text 7 5" xfId="45079"/>
    <cellStyle name="Warning Text 7 5 2" xfId="45080"/>
    <cellStyle name="Warning Text 7 5 3" xfId="45081"/>
    <cellStyle name="Warning Text 7 6" xfId="45082"/>
    <cellStyle name="Warning Text 7 7" xfId="45083"/>
    <cellStyle name="Warning Text 7 7 2" xfId="45084"/>
    <cellStyle name="Warning Text 7 7 3" xfId="45085"/>
    <cellStyle name="Warning Text 7 8" xfId="45086"/>
    <cellStyle name="Warning Text 7 9" xfId="45087"/>
    <cellStyle name="Warning Text 70" xfId="45088"/>
    <cellStyle name="Warning Text 71" xfId="45089"/>
    <cellStyle name="Warning Text 72" xfId="45090"/>
    <cellStyle name="Warning Text 73" xfId="45091"/>
    <cellStyle name="Warning Text 74" xfId="45092"/>
    <cellStyle name="Warning Text 75" xfId="45093"/>
    <cellStyle name="Warning Text 76" xfId="45094"/>
    <cellStyle name="Warning Text 77" xfId="45095"/>
    <cellStyle name="Warning Text 78" xfId="45096"/>
    <cellStyle name="Warning Text 79" xfId="45097"/>
    <cellStyle name="Warning Text 8" xfId="45098"/>
    <cellStyle name="Warning Text 8 2" xfId="45099"/>
    <cellStyle name="Warning Text 8 2 2" xfId="45100"/>
    <cellStyle name="Warning Text 8 2 3" xfId="45101"/>
    <cellStyle name="Warning Text 8 2 4" xfId="45102"/>
    <cellStyle name="Warning Text 8 3" xfId="45103"/>
    <cellStyle name="Warning Text 8 3 2" xfId="45104"/>
    <cellStyle name="Warning Text 8 3 3" xfId="45105"/>
    <cellStyle name="Warning Text 8 3 4" xfId="45106"/>
    <cellStyle name="Warning Text 8 4" xfId="45107"/>
    <cellStyle name="Warning Text 8 5" xfId="45108"/>
    <cellStyle name="Warning Text 8 6" xfId="45109"/>
    <cellStyle name="Warning Text 8 6 2" xfId="45110"/>
    <cellStyle name="Warning Text 8 6 3" xfId="45111"/>
    <cellStyle name="Warning Text 8 7" xfId="45112"/>
    <cellStyle name="Warning Text 8 8" xfId="45113"/>
    <cellStyle name="Warning Text 8 9" xfId="45114"/>
    <cellStyle name="Warning Text 80" xfId="45115"/>
    <cellStyle name="Warning Text 81" xfId="45116"/>
    <cellStyle name="Warning Text 82" xfId="45117"/>
    <cellStyle name="Warning Text 83" xfId="45118"/>
    <cellStyle name="Warning Text 9" xfId="45119"/>
    <cellStyle name="Warning Text 9 2" xfId="45120"/>
    <cellStyle name="Warning Text 9 2 2" xfId="45121"/>
    <cellStyle name="Warning Text 9 2 3" xfId="45122"/>
    <cellStyle name="Warning Text 9 2 4" xfId="45123"/>
    <cellStyle name="Warning Text 9 3" xfId="45124"/>
    <cellStyle name="Warning Text 9 3 2" xfId="45125"/>
    <cellStyle name="Warning Text 9 3 3" xfId="45126"/>
    <cellStyle name="Warning Text 9 3 4" xfId="45127"/>
    <cellStyle name="Warning Text 9 4" xfId="45128"/>
    <cellStyle name="Warning Text 9 5" xfId="45129"/>
    <cellStyle name="Warning Text 9 6" xfId="45130"/>
    <cellStyle name="Warning Text 9 6 2" xfId="45131"/>
    <cellStyle name="Warning Text 9 6 3" xfId="45132"/>
    <cellStyle name="Warning Text 9 7" xfId="45133"/>
    <cellStyle name="Warning Text 9 8" xfId="45134"/>
    <cellStyle name="Warning Text 9 9" xfId="4513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theme" Target="theme/theme1.xml"/><Relationship Id="rId26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customXml" Target="../customXml/item2.xml"/><Relationship Id="rId10" Type="http://schemas.openxmlformats.org/officeDocument/2006/relationships/externalLink" Target="externalLinks/externalLink6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JV'S/DEC_JV9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_Affairs/PGA%20-%20WASHINGTON/2006/Natasha%20worksheets/October%20Re-Filing/NWN%20AL%202006-07%20Washington%20PGA%20re-filing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2004%20PGA/2004%20Oregon/ot2004al%20%20sept14%20versio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Documents%20and%20Settings\blv\Desktop\in%20progress\2006PurLog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Forecast/2007%20Budget/proposed%20temps%202006-2007%20masterforecast%20update%20w19103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Quarterly%20Report%20-%20WA/other%20rev%2001qtr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zs\Local%20Settings\Temporary%20Internet%20Files\OLK17C\Income%20Statement%20Budget%20-%20Version%20053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GLMonthlyFiles/2007-09/Balance%20Sheet%20-%20Sept%20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_Documents\excel\2002%20Budget\Payroll%20Increases-Exempt-Mar%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fd\Local%20Settings\Temporary%20Internet%20Files\OLK176\Margin%20Analysis%20Report%20Form%20200803%20(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_Affairs/2004Oregon%20PGA/flowingdispatch_og20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Planning%20and%20Analysis\Margin\2008\Margin%20Analysis%202008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_Taxation/My_Documents/1120_98/101plant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Y"/>
      <sheetName val="OH DISTB"/>
      <sheetName val="JV 92"/>
      <sheetName val="ESTIMATE"/>
      <sheetName val="DEPR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Documentation"/>
      <sheetName val="Avg Bill by RS"/>
      <sheetName val="Rates in summary"/>
      <sheetName val="Rates in detail"/>
      <sheetName val="Temporaries"/>
      <sheetName val="Allocation equal ¢ per therm"/>
      <sheetName val="Allocation equal % of margin"/>
      <sheetName val="Inputs"/>
      <sheetName val="Washington volumes"/>
      <sheetName val="Amortization"/>
      <sheetName val="Cover"/>
      <sheetName val="WA Index"/>
      <sheetName val="Statement of Rates"/>
      <sheetName val="Chgs in Rates by RS"/>
      <sheetName val="Notice of Proposed Changes"/>
      <sheetName val="Summary of Sales Rates"/>
      <sheetName val="Summary of Transportation Rates"/>
      <sheetName val="Summary of Changes in Rate"/>
      <sheetName val="Adjs. to Residential Rates"/>
      <sheetName val="Rate Case History"/>
      <sheetName val="WACOG History"/>
      <sheetName val="RS 1 BR History"/>
      <sheetName val="RS 2 BR History"/>
      <sheetName val="RS 3 BR History"/>
      <sheetName val="RS 19 BR History"/>
      <sheetName val="RS 21 BR History"/>
      <sheetName val="RS 27 BR History"/>
      <sheetName val="RS 41 Firm BR History"/>
      <sheetName val="RS 41 Intp BR History"/>
      <sheetName val="RS 42 FS BR History"/>
      <sheetName val="RS42 IS BR History"/>
      <sheetName val="RS 3T BR History"/>
      <sheetName val="RS 41T BR History"/>
      <sheetName val="RS 42T BR History"/>
      <sheetName val="RS 43T BR History"/>
      <sheetName val="RS 1 PR History"/>
      <sheetName val="RS 2 PR History"/>
      <sheetName val="RS 3 PR History"/>
      <sheetName val="wacog purch history"/>
      <sheetName val="INDEX"/>
      <sheetName val="Index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4">
          <cell r="B24">
            <v>4.4420000000000001E-2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taff Summary Page 1"/>
      <sheetName val="Staff Summary Page 2"/>
      <sheetName val="Staff Summary Page 3"/>
      <sheetName val="PGA effects"/>
      <sheetName val="page1"/>
      <sheetName val="Sheet1"/>
      <sheetName val="Rates"/>
      <sheetName val="Unbundled Rates"/>
      <sheetName val="RC Clp"/>
      <sheetName val="Elasticity"/>
      <sheetName val="Bare Steel"/>
      <sheetName val="Geo-Hazard"/>
      <sheetName val="CLP with elas"/>
      <sheetName val="New SMPE"/>
      <sheetName val="PGA by Sched"/>
      <sheetName val="Equalpct"/>
      <sheetName val="Temp Inc Summary"/>
      <sheetName val="Proposed Temps"/>
      <sheetName val="TEST CL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A7" t="str">
            <v>NW NATURAL</v>
          </cell>
        </row>
        <row r="8">
          <cell r="A8" t="str">
            <v xml:space="preserve"> OFFSET IN COST OF PURCHASED GAS</v>
          </cell>
        </row>
        <row r="9">
          <cell r="A9" t="str">
            <v xml:space="preserve"> AND ACCOUNTS 191 &amp; 186 AMORTIZATION INCREMENT</v>
          </cell>
        </row>
        <row r="10">
          <cell r="B10" t="str">
            <v xml:space="preserve"> </v>
          </cell>
          <cell r="C10" t="str">
            <v>EFFECTIVE</v>
          </cell>
          <cell r="D10">
            <v>38261</v>
          </cell>
        </row>
        <row r="13">
          <cell r="C13" t="str">
            <v>System</v>
          </cell>
          <cell r="D13" t="str">
            <v>Oregon</v>
          </cell>
        </row>
        <row r="14">
          <cell r="C14" t="str">
            <v>Actual</v>
          </cell>
          <cell r="D14" t="str">
            <v>Normalized</v>
          </cell>
        </row>
        <row r="15">
          <cell r="C15" t="str">
            <v>Effect</v>
          </cell>
          <cell r="D15" t="str">
            <v>Effect</v>
          </cell>
        </row>
        <row r="16">
          <cell r="C16" t="str">
            <v xml:space="preserve">   Total</v>
          </cell>
          <cell r="D16" t="str">
            <v xml:space="preserve">    Total</v>
          </cell>
          <cell r="E16" t="str">
            <v>Residential</v>
          </cell>
          <cell r="F16" t="str">
            <v>Commercial</v>
          </cell>
          <cell r="G16" t="str">
            <v>Industrial</v>
          </cell>
        </row>
        <row r="17">
          <cell r="C17" t="str">
            <v xml:space="preserve">   $(000)</v>
          </cell>
          <cell r="D17" t="str">
            <v xml:space="preserve">    $(000)</v>
          </cell>
          <cell r="E17" t="str">
            <v xml:space="preserve">    $(000)</v>
          </cell>
          <cell r="F17" t="str">
            <v xml:space="preserve">    $(000)</v>
          </cell>
          <cell r="G17" t="str">
            <v xml:space="preserve">    $(000)</v>
          </cell>
        </row>
        <row r="18">
          <cell r="B18" t="str">
            <v>Change in Purchased Gas Cost</v>
          </cell>
          <cell r="C18" t="str">
            <v xml:space="preserve">    (a)</v>
          </cell>
          <cell r="D18" t="str">
            <v xml:space="preserve">     (b)</v>
          </cell>
          <cell r="E18" t="str">
            <v>(c)</v>
          </cell>
          <cell r="F18" t="str">
            <v>(d)</v>
          </cell>
          <cell r="G18" t="str">
            <v>(e)</v>
          </cell>
        </row>
        <row r="20">
          <cell r="A20" t="str">
            <v xml:space="preserve">   1.</v>
          </cell>
          <cell r="B20" t="str">
            <v>Effect of Demand and Commodity</v>
          </cell>
          <cell r="C20">
            <v>86425.168822857086</v>
          </cell>
          <cell r="D20">
            <v>82636.869052793816</v>
          </cell>
          <cell r="E20">
            <v>39351.056511715615</v>
          </cell>
          <cell r="F20">
            <v>26115.804646276069</v>
          </cell>
          <cell r="G20">
            <v>17170.00789480214</v>
          </cell>
          <cell r="I20">
            <v>82636.869052793831</v>
          </cell>
        </row>
        <row r="21">
          <cell r="B21" t="str">
            <v>Cost Changes (See Page 2)</v>
          </cell>
        </row>
        <row r="23">
          <cell r="A23" t="str">
            <v xml:space="preserve">   2.</v>
          </cell>
          <cell r="B23" t="str">
            <v>Allowance for Business License</v>
          </cell>
          <cell r="D23">
            <v>2475.0547440110822</v>
          </cell>
          <cell r="E23">
            <v>1178.6024835832941</v>
          </cell>
          <cell r="F23">
            <v>782.19379466249302</v>
          </cell>
          <cell r="G23">
            <v>514.25846576530239</v>
          </cell>
        </row>
        <row r="24">
          <cell r="B24" t="str">
            <v>and Franchise Fees at--------</v>
          </cell>
          <cell r="C24">
            <v>2.9079999999999998E-2</v>
          </cell>
        </row>
        <row r="26">
          <cell r="A26" t="str">
            <v xml:space="preserve">   3.</v>
          </cell>
          <cell r="B26" t="str">
            <v>Sub-Total -- Cost of Gas Changes</v>
          </cell>
          <cell r="D26">
            <v>85111.923796804898</v>
          </cell>
          <cell r="E26">
            <v>40529.658995298909</v>
          </cell>
          <cell r="F26">
            <v>26897.998440938562</v>
          </cell>
          <cell r="G26">
            <v>17684.266360567442</v>
          </cell>
          <cell r="I26">
            <v>85111.923796804913</v>
          </cell>
        </row>
        <row r="28">
          <cell r="B28" t="str">
            <v>Temporary Adjustment</v>
          </cell>
        </row>
        <row r="29">
          <cell r="A29" t="str">
            <v xml:space="preserve">   4.</v>
          </cell>
          <cell r="B29" t="str">
            <v>Amortization of 191 Gas Cost Accounts</v>
          </cell>
          <cell r="D29">
            <v>5789.37</v>
          </cell>
          <cell r="E29">
            <v>2756.8545208517785</v>
          </cell>
          <cell r="F29">
            <v>1829.619849808427</v>
          </cell>
          <cell r="G29">
            <v>1202.8956293397951</v>
          </cell>
          <cell r="I29">
            <v>5789.3700000000008</v>
          </cell>
          <cell r="J29">
            <v>0</v>
          </cell>
        </row>
        <row r="31">
          <cell r="A31" t="str">
            <v xml:space="preserve">   5.</v>
          </cell>
          <cell r="B31" t="str">
            <v>Allowance for Business License</v>
          </cell>
          <cell r="D31">
            <v>173</v>
          </cell>
          <cell r="E31">
            <v>82</v>
          </cell>
          <cell r="F31">
            <v>55</v>
          </cell>
          <cell r="G31">
            <v>36</v>
          </cell>
          <cell r="I31">
            <v>173</v>
          </cell>
          <cell r="J31">
            <v>0</v>
          </cell>
        </row>
        <row r="32">
          <cell r="B32" t="str">
            <v>and Franchise Fees at--------</v>
          </cell>
          <cell r="C32">
            <v>2.9079999999999998E-2</v>
          </cell>
        </row>
        <row r="33">
          <cell r="A33" t="str">
            <v xml:space="preserve">   6.</v>
          </cell>
          <cell r="B33" t="str">
            <v>Account 191 Total</v>
          </cell>
          <cell r="D33">
            <v>5962.37</v>
          </cell>
          <cell r="E33">
            <v>2838.8545208517785</v>
          </cell>
          <cell r="F33">
            <v>1884.619849808427</v>
          </cell>
          <cell r="G33">
            <v>1238.8956293397951</v>
          </cell>
          <cell r="I33">
            <v>5962.3700000000008</v>
          </cell>
          <cell r="J33">
            <v>0</v>
          </cell>
        </row>
        <row r="36">
          <cell r="A36" t="str">
            <v xml:space="preserve">   7.</v>
          </cell>
          <cell r="B36" t="str">
            <v>Amortization of Non-Ratebase 186 Accounts</v>
          </cell>
          <cell r="D36">
            <v>5312.3860000000004</v>
          </cell>
          <cell r="E36">
            <v>3089.9026905962241</v>
          </cell>
          <cell r="F36">
            <v>2001.6071764158355</v>
          </cell>
          <cell r="G36">
            <v>220.87613298791976</v>
          </cell>
          <cell r="I36">
            <v>5312.3859999999795</v>
          </cell>
          <cell r="J36">
            <v>-2.0918378140777349E-11</v>
          </cell>
        </row>
        <row r="38">
          <cell r="A38" t="str">
            <v xml:space="preserve">   8.</v>
          </cell>
          <cell r="B38" t="str">
            <v>Allowance for Business License</v>
          </cell>
          <cell r="D38">
            <v>88.358189675770703</v>
          </cell>
          <cell r="E38">
            <v>51.392765513532972</v>
          </cell>
          <cell r="F38">
            <v>33.291704810255546</v>
          </cell>
          <cell r="G38">
            <v>3.6737193519818336</v>
          </cell>
          <cell r="I38">
            <v>88.358189675770348</v>
          </cell>
          <cell r="J38">
            <v>-3.5527136788005009E-13</v>
          </cell>
        </row>
        <row r="39">
          <cell r="B39" t="str">
            <v>and Franchise Fees at--------</v>
          </cell>
          <cell r="C39">
            <v>2.9079999999999998E-2</v>
          </cell>
        </row>
        <row r="40">
          <cell r="A40" t="str">
            <v xml:space="preserve">   9.</v>
          </cell>
          <cell r="B40" t="str">
            <v>Account 186 Non-Ratebase Total</v>
          </cell>
          <cell r="D40">
            <v>5400.7441896757709</v>
          </cell>
          <cell r="E40">
            <v>3141.2954561097572</v>
          </cell>
          <cell r="F40">
            <v>2034.8988812260911</v>
          </cell>
          <cell r="G40">
            <v>224.54985233990161</v>
          </cell>
          <cell r="I40">
            <v>5400.74418967575</v>
          </cell>
          <cell r="J40">
            <v>-2.0918378140777349E-11</v>
          </cell>
        </row>
        <row r="43">
          <cell r="A43" t="str">
            <v xml:space="preserve">  10.</v>
          </cell>
          <cell r="B43" t="str">
            <v xml:space="preserve">Addition of new Rate Base Items (Bare Steel, </v>
          </cell>
          <cell r="D43">
            <v>15501.68099999997</v>
          </cell>
          <cell r="E43">
            <v>10475.787561007721</v>
          </cell>
          <cell r="F43">
            <v>4639.1714427952102</v>
          </cell>
          <cell r="G43">
            <v>386.79383766456806</v>
          </cell>
          <cell r="I43">
            <v>15501.7528414675</v>
          </cell>
          <cell r="J43">
            <v>7.1841467530248337E-2</v>
          </cell>
        </row>
        <row r="44">
          <cell r="B44" t="str">
            <v xml:space="preserve"> GeoHazard, SMPE and Mist Recall)</v>
          </cell>
        </row>
        <row r="45">
          <cell r="A45" t="str">
            <v xml:space="preserve">  11.</v>
          </cell>
          <cell r="B45" t="str">
            <v>Elasticity Adjustment</v>
          </cell>
          <cell r="D45">
            <v>5822.0770724698741</v>
          </cell>
          <cell r="E45">
            <v>4407.8633988197489</v>
          </cell>
          <cell r="F45">
            <v>1414.2136736501247</v>
          </cell>
          <cell r="G45">
            <v>0</v>
          </cell>
          <cell r="I45">
            <v>5822.0770724698741</v>
          </cell>
        </row>
        <row r="47">
          <cell r="A47" t="str">
            <v xml:space="preserve">  12.</v>
          </cell>
          <cell r="B47" t="str">
            <v>Removal of Current Bare Steel, Geohazard</v>
          </cell>
          <cell r="D47">
            <v>-1266</v>
          </cell>
          <cell r="E47">
            <v>-789.3441180626229</v>
          </cell>
          <cell r="F47">
            <v>-431.71527589998345</v>
          </cell>
          <cell r="G47">
            <v>-44.940606037393486</v>
          </cell>
          <cell r="I47">
            <v>-1265.9999999999998</v>
          </cell>
          <cell r="J47">
            <v>0</v>
          </cell>
        </row>
        <row r="48">
          <cell r="B48" t="str">
            <v>and Franchise Fees at--------</v>
          </cell>
          <cell r="C48">
            <v>2.9079999999999998E-2</v>
          </cell>
        </row>
        <row r="49">
          <cell r="A49" t="str">
            <v xml:space="preserve">  13.</v>
          </cell>
          <cell r="B49" t="str">
            <v>Total New Rate Base and Decoupling</v>
          </cell>
          <cell r="D49">
            <v>20057.758072469842</v>
          </cell>
          <cell r="E49">
            <v>14094.306841764846</v>
          </cell>
          <cell r="F49">
            <v>5621.6698405453517</v>
          </cell>
          <cell r="G49">
            <v>341.85323162717458</v>
          </cell>
          <cell r="I49">
            <v>20057.829913937374</v>
          </cell>
          <cell r="J49">
            <v>7.1841467532067327E-2</v>
          </cell>
        </row>
      </sheetData>
      <sheetData sheetId="6">
        <row r="7">
          <cell r="C7" t="str">
            <v>Demand</v>
          </cell>
          <cell r="D7" t="str">
            <v>Commodity</v>
          </cell>
          <cell r="E7" t="str">
            <v>Decoupling</v>
          </cell>
          <cell r="F7" t="str">
            <v>Temp Inc</v>
          </cell>
          <cell r="G7" t="str">
            <v>Temp Inc</v>
          </cell>
          <cell r="H7" t="str">
            <v>Funding</v>
          </cell>
          <cell r="I7" t="str">
            <v>Credit</v>
          </cell>
          <cell r="J7" t="str">
            <v>Temp Inc</v>
          </cell>
          <cell r="K7" t="str">
            <v>Block</v>
          </cell>
        </row>
        <row r="8">
          <cell r="B8" t="str">
            <v>1r</v>
          </cell>
          <cell r="C8">
            <v>97131.937743718343</v>
          </cell>
          <cell r="D8">
            <v>401343.48537220003</v>
          </cell>
          <cell r="E8">
            <v>2774.4643441060998</v>
          </cell>
          <cell r="F8">
            <v>7667.7559250655613</v>
          </cell>
          <cell r="G8">
            <v>2830.4333654569436</v>
          </cell>
          <cell r="H8">
            <v>255.85838331814179</v>
          </cell>
          <cell r="I8">
            <v>-174.72233194061158</v>
          </cell>
          <cell r="J8">
            <v>4524.698472157439</v>
          </cell>
          <cell r="K8">
            <v>-2440.9469749852856</v>
          </cell>
        </row>
        <row r="9">
          <cell r="B9" t="str">
            <v>1c</v>
          </cell>
          <cell r="C9">
            <v>8670.1404884945023</v>
          </cell>
          <cell r="D9">
            <v>34035.440399840001</v>
          </cell>
          <cell r="E9">
            <v>314.74029275447936</v>
          </cell>
          <cell r="F9">
            <v>684.43523979942336</v>
          </cell>
          <cell r="G9">
            <v>252.64867037434402</v>
          </cell>
          <cell r="I9">
            <v>-14.327422785620579</v>
          </cell>
          <cell r="J9">
            <v>371.03023562030137</v>
          </cell>
          <cell r="K9">
            <v>-200.16032821599856</v>
          </cell>
        </row>
        <row r="10">
          <cell r="B10">
            <v>2</v>
          </cell>
          <cell r="C10">
            <v>41326490.14463596</v>
          </cell>
          <cell r="D10">
            <v>170758640.03259543</v>
          </cell>
          <cell r="E10">
            <v>1180444.620345894</v>
          </cell>
          <cell r="F10">
            <v>3262381.5300049344</v>
          </cell>
          <cell r="G10">
            <v>1204257.6242145433</v>
          </cell>
          <cell r="H10">
            <v>108859.44625668187</v>
          </cell>
          <cell r="I10">
            <v>-63796.815617120577</v>
          </cell>
          <cell r="J10">
            <v>1652114.8209575454</v>
          </cell>
          <cell r="K10">
            <v>-891269.26343488239</v>
          </cell>
        </row>
        <row r="11">
          <cell r="B11" t="str">
            <v>3c</v>
          </cell>
          <cell r="C11">
            <v>18704745.729666963</v>
          </cell>
          <cell r="D11">
            <v>73627709.553313792</v>
          </cell>
          <cell r="E11">
            <v>679012.88966030709</v>
          </cell>
          <cell r="F11">
            <v>1476583.5854517787</v>
          </cell>
          <cell r="G11">
            <v>545057.96584977035</v>
          </cell>
          <cell r="I11">
            <v>-22231.47272380544</v>
          </cell>
          <cell r="J11">
            <v>575717.53736337367</v>
          </cell>
          <cell r="K11">
            <v>-310583.34382291959</v>
          </cell>
        </row>
        <row r="12">
          <cell r="B12" t="str">
            <v>3i</v>
          </cell>
          <cell r="C12">
            <v>319005.84009258088</v>
          </cell>
          <cell r="D12">
            <v>1401955.41026632</v>
          </cell>
          <cell r="E12">
            <v>0</v>
          </cell>
          <cell r="F12">
            <v>24826.983271999998</v>
          </cell>
          <cell r="G12">
            <v>0</v>
          </cell>
          <cell r="I12">
            <v>-406.64849412678336</v>
          </cell>
          <cell r="J12">
            <v>10530.776459107577</v>
          </cell>
          <cell r="K12">
            <v>-5681.0563400588662</v>
          </cell>
        </row>
        <row r="13">
          <cell r="B13">
            <v>19</v>
          </cell>
          <cell r="C13">
            <v>4237.5443399136384</v>
          </cell>
          <cell r="D13">
            <v>18889.946689316002</v>
          </cell>
          <cell r="E13">
            <v>121.04615765445027</v>
          </cell>
          <cell r="F13">
            <v>334.52058988481673</v>
          </cell>
          <cell r="G13">
            <v>123.47511646073298</v>
          </cell>
          <cell r="I13">
            <v>0</v>
          </cell>
          <cell r="K13">
            <v>-71.227771825334273</v>
          </cell>
        </row>
        <row r="14">
          <cell r="B14" t="str">
            <v>31c</v>
          </cell>
          <cell r="C14">
            <v>7974871.1520905113</v>
          </cell>
          <cell r="D14">
            <v>36940254.677588657</v>
          </cell>
          <cell r="E14">
            <v>289500.8776869385</v>
          </cell>
          <cell r="F14">
            <v>629549.52766842174</v>
          </cell>
          <cell r="G14">
            <v>321582.39371399983</v>
          </cell>
          <cell r="I14">
            <v>-5350.1908335669295</v>
          </cell>
          <cell r="J14">
            <v>134522.19519332703</v>
          </cell>
          <cell r="K14">
            <v>-74744.49308076514</v>
          </cell>
        </row>
        <row r="15">
          <cell r="B15" t="str">
            <v>31i</v>
          </cell>
          <cell r="C15">
            <v>2703036.2488739677</v>
          </cell>
          <cell r="D15">
            <v>15107654.345453195</v>
          </cell>
          <cell r="H15">
            <v>3901.6535680000006</v>
          </cell>
          <cell r="I15">
            <v>-1978.4449408923881</v>
          </cell>
          <cell r="J15">
            <v>49744.909069074551</v>
          </cell>
          <cell r="K15">
            <v>-27639.736374902488</v>
          </cell>
        </row>
        <row r="16">
          <cell r="B16">
            <v>32</v>
          </cell>
          <cell r="C16">
            <v>4401653.5389567809</v>
          </cell>
          <cell r="D16">
            <v>61718042.34591639</v>
          </cell>
          <cell r="F16">
            <v>323978.67366899998</v>
          </cell>
          <cell r="G16">
            <v>145989.459462</v>
          </cell>
          <cell r="H16">
            <v>49906.038448000007</v>
          </cell>
          <cell r="I16">
            <v>-5257.4565284550335</v>
          </cell>
          <cell r="K16">
            <v>-73448.954502351422</v>
          </cell>
        </row>
        <row r="17">
          <cell r="F17">
            <v>91180.023000000001</v>
          </cell>
        </row>
        <row r="21">
          <cell r="C21">
            <v>75539842.276888877</v>
          </cell>
          <cell r="D21">
            <v>360008525.23759514</v>
          </cell>
          <cell r="E21">
            <v>2152168.6384876547</v>
          </cell>
          <cell r="F21">
            <v>5817187.0348208854</v>
          </cell>
          <cell r="G21">
            <v>2220094.0003926056</v>
          </cell>
          <cell r="H21">
            <v>162922.99665600003</v>
          </cell>
          <cell r="I21">
            <v>-99210.078892693389</v>
          </cell>
          <cell r="J21">
            <v>2427525.9677502066</v>
          </cell>
          <cell r="K21">
            <v>-1386079.1826309066</v>
          </cell>
        </row>
        <row r="22">
          <cell r="C22">
            <v>76954288.277336225</v>
          </cell>
          <cell r="D22">
            <v>360008525.2375952</v>
          </cell>
          <cell r="E22">
            <v>2154500.8857578379</v>
          </cell>
          <cell r="F22">
            <v>5962767.2722778395</v>
          </cell>
          <cell r="G22">
            <v>2207446.545544432</v>
          </cell>
          <cell r="H22">
            <v>161799.11836196596</v>
          </cell>
          <cell r="I22">
            <v>-99215.177357557783</v>
          </cell>
          <cell r="J22">
            <v>2433044.9470605198</v>
          </cell>
          <cell r="K22">
            <v>-1386079.1826309068</v>
          </cell>
        </row>
        <row r="23">
          <cell r="E23">
            <v>-2332.2472701831721</v>
          </cell>
          <cell r="F23">
            <v>-145580.23745695408</v>
          </cell>
          <cell r="G23">
            <v>12647.45484817354</v>
          </cell>
          <cell r="H23">
            <v>1123.8782940340752</v>
          </cell>
          <cell r="I23">
            <v>5.0984648643934634</v>
          </cell>
          <cell r="J23">
            <v>-5518.9793103132397</v>
          </cell>
          <cell r="K23">
            <v>0</v>
          </cell>
        </row>
        <row r="24">
          <cell r="C24">
            <v>68435152.489058137</v>
          </cell>
        </row>
        <row r="26">
          <cell r="C26">
            <v>75539842.276888877</v>
          </cell>
          <cell r="F26">
            <v>340985327</v>
          </cell>
        </row>
        <row r="27">
          <cell r="F27">
            <v>219689004</v>
          </cell>
        </row>
        <row r="28">
          <cell r="F28">
            <v>560674331</v>
          </cell>
        </row>
        <row r="33">
          <cell r="D33">
            <v>341020209.04000002</v>
          </cell>
          <cell r="E33" t="str">
            <v>res</v>
          </cell>
        </row>
        <row r="34">
          <cell r="D34">
            <v>222930282.77461708</v>
          </cell>
          <cell r="E34" t="str">
            <v>com</v>
          </cell>
          <cell r="G34">
            <v>62849.599999999999</v>
          </cell>
          <cell r="H34">
            <v>1</v>
          </cell>
          <cell r="I34" t="str">
            <v>COMMERCIAL</v>
          </cell>
        </row>
        <row r="35">
          <cell r="D35">
            <v>2625948.7999999998</v>
          </cell>
          <cell r="E35" t="str">
            <v>3I</v>
          </cell>
          <cell r="G35">
            <v>741118</v>
          </cell>
          <cell r="H35">
            <v>1</v>
          </cell>
          <cell r="I35" t="str">
            <v>RESIDENTIAL</v>
          </cell>
        </row>
        <row r="36">
          <cell r="D36">
            <v>24385334.800000001</v>
          </cell>
          <cell r="E36" t="str">
            <v>31i</v>
          </cell>
          <cell r="G36">
            <v>315278578.69999987</v>
          </cell>
          <cell r="H36">
            <v>2</v>
          </cell>
          <cell r="I36" t="str">
            <v>RESIDENTIAL</v>
          </cell>
        </row>
        <row r="37">
          <cell r="D37">
            <v>117211606.00000001</v>
          </cell>
          <cell r="E37">
            <v>32</v>
          </cell>
          <cell r="G37">
            <v>43100.6</v>
          </cell>
          <cell r="H37" t="str">
            <v>2A</v>
          </cell>
          <cell r="I37" t="str">
            <v>LIQ PETRO GAS</v>
          </cell>
        </row>
        <row r="38">
          <cell r="C38">
            <v>0.97092000000000001</v>
          </cell>
          <cell r="D38">
            <v>708173381.41461706</v>
          </cell>
          <cell r="E38" t="str">
            <v>Total Sales</v>
          </cell>
          <cell r="G38">
            <v>135590165.90000001</v>
          </cell>
          <cell r="H38">
            <v>3</v>
          </cell>
          <cell r="I38" t="str">
            <v>COMMERCIAL</v>
          </cell>
        </row>
        <row r="39">
          <cell r="G39">
            <v>2588840.7999999998</v>
          </cell>
          <cell r="H39">
            <v>3</v>
          </cell>
          <cell r="I39" t="str">
            <v>INDUSTRIAL FIRM</v>
          </cell>
        </row>
        <row r="40">
          <cell r="D40">
            <v>144222889.60000002</v>
          </cell>
          <cell r="G40">
            <v>370234.19999999949</v>
          </cell>
          <cell r="H40">
            <v>3</v>
          </cell>
          <cell r="I40" t="str">
            <v>RESIDENTIAL (see COMM)</v>
          </cell>
        </row>
        <row r="41">
          <cell r="G41">
            <v>8285528.3999999631</v>
          </cell>
          <cell r="H41">
            <v>4</v>
          </cell>
          <cell r="I41" t="str">
            <v>COMMERCIAL</v>
          </cell>
        </row>
        <row r="42">
          <cell r="G42">
            <v>3706499.2000000053</v>
          </cell>
          <cell r="H42">
            <v>4</v>
          </cell>
          <cell r="I42" t="str">
            <v>INDUSTRIAL FIRM</v>
          </cell>
        </row>
        <row r="43">
          <cell r="G43">
            <v>99692.100000000093</v>
          </cell>
          <cell r="H43">
            <v>4</v>
          </cell>
          <cell r="I43" t="str">
            <v>RESIDENTIAL</v>
          </cell>
        </row>
        <row r="44">
          <cell r="G44">
            <v>462987</v>
          </cell>
          <cell r="H44">
            <v>6</v>
          </cell>
          <cell r="I44" t="str">
            <v>COMMERCIAL</v>
          </cell>
        </row>
        <row r="45">
          <cell r="G45">
            <v>3750491.9999999925</v>
          </cell>
          <cell r="H45">
            <v>6</v>
          </cell>
          <cell r="I45" t="str">
            <v>INDUSTRIAL FIRM</v>
          </cell>
        </row>
        <row r="46">
          <cell r="G46">
            <v>559106.4</v>
          </cell>
          <cell r="H46">
            <v>10</v>
          </cell>
          <cell r="I46" t="str">
            <v>COMMERCIAL</v>
          </cell>
        </row>
        <row r="47">
          <cell r="G47">
            <v>17749.5</v>
          </cell>
          <cell r="H47">
            <v>10</v>
          </cell>
          <cell r="I47" t="str">
            <v>INDUSTRIAL FIRM</v>
          </cell>
        </row>
        <row r="48">
          <cell r="G48">
            <v>34882.04</v>
          </cell>
          <cell r="H48">
            <v>19</v>
          </cell>
          <cell r="I48" t="str">
            <v>RESIDENTIAL</v>
          </cell>
        </row>
        <row r="49">
          <cell r="G49">
            <v>1559361.9</v>
          </cell>
          <cell r="H49">
            <v>21</v>
          </cell>
          <cell r="I49" t="str">
            <v>COMMERCIAL</v>
          </cell>
        </row>
        <row r="50">
          <cell r="G50">
            <v>38803</v>
          </cell>
          <cell r="H50">
            <v>21</v>
          </cell>
          <cell r="I50" t="str">
            <v>INDUSTRIAL FIRM</v>
          </cell>
        </row>
        <row r="51">
          <cell r="G51">
            <v>5857388</v>
          </cell>
          <cell r="H51">
            <v>23</v>
          </cell>
          <cell r="I51" t="str">
            <v>INTERRUPTIBLE</v>
          </cell>
        </row>
      </sheetData>
      <sheetData sheetId="7">
        <row r="7">
          <cell r="A7" t="str">
            <v>Calculation of Rates to Become Effective</v>
          </cell>
        </row>
      </sheetData>
      <sheetData sheetId="8">
        <row r="7">
          <cell r="A7">
            <v>38261</v>
          </cell>
        </row>
      </sheetData>
      <sheetData sheetId="9">
        <row r="8">
          <cell r="D8" t="str">
            <v>Residential</v>
          </cell>
        </row>
      </sheetData>
      <sheetData sheetId="10">
        <row r="7">
          <cell r="B7" t="str">
            <v>(a)</v>
          </cell>
        </row>
      </sheetData>
      <sheetData sheetId="11">
        <row r="8">
          <cell r="B8" t="str">
            <v>Total Cost of Service</v>
          </cell>
        </row>
      </sheetData>
      <sheetData sheetId="12">
        <row r="8">
          <cell r="B8" t="str">
            <v>Total Cost of Service</v>
          </cell>
        </row>
      </sheetData>
      <sheetData sheetId="13">
        <row r="8">
          <cell r="C8" t="str">
            <v>Avg. Price</v>
          </cell>
        </row>
      </sheetData>
      <sheetData sheetId="14">
        <row r="2">
          <cell r="B2" t="str">
            <v>NW Natural</v>
          </cell>
        </row>
        <row r="3">
          <cell r="B3" t="str">
            <v>SMPE Revenue Requirement</v>
          </cell>
        </row>
        <row r="4">
          <cell r="B4" t="str">
            <v xml:space="preserve">Spread to the Various Schedules on an </v>
          </cell>
        </row>
        <row r="5">
          <cell r="B5" t="str">
            <v>Equal Percentage of Margin Basis</v>
          </cell>
        </row>
        <row r="7">
          <cell r="B7" t="str">
            <v>Proposed total Increase of</v>
          </cell>
          <cell r="E7">
            <v>13988123</v>
          </cell>
        </row>
        <row r="8">
          <cell r="B8" t="str">
            <v>Appliled to Sch 1, 2, 3, 31, 33</v>
          </cell>
        </row>
        <row r="10">
          <cell r="D10" t="str">
            <v>Current</v>
          </cell>
          <cell r="K10" t="str">
            <v>Proposed</v>
          </cell>
          <cell r="L10" t="str">
            <v>Proposed</v>
          </cell>
        </row>
        <row r="11">
          <cell r="C11" t="str">
            <v>Rate</v>
          </cell>
          <cell r="D11" t="str">
            <v>Permanent</v>
          </cell>
          <cell r="E11" t="str">
            <v>Current</v>
          </cell>
          <cell r="H11" t="str">
            <v>Service Chrg &amp;</v>
          </cell>
          <cell r="I11" t="str">
            <v>Volumetric</v>
          </cell>
          <cell r="J11" t="str">
            <v>Total</v>
          </cell>
          <cell r="K11" t="str">
            <v>Margin Rates</v>
          </cell>
          <cell r="L11" t="str">
            <v>Service Chg &amp;</v>
          </cell>
        </row>
        <row r="12">
          <cell r="B12" t="str">
            <v>Multiplier</v>
          </cell>
          <cell r="C12" t="str">
            <v>Sched</v>
          </cell>
          <cell r="D12" t="str">
            <v>Rates</v>
          </cell>
          <cell r="E12" t="str">
            <v>Margins</v>
          </cell>
          <cell r="F12" t="str">
            <v>Custs</v>
          </cell>
          <cell r="G12" t="str">
            <v>Therms</v>
          </cell>
          <cell r="H12" t="str">
            <v>Min Bill Margin</v>
          </cell>
          <cell r="I12" t="str">
            <v>Margin</v>
          </cell>
          <cell r="J12" t="str">
            <v>Margin</v>
          </cell>
          <cell r="K12" t="str">
            <v>With General</v>
          </cell>
          <cell r="L12" t="str">
            <v>Min Bill Margin</v>
          </cell>
        </row>
        <row r="13">
          <cell r="B13">
            <v>0</v>
          </cell>
          <cell r="C13">
            <v>1</v>
          </cell>
          <cell r="D13">
            <v>5</v>
          </cell>
          <cell r="E13">
            <v>5</v>
          </cell>
          <cell r="F13">
            <v>2983</v>
          </cell>
          <cell r="G13">
            <v>741118</v>
          </cell>
          <cell r="H13">
            <v>178980</v>
          </cell>
          <cell r="I13">
            <v>329195.64807220001</v>
          </cell>
          <cell r="J13">
            <v>508175.64807220001</v>
          </cell>
          <cell r="K13">
            <v>5</v>
          </cell>
          <cell r="L13">
            <v>178980</v>
          </cell>
        </row>
        <row r="14">
          <cell r="C14" t="str">
            <v>1R</v>
          </cell>
          <cell r="D14">
            <v>0.98765000000000003</v>
          </cell>
          <cell r="E14">
            <v>0.44418790000000002</v>
          </cell>
          <cell r="K14">
            <v>0.47928834639264839</v>
          </cell>
        </row>
        <row r="15">
          <cell r="B15">
            <v>1</v>
          </cell>
          <cell r="C15" t="str">
            <v>1C</v>
          </cell>
          <cell r="D15">
            <v>0.97297</v>
          </cell>
          <cell r="E15">
            <v>0.4295079</v>
          </cell>
          <cell r="F15">
            <v>179</v>
          </cell>
          <cell r="G15">
            <v>62130.179020337608</v>
          </cell>
          <cell r="H15">
            <v>10740</v>
          </cell>
          <cell r="I15">
            <v>26685.402717649264</v>
          </cell>
          <cell r="J15">
            <v>37425.402717649267</v>
          </cell>
          <cell r="K15">
            <v>0.46344830904574158</v>
          </cell>
          <cell r="L15">
            <v>10740</v>
          </cell>
        </row>
        <row r="17">
          <cell r="B17">
            <v>0</v>
          </cell>
          <cell r="C17">
            <v>2</v>
          </cell>
          <cell r="D17">
            <v>6</v>
          </cell>
          <cell r="E17">
            <v>6</v>
          </cell>
          <cell r="F17">
            <v>470052</v>
          </cell>
          <cell r="H17">
            <v>33843744</v>
          </cell>
          <cell r="J17">
            <v>33843744</v>
          </cell>
          <cell r="K17">
            <v>6</v>
          </cell>
          <cell r="L17">
            <v>33843744</v>
          </cell>
        </row>
        <row r="18">
          <cell r="B18">
            <v>1</v>
          </cell>
          <cell r="C18">
            <v>2</v>
          </cell>
          <cell r="D18">
            <v>0.92466000000000004</v>
          </cell>
          <cell r="E18">
            <v>0.38119790000000003</v>
          </cell>
          <cell r="G18">
            <v>315321679.29999989</v>
          </cell>
          <cell r="I18">
            <v>120199961.97363344</v>
          </cell>
          <cell r="J18">
            <v>120199961.97363344</v>
          </cell>
          <cell r="K18">
            <v>0.41132077469771272</v>
          </cell>
        </row>
        <row r="19">
          <cell r="B19">
            <v>0</v>
          </cell>
          <cell r="C19">
            <v>3</v>
          </cell>
          <cell r="D19">
            <v>8</v>
          </cell>
          <cell r="E19">
            <v>8</v>
          </cell>
          <cell r="K19">
            <v>8</v>
          </cell>
        </row>
        <row r="20">
          <cell r="B20">
            <v>1</v>
          </cell>
          <cell r="C20" t="str">
            <v>3C</v>
          </cell>
          <cell r="D20">
            <v>0.85153999999999996</v>
          </cell>
          <cell r="E20">
            <v>0.30807789999999996</v>
          </cell>
          <cell r="F20">
            <v>51940</v>
          </cell>
          <cell r="G20">
            <v>135960404.79999998</v>
          </cell>
          <cell r="H20">
            <v>4986240</v>
          </cell>
          <cell r="I20">
            <v>41886395.993933909</v>
          </cell>
          <cell r="J20">
            <v>46872635.993933909</v>
          </cell>
          <cell r="K20">
            <v>0.33242271401611717</v>
          </cell>
          <cell r="L20">
            <v>4986240</v>
          </cell>
        </row>
        <row r="21">
          <cell r="B21">
            <v>1</v>
          </cell>
          <cell r="C21" t="str">
            <v>3I</v>
          </cell>
          <cell r="D21">
            <v>0.83523000000000003</v>
          </cell>
          <cell r="E21">
            <v>0.29176790000000002</v>
          </cell>
          <cell r="F21">
            <v>152.19040139616055</v>
          </cell>
          <cell r="G21">
            <v>2625948.7999999998</v>
          </cell>
          <cell r="H21">
            <v>14610.278534031413</v>
          </cell>
          <cell r="I21">
            <v>766167.56688351999</v>
          </cell>
          <cell r="J21">
            <v>780777.84541755135</v>
          </cell>
          <cell r="K21">
            <v>0.31482387143246271</v>
          </cell>
          <cell r="L21">
            <v>14610.278534031413</v>
          </cell>
        </row>
        <row r="22">
          <cell r="B22">
            <v>0</v>
          </cell>
          <cell r="C22" t="str">
            <v>31C</v>
          </cell>
          <cell r="D22">
            <v>325</v>
          </cell>
          <cell r="E22">
            <v>325</v>
          </cell>
          <cell r="F22">
            <v>1245</v>
          </cell>
          <cell r="H22">
            <v>4855500</v>
          </cell>
          <cell r="K22">
            <v>325</v>
          </cell>
          <cell r="L22">
            <v>4855500</v>
          </cell>
        </row>
        <row r="23">
          <cell r="B23">
            <v>1</v>
          </cell>
          <cell r="D23">
            <v>0.15483</v>
          </cell>
          <cell r="E23">
            <v>0.15483</v>
          </cell>
          <cell r="G23">
            <v>29880000</v>
          </cell>
          <cell r="I23">
            <v>4626320.3999999994</v>
          </cell>
          <cell r="J23">
            <v>14935882.089465991</v>
          </cell>
          <cell r="K23">
            <v>0.16706491705869012</v>
          </cell>
        </row>
        <row r="24">
          <cell r="B24">
            <v>1</v>
          </cell>
          <cell r="D24">
            <v>0.13982</v>
          </cell>
          <cell r="E24">
            <v>0.13982</v>
          </cell>
          <cell r="G24">
            <v>39007736.299999952</v>
          </cell>
          <cell r="I24">
            <v>5454061.6894659931</v>
          </cell>
          <cell r="K24">
            <v>0.15086880257796328</v>
          </cell>
        </row>
        <row r="25">
          <cell r="B25">
            <v>0</v>
          </cell>
          <cell r="C25" t="str">
            <v>31I</v>
          </cell>
          <cell r="D25">
            <v>325</v>
          </cell>
          <cell r="E25">
            <v>325</v>
          </cell>
          <cell r="F25">
            <v>294</v>
          </cell>
          <cell r="H25">
            <v>1146600</v>
          </cell>
          <cell r="K25">
            <v>325</v>
          </cell>
          <cell r="L25">
            <v>1146600</v>
          </cell>
        </row>
        <row r="26">
          <cell r="B26">
            <v>1</v>
          </cell>
          <cell r="D26">
            <v>0.16353000000000001</v>
          </cell>
          <cell r="E26">
            <v>0.16353000000000001</v>
          </cell>
          <cell r="G26">
            <v>7056000</v>
          </cell>
          <cell r="I26">
            <v>1153867.6800000002</v>
          </cell>
          <cell r="J26">
            <v>4874220.4844960012</v>
          </cell>
          <cell r="K26">
            <v>0.17645240513212943</v>
          </cell>
        </row>
        <row r="27">
          <cell r="B27">
            <v>1</v>
          </cell>
          <cell r="D27">
            <v>0.14852000000000001</v>
          </cell>
          <cell r="E27">
            <v>0.14852000000000001</v>
          </cell>
          <cell r="G27">
            <v>17329334.800000001</v>
          </cell>
          <cell r="I27">
            <v>2573752.8044960005</v>
          </cell>
          <cell r="K27">
            <v>0.16025629065140257</v>
          </cell>
        </row>
        <row r="28">
          <cell r="C28">
            <v>33</v>
          </cell>
          <cell r="E28">
            <v>5.0000000000000001E-3</v>
          </cell>
        </row>
        <row r="29">
          <cell r="G29">
            <v>547984352.17902017</v>
          </cell>
          <cell r="H29">
            <v>45036414.278534032</v>
          </cell>
          <cell r="I29">
            <v>177016409.15920272</v>
          </cell>
          <cell r="J29">
            <v>222052823.43773675</v>
          </cell>
          <cell r="L29">
            <v>45036414.278534032</v>
          </cell>
        </row>
        <row r="34">
          <cell r="A34" t="str">
            <v>Demand</v>
          </cell>
          <cell r="B34">
            <v>0.12778999999999999</v>
          </cell>
        </row>
        <row r="35">
          <cell r="A35" t="str">
            <v>Wacog</v>
          </cell>
          <cell r="B35">
            <v>0.41567210000000004</v>
          </cell>
          <cell r="I35">
            <v>13988122.99999997</v>
          </cell>
          <cell r="J35" t="str">
            <v>Test</v>
          </cell>
        </row>
        <row r="36">
          <cell r="B36">
            <v>0.13051000000000001</v>
          </cell>
          <cell r="I36">
            <v>13988123</v>
          </cell>
          <cell r="J36" t="str">
            <v>revenue increase</v>
          </cell>
        </row>
        <row r="37">
          <cell r="B37">
            <v>0.37668000000000001</v>
          </cell>
          <cell r="I37">
            <v>177016409.15920272</v>
          </cell>
          <cell r="J37" t="str">
            <v>Base Margin</v>
          </cell>
        </row>
        <row r="38">
          <cell r="I38">
            <v>7.9021617636699112E-2</v>
          </cell>
          <cell r="J38" t="str">
            <v>Percent Change on Margin</v>
          </cell>
        </row>
        <row r="39">
          <cell r="I39">
            <v>1.0790216176366991</v>
          </cell>
          <cell r="J39" t="str">
            <v>Multiplier</v>
          </cell>
        </row>
      </sheetData>
      <sheetData sheetId="15">
        <row r="1">
          <cell r="A1" t="str">
            <v>NW Natural</v>
          </cell>
        </row>
      </sheetData>
      <sheetData sheetId="16">
        <row r="1">
          <cell r="A1" t="str">
            <v>NW Natural</v>
          </cell>
        </row>
      </sheetData>
      <sheetData sheetId="17">
        <row r="2">
          <cell r="A2" t="str">
            <v>NW Natural</v>
          </cell>
        </row>
      </sheetData>
      <sheetData sheetId="18">
        <row r="1">
          <cell r="A1" t="str">
            <v>NW Natural</v>
          </cell>
        </row>
      </sheetData>
      <sheetData sheetId="1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aintenance Detail"/>
      <sheetName val="Groups"/>
      <sheetName val="Dell Leases-Current"/>
      <sheetName val="Discontinued Maint."/>
      <sheetName val="Dues, Subs, Books"/>
      <sheetName val="Contracts_T&amp;Cs"/>
    </sheetNames>
    <sheetDataSet>
      <sheetData sheetId="0"/>
      <sheetData sheetId="1"/>
      <sheetData sheetId="2" refreshError="1">
        <row r="1">
          <cell r="E1" t="str">
            <v>Construction Operation Services</v>
          </cell>
        </row>
        <row r="2">
          <cell r="E2" t="str">
            <v>Customer Acquisition Systems</v>
          </cell>
        </row>
        <row r="3">
          <cell r="E3" t="str">
            <v>Customer Field Services</v>
          </cell>
        </row>
        <row r="4">
          <cell r="E4" t="str">
            <v>Customer Information Systems</v>
          </cell>
        </row>
        <row r="5">
          <cell r="E5" t="str">
            <v>e-Commerce Site &amp; Intranet</v>
          </cell>
        </row>
        <row r="6">
          <cell r="E6" t="str">
            <v>Engineering Systems</v>
          </cell>
        </row>
        <row r="7">
          <cell r="E7" t="str">
            <v>Finance, Acctg, Info Mgmt &amp; Procurement</v>
          </cell>
        </row>
        <row r="8">
          <cell r="E8" t="str">
            <v>Gas Supply Systems</v>
          </cell>
        </row>
        <row r="9">
          <cell r="E9" t="str">
            <v>Grand Total</v>
          </cell>
        </row>
        <row r="10">
          <cell r="E10" t="str">
            <v>Human Resources and Payroll</v>
          </cell>
        </row>
        <row r="11">
          <cell r="E11" t="str">
            <v>Personal Office Technology</v>
          </cell>
        </row>
        <row r="12">
          <cell r="E12" t="str">
            <v>Other</v>
          </cell>
        </row>
        <row r="13">
          <cell r="E13" t="str">
            <v>Reporting and Other Areas</v>
          </cell>
        </row>
        <row r="14">
          <cell r="E14" t="str">
            <v>Sarbanes Oxley Compliance</v>
          </cell>
        </row>
        <row r="15">
          <cell r="E15" t="str">
            <v xml:space="preserve">  Allocate-DB</v>
          </cell>
        </row>
        <row r="16">
          <cell r="E16" t="str">
            <v xml:space="preserve">  Allocate-General Admin</v>
          </cell>
        </row>
        <row r="17">
          <cell r="E17" t="str">
            <v xml:space="preserve">  Allocate-iSeries</v>
          </cell>
        </row>
        <row r="18">
          <cell r="E18" t="str">
            <v xml:space="preserve">  Allocate-Network</v>
          </cell>
        </row>
        <row r="19">
          <cell r="E19" t="str">
            <v xml:space="preserve">  Allocate-NT</v>
          </cell>
        </row>
        <row r="20">
          <cell r="E20" t="str">
            <v xml:space="preserve">  Allocate-Platform General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WA Detail"/>
      <sheetName val="WA 0506 Matrix"/>
      <sheetName val="WA Proposed Temps"/>
      <sheetName val="WA 0607 Matrix"/>
      <sheetName val="OR Detail"/>
      <sheetName val="OR Increments for filing"/>
      <sheetName val="OR 0506 Matrix"/>
      <sheetName val="OR 0607 Matrix"/>
      <sheetName val="New Vols"/>
      <sheetName val="VOL_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data"/>
      <sheetName val="lookup table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Version 2-10"/>
      <sheetName val="Budget Version 2-14"/>
      <sheetName val="Bud. Ver. 2-10 to 2-14"/>
      <sheetName val="Budget Version 2-21"/>
      <sheetName val="Bud. Ver. 2-14 to 2-21"/>
      <sheetName val="Budget Version 4-19"/>
      <sheetName val="Bud. Ver. 2-21 to 4-19"/>
      <sheetName val="Budget Version 5-2"/>
      <sheetName val="Bud. Ver. 4-19 to 5-2"/>
      <sheetName val="Budget Version 5-31"/>
      <sheetName val="Bud. Ver. 5-2 to 5-31"/>
      <sheetName val="Data"/>
      <sheetName val="YTD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>
        <row r="4">
          <cell r="G4" t="str">
            <v>Jan</v>
          </cell>
        </row>
      </sheetData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 2007 Balance Sheet"/>
      <sheetName val="123104 vs 93004"/>
      <sheetName val="Sept07vsJune07"/>
      <sheetName val="Essbase"/>
      <sheetName val="Def'd Debits"/>
      <sheetName val="Recon to Lawson"/>
      <sheetName val="Recon to 2006"/>
      <sheetName val="ALL ACCOUNTS"/>
      <sheetName val="Util Plant"/>
      <sheetName val="Accum Depr"/>
      <sheetName val="Gas Stored"/>
      <sheetName val="Non Util Prop"/>
      <sheetName val="Inv in Subs"/>
      <sheetName val="Other Inv"/>
      <sheetName val="Cash"/>
      <sheetName val="Acct Rec"/>
      <sheetName val="Allow Uncoll Acct"/>
      <sheetName val="Accrued Rev"/>
      <sheetName val="Inv of Gas"/>
      <sheetName val="Prepaid Prop"/>
      <sheetName val="Unamt Debt Disc"/>
      <sheetName val="Def Reg and Other"/>
      <sheetName val="Comm Stock"/>
      <sheetName val="Prem on Stock"/>
      <sheetName val="Retain Earn"/>
      <sheetName val="Pref Stock"/>
      <sheetName val="Long Term Debt"/>
      <sheetName val="Acct Pay"/>
      <sheetName val="Note Pay"/>
      <sheetName val="Curr Por LT Debt"/>
      <sheetName val="Cust Depos"/>
      <sheetName val="Taxes Accrued"/>
      <sheetName val="Interest Accrued"/>
      <sheetName val="Oth Current Liab"/>
      <sheetName val="Def Taxes Inv Credit"/>
      <sheetName val="Other Liabilities"/>
    </sheetNames>
    <sheetDataSet>
      <sheetData sheetId="0" refreshError="1"/>
      <sheetData sheetId="1" refreshError="1"/>
      <sheetData sheetId="2" refreshError="1"/>
      <sheetData sheetId="3">
        <row r="6">
          <cell r="D6" t="str">
            <v>Y-T-D(Sep)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dy"/>
      <sheetName val="Excluded"/>
      <sheetName val="upload"/>
      <sheetName val="upload (2)"/>
      <sheetName val="upload (3)"/>
      <sheetName val="Combined"/>
      <sheetName val="month check"/>
      <sheetName val="Tweak"/>
      <sheetName val="Chenoweth"/>
      <sheetName val="Admin transfer effect"/>
      <sheetName val="month check-Dehning"/>
      <sheetName val="scratch pap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EXEC SUMMARY"/>
      <sheetName val="EXEC SUMMARY CONT."/>
      <sheetName val="MARGIN NET"/>
      <sheetName val="MARGIN Detail"/>
      <sheetName val="REV"/>
      <sheetName val="Delivered Volumes"/>
      <sheetName val="SOURCE VOL"/>
      <sheetName val="COG"/>
      <sheetName val="CUSTOMER COUNTS report"/>
      <sheetName val="UNACCOUNTED FOR GAS"/>
    </sheetNames>
    <sheetDataSet>
      <sheetData sheetId="0" refreshError="1">
        <row r="5">
          <cell r="B5" t="str">
            <v>March 2008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rage Prices"/>
      <sheetName val="Flowing Prices"/>
      <sheetName val="Raw Prices"/>
      <sheetName val="Index Prices"/>
      <sheetName val="Pipeline Charges"/>
      <sheetName val="Storage Dispatch"/>
      <sheetName val="Storage Cost"/>
      <sheetName val="Flowing Dispatch"/>
      <sheetName val="Flowing Cost"/>
      <sheetName val="Check Page"/>
      <sheetName val="Summary"/>
      <sheetName val="PGA"/>
      <sheetName val="Wacog"/>
      <sheetName val="Seasonal"/>
      <sheetName val="Producer"/>
    </sheetNames>
    <sheetDataSet>
      <sheetData sheetId="0"/>
      <sheetData sheetId="1"/>
      <sheetData sheetId="2"/>
      <sheetData sheetId="3"/>
      <sheetData sheetId="4" refreshError="1"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</row>
        <row r="11">
          <cell r="C11">
            <v>168009500</v>
          </cell>
          <cell r="D11">
            <v>1.689E-3</v>
          </cell>
          <cell r="E11">
            <v>168009500</v>
          </cell>
          <cell r="F11">
            <v>1.6850000000000001E-3</v>
          </cell>
          <cell r="G11">
            <v>283768.04550000001</v>
          </cell>
          <cell r="H11">
            <v>283096.00750000001</v>
          </cell>
          <cell r="I11">
            <v>283096.00750000001</v>
          </cell>
        </row>
        <row r="12">
          <cell r="C12">
            <v>4089051200</v>
          </cell>
          <cell r="D12">
            <v>6.2000000000000003E-5</v>
          </cell>
          <cell r="E12">
            <v>4089051200</v>
          </cell>
          <cell r="F12">
            <v>6.0999999999999999E-5</v>
          </cell>
          <cell r="G12">
            <v>253521.17440000002</v>
          </cell>
          <cell r="H12">
            <v>249432.1232</v>
          </cell>
          <cell r="I12">
            <v>249432.1232</v>
          </cell>
        </row>
        <row r="13">
          <cell r="C13">
            <v>11202880</v>
          </cell>
          <cell r="D13">
            <v>2.776E-2</v>
          </cell>
          <cell r="E13">
            <v>11202880</v>
          </cell>
          <cell r="F13">
            <v>2.7685000000000001E-2</v>
          </cell>
          <cell r="G13">
            <v>310991.94880000001</v>
          </cell>
          <cell r="H13">
            <v>442735.19780000002</v>
          </cell>
          <cell r="I13">
            <v>310151.7328</v>
          </cell>
        </row>
        <row r="15">
          <cell r="E15">
            <v>15991880</v>
          </cell>
          <cell r="N15">
            <v>1150680.02</v>
          </cell>
          <cell r="O15">
            <v>1147396.48</v>
          </cell>
        </row>
        <row r="16">
          <cell r="C16">
            <v>219365000</v>
          </cell>
          <cell r="D16">
            <v>2.5999999999999999E-3</v>
          </cell>
          <cell r="E16">
            <v>219365000</v>
          </cell>
          <cell r="F16">
            <v>2.5929999999999998E-3</v>
          </cell>
          <cell r="G16">
            <v>570349</v>
          </cell>
          <cell r="H16">
            <v>568813.44499999995</v>
          </cell>
          <cell r="I16">
            <v>568813.44499999995</v>
          </cell>
          <cell r="M16">
            <v>2.5999999999999999E-3</v>
          </cell>
          <cell r="N16">
            <v>570349</v>
          </cell>
          <cell r="O16">
            <v>568813.44499999995</v>
          </cell>
        </row>
        <row r="17">
          <cell r="C17">
            <v>1747985000</v>
          </cell>
          <cell r="D17">
            <v>3.3199999999999999E-4</v>
          </cell>
          <cell r="E17">
            <v>1747985000</v>
          </cell>
          <cell r="F17">
            <v>3.3100000000000002E-4</v>
          </cell>
          <cell r="G17">
            <v>580331.02</v>
          </cell>
          <cell r="H17">
            <v>578583.03500000003</v>
          </cell>
          <cell r="I17">
            <v>578583.03500000003</v>
          </cell>
          <cell r="M17">
            <v>3.3199999999999999E-4</v>
          </cell>
          <cell r="N17">
            <v>580331.02</v>
          </cell>
          <cell r="O17">
            <v>578583.03500000003</v>
          </cell>
        </row>
        <row r="18">
          <cell r="C18">
            <v>4789000</v>
          </cell>
          <cell r="D18">
            <v>2.776E-2</v>
          </cell>
          <cell r="E18">
            <v>4789000</v>
          </cell>
          <cell r="F18">
            <v>2.7685000000000001E-2</v>
          </cell>
          <cell r="G18">
            <v>132942.64000000001</v>
          </cell>
          <cell r="H18">
            <v>0</v>
          </cell>
          <cell r="I18">
            <v>132583.465</v>
          </cell>
        </row>
        <row r="19">
          <cell r="H19">
            <v>2131903.8287</v>
          </cell>
        </row>
        <row r="21">
          <cell r="C21">
            <v>1158853100</v>
          </cell>
          <cell r="D21">
            <v>2.7924000000000001E-2</v>
          </cell>
          <cell r="E21">
            <v>1158853100</v>
          </cell>
          <cell r="F21">
            <v>2.7685000000000001E-2</v>
          </cell>
          <cell r="G21">
            <v>32082848.0735</v>
          </cell>
          <cell r="H21">
            <v>32082848.0735</v>
          </cell>
          <cell r="I21">
            <v>32082848.0735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</row>
        <row r="23">
          <cell r="C23">
            <v>152205000</v>
          </cell>
          <cell r="D23">
            <v>1.8764298654819201E-2</v>
          </cell>
          <cell r="E23">
            <v>81030000</v>
          </cell>
          <cell r="F23">
            <v>1.8574893249413797E-2</v>
          </cell>
          <cell r="G23">
            <v>1505123.6</v>
          </cell>
          <cell r="H23">
            <v>417000</v>
          </cell>
          <cell r="I23">
            <v>1505123.6</v>
          </cell>
        </row>
        <row r="24">
          <cell r="C24">
            <v>2316000</v>
          </cell>
          <cell r="D24">
            <v>9.6829999999999999E-2</v>
          </cell>
          <cell r="E24">
            <v>2316000</v>
          </cell>
          <cell r="F24">
            <v>9.6829999999999999E-2</v>
          </cell>
          <cell r="G24">
            <v>224258.28</v>
          </cell>
          <cell r="I24">
            <v>224258.28</v>
          </cell>
          <cell r="O24">
            <v>0.58142000000000005</v>
          </cell>
        </row>
        <row r="25">
          <cell r="H25">
            <v>0</v>
          </cell>
        </row>
        <row r="27">
          <cell r="C27">
            <v>0.09</v>
          </cell>
          <cell r="D27">
            <v>350400000</v>
          </cell>
          <cell r="E27">
            <v>1.860099798644986E-2</v>
          </cell>
          <cell r="F27">
            <v>270600000</v>
          </cell>
          <cell r="G27">
            <v>5033430.0551333325</v>
          </cell>
          <cell r="L27">
            <v>31536000</v>
          </cell>
        </row>
        <row r="28">
          <cell r="C28">
            <v>0</v>
          </cell>
          <cell r="G28">
            <v>5099710.9304</v>
          </cell>
          <cell r="H28">
            <v>34424427.5</v>
          </cell>
          <cell r="I28" t="str">
            <v>Total BC Demand From previous Filing</v>
          </cell>
          <cell r="L28">
            <v>0</v>
          </cell>
        </row>
        <row r="29">
          <cell r="C29">
            <v>9.5000000000000001E-2</v>
          </cell>
          <cell r="D29">
            <v>30404500</v>
          </cell>
          <cell r="E29">
            <v>7.9192980487628753E-2</v>
          </cell>
          <cell r="F29">
            <v>270600000</v>
          </cell>
          <cell r="G29">
            <v>21429620.519952342</v>
          </cell>
          <cell r="H29">
            <v>5033430.0551333325</v>
          </cell>
          <cell r="I29" t="str">
            <v>Duke T-South</v>
          </cell>
          <cell r="L29">
            <v>2888427.5</v>
          </cell>
        </row>
        <row r="30">
          <cell r="E30">
            <v>9.7793978474078613E-2</v>
          </cell>
          <cell r="F30">
            <v>270600000</v>
          </cell>
          <cell r="G30">
            <v>26463050.575085673</v>
          </cell>
          <cell r="H30">
            <v>5099710.9304</v>
          </cell>
          <cell r="I30" t="str">
            <v>BC Crossing replacement</v>
          </cell>
          <cell r="L30">
            <v>34424427.5</v>
          </cell>
        </row>
        <row r="31">
          <cell r="C31">
            <v>4852129.6609867821</v>
          </cell>
          <cell r="D31" t="str">
            <v xml:space="preserve">               N/A</v>
          </cell>
          <cell r="E31" t="str">
            <v xml:space="preserve">               N/A</v>
          </cell>
          <cell r="F31">
            <v>4630527.1913048737</v>
          </cell>
          <cell r="G31">
            <v>4630527.1913048737</v>
          </cell>
          <cell r="H31">
            <v>2861665.9945143284</v>
          </cell>
          <cell r="I31" t="str">
            <v xml:space="preserve">ANG-Nova Expansionfor BC Crossing </v>
          </cell>
          <cell r="L31">
            <v>4630527.1913048737</v>
          </cell>
        </row>
        <row r="32">
          <cell r="C32">
            <v>1849293.005495775</v>
          </cell>
          <cell r="D32" t="str">
            <v xml:space="preserve">               N/A</v>
          </cell>
          <cell r="E32" t="str">
            <v xml:space="preserve">               N/A</v>
          </cell>
          <cell r="F32">
            <v>2491497.4444074924</v>
          </cell>
          <cell r="G32">
            <v>2491497.4444074924</v>
          </cell>
          <cell r="H32">
            <v>21429620.519952342</v>
          </cell>
          <cell r="I32" t="str">
            <v>Net BC  After ANG and BC Crossing</v>
          </cell>
          <cell r="L32">
            <v>1887182.2064498791</v>
          </cell>
        </row>
        <row r="33">
          <cell r="C33">
            <v>5782627.8045914266</v>
          </cell>
          <cell r="D33" t="str">
            <v xml:space="preserve">               N/A</v>
          </cell>
          <cell r="E33" t="str">
            <v xml:space="preserve">               N/A</v>
          </cell>
          <cell r="F33">
            <v>7208734.0755555574</v>
          </cell>
          <cell r="G33">
            <v>7208734.0755555574</v>
          </cell>
          <cell r="H33">
            <v>5033430.0551333325</v>
          </cell>
          <cell r="I33" t="str">
            <v>Addin back in T-South</v>
          </cell>
          <cell r="L33">
            <v>4590542.6820980553</v>
          </cell>
        </row>
        <row r="34">
          <cell r="H34">
            <v>26463050.575085673</v>
          </cell>
          <cell r="I34" t="str">
            <v>Total BC Demand Transfer</v>
          </cell>
          <cell r="L34">
            <v>1517685.44</v>
          </cell>
        </row>
        <row r="35">
          <cell r="C35">
            <v>34424427.5</v>
          </cell>
          <cell r="D35">
            <v>380804500</v>
          </cell>
          <cell r="F35">
            <v>270600000</v>
          </cell>
          <cell r="G35">
            <v>26463050.575085673</v>
          </cell>
          <cell r="H35">
            <v>7.9192980487628753E-2</v>
          </cell>
          <cell r="I35" t="str">
            <v>Net BC  After ANG and BC Crossing without T-South</v>
          </cell>
          <cell r="L35">
            <v>47050365.01985281</v>
          </cell>
        </row>
        <row r="36">
          <cell r="D36">
            <v>9.0399214032397202E-2</v>
          </cell>
          <cell r="F36">
            <v>9.7793978474078613E-2</v>
          </cell>
          <cell r="H36">
            <v>1.860099798644986E-2</v>
          </cell>
          <cell r="I36" t="str">
            <v>T-South</v>
          </cell>
          <cell r="Y36">
            <v>0</v>
          </cell>
        </row>
        <row r="37">
          <cell r="C37">
            <v>0</v>
          </cell>
          <cell r="H37">
            <v>9.7793978474078613E-2</v>
          </cell>
          <cell r="I37" t="str">
            <v>Total BC Demand in This Filing</v>
          </cell>
          <cell r="Y37">
            <v>5172770.1151372502</v>
          </cell>
          <cell r="Z37" t="str">
            <v>Avg</v>
          </cell>
        </row>
        <row r="38">
          <cell r="B38" t="str">
            <v>Already included in Duke BC figure, above</v>
          </cell>
          <cell r="C38">
            <v>46908477.971073985</v>
          </cell>
          <cell r="G38">
            <v>26463050.575085673</v>
          </cell>
          <cell r="Y38">
            <v>0</v>
          </cell>
        </row>
        <row r="39">
          <cell r="C39">
            <v>82852611.753273994</v>
          </cell>
          <cell r="G39">
            <v>81828409.978753597</v>
          </cell>
          <cell r="Y39">
            <v>0</v>
          </cell>
        </row>
        <row r="40">
          <cell r="B40" t="str">
            <v>NORTHWEST NATURAL GAS CO.</v>
          </cell>
          <cell r="Y40">
            <v>0</v>
          </cell>
        </row>
        <row r="41">
          <cell r="B41" t="str">
            <v>ASSORTED VOLUMETRIC COSTS</v>
          </cell>
          <cell r="C41" t="str">
            <v>Rate</v>
          </cell>
          <cell r="D41" t="str">
            <v>Volume</v>
          </cell>
          <cell r="E41" t="str">
            <v>Cost</v>
          </cell>
          <cell r="Y41">
            <v>0</v>
          </cell>
        </row>
        <row r="42">
          <cell r="B42" t="str">
            <v>TF-1 VOLUMETRIC</v>
          </cell>
          <cell r="C42">
            <v>3.2100000000000002E-3</v>
          </cell>
          <cell r="D42">
            <v>572591607</v>
          </cell>
          <cell r="E42">
            <v>1838019</v>
          </cell>
          <cell r="Y42">
            <v>0.57909166149389613</v>
          </cell>
        </row>
        <row r="43">
          <cell r="B43" t="str">
            <v>Spot Firm</v>
          </cell>
          <cell r="C43">
            <v>3.2100000000000002E-3</v>
          </cell>
          <cell r="D43">
            <v>37024587</v>
          </cell>
          <cell r="E43">
            <v>118849</v>
          </cell>
          <cell r="Y43">
            <v>0.57909166149389613</v>
          </cell>
        </row>
        <row r="44">
          <cell r="B44" t="str">
            <v>TF-2 VOLUMETRIC</v>
          </cell>
          <cell r="C44">
            <v>3.0000000000000001E-3</v>
          </cell>
          <cell r="D44">
            <v>15991859</v>
          </cell>
          <cell r="E44">
            <v>47976</v>
          </cell>
          <cell r="G44">
            <v>26463050.575085673</v>
          </cell>
          <cell r="H44">
            <v>26463050.575085673</v>
          </cell>
          <cell r="Y44">
            <v>10345540.037243947</v>
          </cell>
        </row>
        <row r="45">
          <cell r="B45" t="str">
            <v>SGS-1 FUEL USE</v>
          </cell>
          <cell r="C45">
            <v>0</v>
          </cell>
          <cell r="D45">
            <v>0</v>
          </cell>
          <cell r="E45">
            <v>0</v>
          </cell>
          <cell r="G45">
            <v>5099710.9304</v>
          </cell>
          <cell r="H45">
            <v>5099710.9304</v>
          </cell>
          <cell r="Y45">
            <v>10345540.037243947</v>
          </cell>
        </row>
        <row r="46">
          <cell r="B46" t="str">
            <v>LS-1 VAPORIZATION</v>
          </cell>
          <cell r="C46">
            <v>3.0300000000000001E-3</v>
          </cell>
          <cell r="D46">
            <v>4788992</v>
          </cell>
          <cell r="E46">
            <v>14511</v>
          </cell>
          <cell r="G46">
            <v>4630527.1913048737</v>
          </cell>
          <cell r="H46">
            <v>4630527.1913048737</v>
          </cell>
          <cell r="Y46">
            <v>10345540.037243947</v>
          </cell>
        </row>
        <row r="47">
          <cell r="B47" t="str">
            <v>TI-1 VOLUMETRIC</v>
          </cell>
          <cell r="C47">
            <v>3.1370000000000002E-2</v>
          </cell>
          <cell r="D47">
            <v>0</v>
          </cell>
          <cell r="E47">
            <v>0</v>
          </cell>
          <cell r="G47">
            <v>2491497.4444074924</v>
          </cell>
          <cell r="H47">
            <v>2491497.4444074924</v>
          </cell>
          <cell r="Y47">
            <v>10345540.037243947</v>
          </cell>
        </row>
        <row r="48">
          <cell r="B48" t="str">
            <v>SGS-2  FUEL USE</v>
          </cell>
          <cell r="C48">
            <v>0</v>
          </cell>
          <cell r="D48">
            <v>0</v>
          </cell>
          <cell r="E48">
            <v>0</v>
          </cell>
          <cell r="G48">
            <v>7208734.0755555574</v>
          </cell>
          <cell r="H48">
            <v>7208734.0755555574</v>
          </cell>
          <cell r="Y48">
            <v>10345540.037243947</v>
          </cell>
        </row>
        <row r="49">
          <cell r="B49" t="str">
            <v>PGT COMMODITY</v>
          </cell>
          <cell r="C49">
            <v>5.8100000000000003E-4</v>
          </cell>
          <cell r="D49">
            <v>294932372</v>
          </cell>
          <cell r="E49">
            <v>171356</v>
          </cell>
          <cell r="G49">
            <v>64800</v>
          </cell>
          <cell r="H49">
            <v>0</v>
          </cell>
          <cell r="Y49">
            <v>10345540.037243947</v>
          </cell>
        </row>
        <row r="50">
          <cell r="B50" t="str">
            <v>ANG COMMODITY</v>
          </cell>
          <cell r="C50">
            <v>6.3400000000000001E-4</v>
          </cell>
          <cell r="D50">
            <v>294932372</v>
          </cell>
          <cell r="E50">
            <v>186987</v>
          </cell>
          <cell r="H50">
            <v>81828409.978753597</v>
          </cell>
        </row>
        <row r="51">
          <cell r="B51" t="str">
            <v>NOVA COMMODITY</v>
          </cell>
          <cell r="C51">
            <v>4.2000000000000002E-4</v>
          </cell>
          <cell r="D51">
            <v>294932372</v>
          </cell>
          <cell r="E51">
            <v>123872</v>
          </cell>
          <cell r="G51">
            <v>0</v>
          </cell>
          <cell r="H51">
            <v>0</v>
          </cell>
        </row>
        <row r="52">
          <cell r="B52" t="str">
            <v>Sum of Alberta volumetric chgs</v>
          </cell>
          <cell r="C52">
            <v>1.635E-3</v>
          </cell>
          <cell r="D52">
            <v>294932372</v>
          </cell>
          <cell r="G52">
            <v>26463050.575085673</v>
          </cell>
          <cell r="H52">
            <v>0</v>
          </cell>
        </row>
        <row r="53">
          <cell r="G53">
            <v>0</v>
          </cell>
        </row>
        <row r="54">
          <cell r="B54" t="str">
            <v>Totals</v>
          </cell>
          <cell r="D54">
            <v>630397045.01999998</v>
          </cell>
          <cell r="E54">
            <v>2501570</v>
          </cell>
          <cell r="F54">
            <v>2501569</v>
          </cell>
          <cell r="G54" t="str">
            <v>from WACOG page</v>
          </cell>
        </row>
        <row r="57">
          <cell r="D57">
            <v>609616194</v>
          </cell>
          <cell r="E57">
            <v>1956868</v>
          </cell>
        </row>
        <row r="58">
          <cell r="E58">
            <v>2004844</v>
          </cell>
        </row>
        <row r="59">
          <cell r="E59">
            <v>482215</v>
          </cell>
        </row>
        <row r="63">
          <cell r="F63" t="str">
            <v xml:space="preserve">  PROBLEM , see wacog page, volumetric costs do not agree</v>
          </cell>
        </row>
        <row r="64">
          <cell r="F64">
            <v>-1</v>
          </cell>
          <cell r="G64" t="str">
            <v>Difference</v>
          </cell>
        </row>
        <row r="74">
          <cell r="B74" t="str">
            <v>NW Natural</v>
          </cell>
        </row>
        <row r="75">
          <cell r="B75" t="str">
            <v xml:space="preserve">      Components of NWP TF-1 Capacity </v>
          </cell>
          <cell r="F75" t="str">
            <v xml:space="preserve">         Temporary Capacity</v>
          </cell>
        </row>
        <row r="76">
          <cell r="B76" t="str">
            <v>Daily Capacity</v>
          </cell>
          <cell r="C76" t="str">
            <v xml:space="preserve">  Contract</v>
          </cell>
          <cell r="E76" t="str">
            <v>Daily Capacity</v>
          </cell>
          <cell r="F76" t="str">
            <v>Contract</v>
          </cell>
          <cell r="G76" t="str">
            <v>Annual Cost</v>
          </cell>
          <cell r="H76" t="str">
            <v>Effective Dates</v>
          </cell>
        </row>
        <row r="77">
          <cell r="B77">
            <v>2460440</v>
          </cell>
          <cell r="C77" t="str">
            <v xml:space="preserve">                  NWP basic daily contract</v>
          </cell>
          <cell r="E77">
            <v>50000</v>
          </cell>
          <cell r="F77" t="str">
            <v>Pan Energy</v>
          </cell>
          <cell r="G77">
            <v>505251.25</v>
          </cell>
          <cell r="H77">
            <v>35735</v>
          </cell>
        </row>
        <row r="78">
          <cell r="B78">
            <v>500000</v>
          </cell>
          <cell r="C78" t="str">
            <v xml:space="preserve">             Phase One Expansion</v>
          </cell>
          <cell r="E78">
            <v>40000</v>
          </cell>
          <cell r="F78" t="str">
            <v>GP Wauna</v>
          </cell>
          <cell r="G78">
            <v>101050.25000000001</v>
          </cell>
          <cell r="H78">
            <v>37561</v>
          </cell>
        </row>
        <row r="79">
          <cell r="B79">
            <v>0</v>
          </cell>
          <cell r="C79" t="str">
            <v xml:space="preserve">                 ODL-1 Capacity Transfer</v>
          </cell>
          <cell r="E79">
            <v>52000</v>
          </cell>
          <cell r="F79" t="str">
            <v>Weyerhaeuser</v>
          </cell>
          <cell r="G79">
            <v>525461.30000000005</v>
          </cell>
          <cell r="H79">
            <v>35582</v>
          </cell>
        </row>
        <row r="80">
          <cell r="B80">
            <v>-300000</v>
          </cell>
          <cell r="C80" t="str">
            <v xml:space="preserve">              PGE Capacity Release</v>
          </cell>
          <cell r="E80">
            <v>50000</v>
          </cell>
          <cell r="F80" t="str">
            <v>Wyr Peak I</v>
          </cell>
          <cell r="G80">
            <v>233350.50000000003</v>
          </cell>
          <cell r="H80" t="str">
            <v>Jan 1, 1996</v>
          </cell>
        </row>
        <row r="81">
          <cell r="B81">
            <v>-45500</v>
          </cell>
          <cell r="C81" t="str">
            <v xml:space="preserve">                        GP Toledo Capacity Release</v>
          </cell>
          <cell r="E81">
            <v>30000</v>
          </cell>
          <cell r="F81" t="str">
            <v>Wyr Peak II</v>
          </cell>
          <cell r="G81">
            <v>140010.29999999999</v>
          </cell>
          <cell r="H81" t="str">
            <v>Nov 1, 1996</v>
          </cell>
        </row>
        <row r="82">
          <cell r="B82">
            <v>0</v>
          </cell>
          <cell r="C82" t="str">
            <v xml:space="preserve">               ODl-1 Capacity Transfer</v>
          </cell>
        </row>
        <row r="83">
          <cell r="B83">
            <v>1020000</v>
          </cell>
          <cell r="C83" t="str">
            <v xml:space="preserve">                      Phase N Addition (jan 1996)</v>
          </cell>
        </row>
        <row r="84">
          <cell r="B84">
            <v>-460000</v>
          </cell>
          <cell r="C84" t="str">
            <v xml:space="preserve">                  PGE Phase N Assignment</v>
          </cell>
        </row>
        <row r="85">
          <cell r="B85">
            <v>3174940</v>
          </cell>
          <cell r="E85">
            <v>222000</v>
          </cell>
          <cell r="G85">
            <v>1505123.6</v>
          </cell>
          <cell r="H85">
            <v>1.8574893249413797E-2</v>
          </cell>
          <cell r="I85">
            <v>125426.96666666667</v>
          </cell>
          <cell r="J85" t="str">
            <v>Oct</v>
          </cell>
        </row>
        <row r="86">
          <cell r="B86">
            <v>6349880</v>
          </cell>
          <cell r="E86">
            <v>81030000</v>
          </cell>
          <cell r="G86">
            <v>1505123.6</v>
          </cell>
          <cell r="H86">
            <v>1.8574893249413797E-2</v>
          </cell>
          <cell r="I86">
            <v>125426.96666666667</v>
          </cell>
          <cell r="J86" t="str">
            <v>Nov</v>
          </cell>
        </row>
        <row r="87">
          <cell r="B87">
            <v>31749400</v>
          </cell>
          <cell r="I87">
            <v>125426.96666666667</v>
          </cell>
          <cell r="J87" t="str">
            <v>Dec</v>
          </cell>
        </row>
        <row r="88">
          <cell r="B88">
            <v>294007500</v>
          </cell>
          <cell r="I88">
            <v>125426.96666666667</v>
          </cell>
          <cell r="J88" t="str">
            <v>Jan</v>
          </cell>
        </row>
        <row r="89">
          <cell r="B89">
            <v>8139597.6375000002</v>
          </cell>
          <cell r="I89">
            <v>125426.96666666667</v>
          </cell>
          <cell r="J89" t="str">
            <v>Feb</v>
          </cell>
        </row>
        <row r="90">
          <cell r="B90" t="str">
            <v>Value of capacity release</v>
          </cell>
          <cell r="I90">
            <v>125426.96666666667</v>
          </cell>
          <cell r="J90" t="str">
            <v>Mar</v>
          </cell>
        </row>
        <row r="91">
          <cell r="I91">
            <v>125426.96666666667</v>
          </cell>
          <cell r="J91" t="str">
            <v>Apr</v>
          </cell>
        </row>
        <row r="92">
          <cell r="B92" t="str">
            <v>Fuel Use Percentages</v>
          </cell>
          <cell r="C92">
            <v>0.01</v>
          </cell>
          <cell r="D92">
            <v>0.01</v>
          </cell>
          <cell r="E92">
            <v>0</v>
          </cell>
          <cell r="F92">
            <v>1.34E-2</v>
          </cell>
          <cell r="G92">
            <v>0.02</v>
          </cell>
          <cell r="H92">
            <v>2.2000000000000002E-2</v>
          </cell>
          <cell r="I92">
            <v>125426.96666666667</v>
          </cell>
          <cell r="J92" t="str">
            <v>May</v>
          </cell>
        </row>
        <row r="93">
          <cell r="C93" t="str">
            <v>PGT</v>
          </cell>
          <cell r="D93" t="str">
            <v>ANG</v>
          </cell>
          <cell r="E93" t="str">
            <v>NOVA</v>
          </cell>
          <cell r="F93" t="str">
            <v>NWP</v>
          </cell>
          <cell r="G93" t="str">
            <v>Southern Crossing</v>
          </cell>
          <cell r="H93" t="str">
            <v>T-Soutn</v>
          </cell>
          <cell r="I93">
            <v>125426.96666666667</v>
          </cell>
          <cell r="J93" t="str">
            <v>Je</v>
          </cell>
        </row>
        <row r="94">
          <cell r="C94" t="str">
            <v>FUEL USE</v>
          </cell>
          <cell r="D94" t="str">
            <v>FUEL USE</v>
          </cell>
          <cell r="E94" t="str">
            <v>FUEL USE</v>
          </cell>
          <cell r="F94" t="str">
            <v>FUEL USE</v>
          </cell>
          <cell r="G94" t="str">
            <v>FUEL USE</v>
          </cell>
          <cell r="H94" t="str">
            <v>FUEL USE</v>
          </cell>
          <cell r="I94">
            <v>125426.96666666667</v>
          </cell>
          <cell r="J94" t="str">
            <v>Jly</v>
          </cell>
        </row>
        <row r="95">
          <cell r="C95">
            <v>0.99</v>
          </cell>
          <cell r="D95">
            <v>0.99</v>
          </cell>
          <cell r="E95">
            <v>1</v>
          </cell>
          <cell r="F95">
            <v>0.98660000000000003</v>
          </cell>
          <cell r="I95">
            <v>125426.96666666667</v>
          </cell>
          <cell r="J95" t="str">
            <v>Aug</v>
          </cell>
        </row>
        <row r="96">
          <cell r="B96" t="str">
            <v>Station 2 T South BC Shrinkage</v>
          </cell>
          <cell r="C96">
            <v>0.96460000000000001</v>
          </cell>
          <cell r="I96">
            <v>125426.96666666667</v>
          </cell>
          <cell r="J96" t="str">
            <v>Sep</v>
          </cell>
        </row>
        <row r="97">
          <cell r="B97" t="str">
            <v>Alberta Stanfield Shrinkage</v>
          </cell>
          <cell r="C97">
            <v>0.96660000000000001</v>
          </cell>
          <cell r="H97">
            <v>81030000</v>
          </cell>
          <cell r="I97">
            <v>1505123.6000000006</v>
          </cell>
          <cell r="J97" t="str">
            <v>Total</v>
          </cell>
        </row>
        <row r="98">
          <cell r="B98" t="str">
            <v>NWP (Rockies, BC) Shrinkage</v>
          </cell>
          <cell r="C98">
            <v>0.98660000000000003</v>
          </cell>
          <cell r="I98">
            <v>1.8574893249413804E-2</v>
          </cell>
        </row>
        <row r="99">
          <cell r="B99" t="str">
            <v>Southern Crossing Sumas</v>
          </cell>
          <cell r="C99">
            <v>0.96</v>
          </cell>
        </row>
        <row r="100">
          <cell r="B100" t="str">
            <v>NW Natural</v>
          </cell>
        </row>
        <row r="101">
          <cell r="B101" t="str">
            <v>Pgt, Ang and Nova Demand Charges in the Filing</v>
          </cell>
        </row>
        <row r="102">
          <cell r="B102" t="str">
            <v>Total</v>
          </cell>
          <cell r="C102" t="str">
            <v>Contract</v>
          </cell>
          <cell r="D102" t="str">
            <v>Oct</v>
          </cell>
          <cell r="E102" t="str">
            <v>Nov</v>
          </cell>
          <cell r="F102" t="str">
            <v>Dec</v>
          </cell>
          <cell r="G102" t="str">
            <v>Jan</v>
          </cell>
          <cell r="H102" t="str">
            <v>Feb</v>
          </cell>
          <cell r="I102" t="str">
            <v>Mar</v>
          </cell>
          <cell r="J102" t="str">
            <v>Apr</v>
          </cell>
          <cell r="K102" t="str">
            <v>May</v>
          </cell>
          <cell r="L102" t="str">
            <v>Jun</v>
          </cell>
          <cell r="M102" t="str">
            <v>Jul</v>
          </cell>
          <cell r="N102" t="str">
            <v>Aug</v>
          </cell>
          <cell r="O102" t="str">
            <v>Sep</v>
          </cell>
        </row>
        <row r="103">
          <cell r="B103">
            <v>7208734.0755555574</v>
          </cell>
          <cell r="C103" t="str">
            <v xml:space="preserve">  Delivery Dem/Ch.(NOVA)......</v>
          </cell>
          <cell r="D103">
            <v>426099.68222222221</v>
          </cell>
          <cell r="E103">
            <v>616603.12666666671</v>
          </cell>
          <cell r="F103">
            <v>616603.12666666671</v>
          </cell>
          <cell r="G103">
            <v>616603.12666666671</v>
          </cell>
          <cell r="H103">
            <v>616603.12666666671</v>
          </cell>
          <cell r="I103">
            <v>616603.12666666671</v>
          </cell>
          <cell r="J103">
            <v>616603.12666666671</v>
          </cell>
          <cell r="K103">
            <v>616603.12666666671</v>
          </cell>
          <cell r="L103">
            <v>616603.12666666671</v>
          </cell>
          <cell r="M103">
            <v>616603.12666666671</v>
          </cell>
          <cell r="N103">
            <v>616603.12666666671</v>
          </cell>
          <cell r="O103">
            <v>616603.12666666671</v>
          </cell>
          <cell r="Q103">
            <v>249244</v>
          </cell>
        </row>
        <row r="104">
          <cell r="B104">
            <v>0</v>
          </cell>
          <cell r="C104" t="str">
            <v xml:space="preserve">  Receipt Demand (NOVA)......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</row>
        <row r="105">
          <cell r="B105">
            <v>2491497.4444074924</v>
          </cell>
          <cell r="C105" t="str">
            <v xml:space="preserve">  ANG Demand Charge..........</v>
          </cell>
          <cell r="D105">
            <v>155611.40371396497</v>
          </cell>
          <cell r="E105">
            <v>225259.41331627767</v>
          </cell>
          <cell r="F105">
            <v>225259.41331627767</v>
          </cell>
          <cell r="G105">
            <v>225259.41331627767</v>
          </cell>
          <cell r="H105">
            <v>225259.41331627767</v>
          </cell>
          <cell r="I105">
            <v>225259.41331627767</v>
          </cell>
          <cell r="J105">
            <v>201598.1623520233</v>
          </cell>
          <cell r="K105">
            <v>201598.1623520233</v>
          </cell>
          <cell r="L105">
            <v>201598.1623520233</v>
          </cell>
          <cell r="M105">
            <v>201598.1623520233</v>
          </cell>
          <cell r="N105">
            <v>201598.1623520233</v>
          </cell>
          <cell r="O105">
            <v>201598.1623520233</v>
          </cell>
          <cell r="P105">
            <v>0</v>
          </cell>
        </row>
        <row r="106">
          <cell r="B106">
            <v>1885927.0405384202</v>
          </cell>
          <cell r="C106" t="str">
            <v xml:space="preserve">  PGT FTS-1 (T-3) F00164</v>
          </cell>
          <cell r="D106">
            <v>191136.87052307001</v>
          </cell>
          <cell r="E106">
            <v>191136.87052307001</v>
          </cell>
          <cell r="F106">
            <v>191136.87052307001</v>
          </cell>
          <cell r="G106">
            <v>191136.87052307001</v>
          </cell>
          <cell r="H106">
            <v>191136.87052307001</v>
          </cell>
          <cell r="I106">
            <v>191136.87052307001</v>
          </cell>
          <cell r="J106">
            <v>123184.3029</v>
          </cell>
          <cell r="K106">
            <v>123184.3029</v>
          </cell>
          <cell r="L106">
            <v>123184.3029</v>
          </cell>
          <cell r="M106">
            <v>123184.3029</v>
          </cell>
          <cell r="N106">
            <v>123184.3029</v>
          </cell>
          <cell r="O106">
            <v>123184.3029</v>
          </cell>
          <cell r="P106">
            <v>0</v>
          </cell>
        </row>
        <row r="107">
          <cell r="B107">
            <v>2683901.0956799989</v>
          </cell>
          <cell r="C107" t="str">
            <v xml:space="preserve">  PGT FTS-1 (Non-Core)</v>
          </cell>
          <cell r="D107">
            <v>223658.42463999998</v>
          </cell>
          <cell r="E107">
            <v>223658.42463999998</v>
          </cell>
          <cell r="F107">
            <v>223658.42463999998</v>
          </cell>
          <cell r="G107">
            <v>223658.42463999998</v>
          </cell>
          <cell r="H107">
            <v>223658.42463999998</v>
          </cell>
          <cell r="I107">
            <v>223658.42463999998</v>
          </cell>
          <cell r="J107">
            <v>223658.42463999998</v>
          </cell>
          <cell r="K107">
            <v>223658.42463999998</v>
          </cell>
          <cell r="L107">
            <v>223658.42463999998</v>
          </cell>
          <cell r="M107">
            <v>223658.42463999998</v>
          </cell>
          <cell r="N107">
            <v>223658.42463999998</v>
          </cell>
          <cell r="O107">
            <v>223658.42463999998</v>
          </cell>
        </row>
        <row r="108">
          <cell r="B108">
            <v>60699.055086454282</v>
          </cell>
          <cell r="C108" t="str">
            <v xml:space="preserve">  PGT FTS-1 (T-1) F00180</v>
          </cell>
          <cell r="D108">
            <v>5058.2545905378556</v>
          </cell>
          <cell r="E108">
            <v>5058.2545905378556</v>
          </cell>
          <cell r="F108">
            <v>5058.2545905378556</v>
          </cell>
          <cell r="G108">
            <v>5058.2545905378556</v>
          </cell>
          <cell r="H108">
            <v>5058.2545905378556</v>
          </cell>
          <cell r="I108">
            <v>5058.2545905378556</v>
          </cell>
          <cell r="J108">
            <v>5058.2545905378556</v>
          </cell>
          <cell r="K108">
            <v>5058.2545905378556</v>
          </cell>
          <cell r="L108">
            <v>5058.2545905378556</v>
          </cell>
          <cell r="M108">
            <v>5058.2545905378556</v>
          </cell>
          <cell r="N108">
            <v>5058.2545905378556</v>
          </cell>
          <cell r="O108">
            <v>5058.2545905378556</v>
          </cell>
        </row>
        <row r="109">
          <cell r="B109">
            <v>14330758.71126792</v>
          </cell>
          <cell r="C109" t="str">
            <v>Total</v>
          </cell>
          <cell r="D109">
            <v>1001564.635689795</v>
          </cell>
          <cell r="E109">
            <v>1261716.0897365522</v>
          </cell>
          <cell r="F109">
            <v>1261716.0897365522</v>
          </cell>
          <cell r="G109">
            <v>1261716.0897365522</v>
          </cell>
          <cell r="H109">
            <v>1261716.0897365522</v>
          </cell>
          <cell r="I109">
            <v>1261716.0897365522</v>
          </cell>
          <cell r="J109">
            <v>1170102.2711492279</v>
          </cell>
          <cell r="K109">
            <v>1170102.2711492279</v>
          </cell>
          <cell r="L109">
            <v>1170102.2711492279</v>
          </cell>
          <cell r="M109">
            <v>1170102.2711492279</v>
          </cell>
          <cell r="N109">
            <v>1170102.2711492279</v>
          </cell>
          <cell r="O109">
            <v>1170102.2711492279</v>
          </cell>
        </row>
        <row r="110">
          <cell r="B110">
            <v>9700231.5199630484</v>
          </cell>
          <cell r="C110" t="str">
            <v>ANG and NOVA</v>
          </cell>
          <cell r="D110">
            <v>581711.08593618718</v>
          </cell>
          <cell r="E110">
            <v>841862.53998294438</v>
          </cell>
          <cell r="F110">
            <v>841862.53998294438</v>
          </cell>
          <cell r="G110">
            <v>841862.53998294438</v>
          </cell>
          <cell r="H110">
            <v>841862.53998294438</v>
          </cell>
          <cell r="I110">
            <v>841862.53998294438</v>
          </cell>
          <cell r="J110">
            <v>818201.28901869</v>
          </cell>
          <cell r="K110">
            <v>818201.28901869</v>
          </cell>
          <cell r="L110">
            <v>818201.28901869</v>
          </cell>
          <cell r="M110">
            <v>818201.28901869</v>
          </cell>
          <cell r="N110">
            <v>818201.28901869</v>
          </cell>
          <cell r="O110">
            <v>818201.28901869</v>
          </cell>
        </row>
        <row r="111">
          <cell r="B111">
            <v>4630527.1913048737</v>
          </cell>
          <cell r="C111" t="str">
            <v>Total PGT</v>
          </cell>
          <cell r="D111">
            <v>419853.54975360783</v>
          </cell>
          <cell r="E111">
            <v>419853.54975360783</v>
          </cell>
          <cell r="F111">
            <v>419853.54975360783</v>
          </cell>
          <cell r="G111">
            <v>419853.54975360783</v>
          </cell>
          <cell r="H111">
            <v>419853.54975360783</v>
          </cell>
          <cell r="I111">
            <v>419853.54975360783</v>
          </cell>
          <cell r="J111">
            <v>351900.98213053786</v>
          </cell>
          <cell r="K111">
            <v>351900.98213053786</v>
          </cell>
          <cell r="L111">
            <v>351900.98213053786</v>
          </cell>
          <cell r="M111">
            <v>351900.98213053786</v>
          </cell>
          <cell r="N111">
            <v>351900.98213053786</v>
          </cell>
          <cell r="O111">
            <v>351900.98213053786</v>
          </cell>
        </row>
        <row r="112">
          <cell r="B112">
            <v>7208734.0755555574</v>
          </cell>
        </row>
        <row r="113">
          <cell r="D113" t="str">
            <v>Oct</v>
          </cell>
          <cell r="E113" t="str">
            <v>Nov</v>
          </cell>
          <cell r="F113" t="str">
            <v>Dec</v>
          </cell>
          <cell r="G113" t="str">
            <v>Jan</v>
          </cell>
          <cell r="H113" t="str">
            <v>Feb</v>
          </cell>
          <cell r="I113" t="str">
            <v>Mar</v>
          </cell>
          <cell r="J113" t="str">
            <v>Apr</v>
          </cell>
          <cell r="K113" t="str">
            <v>May</v>
          </cell>
          <cell r="L113" t="str">
            <v>Jun</v>
          </cell>
          <cell r="M113" t="str">
            <v>Jul</v>
          </cell>
          <cell r="N113" t="str">
            <v>Aug</v>
          </cell>
          <cell r="O113" t="str">
            <v>Sep</v>
          </cell>
        </row>
        <row r="114">
          <cell r="B114">
            <v>4830250.7822222216</v>
          </cell>
          <cell r="C114" t="str">
            <v>Duke Demand BC</v>
          </cell>
          <cell r="D114">
            <v>403570.89851851849</v>
          </cell>
          <cell r="E114">
            <v>401770.89851851849</v>
          </cell>
          <cell r="F114">
            <v>403570.89851851849</v>
          </cell>
          <cell r="G114">
            <v>403570.89851851849</v>
          </cell>
          <cell r="H114">
            <v>398170.89851851849</v>
          </cell>
          <cell r="I114">
            <v>403570.89851851849</v>
          </cell>
          <cell r="J114">
            <v>401770.89851851849</v>
          </cell>
          <cell r="K114">
            <v>403570.89851851849</v>
          </cell>
          <cell r="L114">
            <v>401770.89851851849</v>
          </cell>
          <cell r="M114">
            <v>403570.89851851849</v>
          </cell>
          <cell r="N114">
            <v>403570.89851851849</v>
          </cell>
          <cell r="O114">
            <v>401770.89851851849</v>
          </cell>
        </row>
        <row r="115">
          <cell r="B115">
            <v>203179.2729111111</v>
          </cell>
          <cell r="C115" t="str">
            <v>Duke BC MFT</v>
          </cell>
          <cell r="D115">
            <v>17256.321808888886</v>
          </cell>
          <cell r="E115">
            <v>16699.666266666663</v>
          </cell>
          <cell r="F115">
            <v>17256.321808888886</v>
          </cell>
          <cell r="G115">
            <v>17256.321808888886</v>
          </cell>
          <cell r="H115">
            <v>15586.35518222222</v>
          </cell>
          <cell r="I115">
            <v>17256.321808888886</v>
          </cell>
          <cell r="J115">
            <v>16699.666266666663</v>
          </cell>
          <cell r="K115">
            <v>17256.321808888886</v>
          </cell>
          <cell r="L115">
            <v>16699.666266666663</v>
          </cell>
          <cell r="M115">
            <v>17256.321808888886</v>
          </cell>
          <cell r="N115">
            <v>17256.321808888886</v>
          </cell>
          <cell r="O115">
            <v>16699.666266666663</v>
          </cell>
        </row>
        <row r="116">
          <cell r="B116">
            <v>5033430.0551333325</v>
          </cell>
          <cell r="C116" t="str">
            <v>Total Duke BC</v>
          </cell>
          <cell r="D116">
            <v>420827.22032740735</v>
          </cell>
          <cell r="E116">
            <v>418470.56478518515</v>
          </cell>
          <cell r="F116">
            <v>420827.22032740735</v>
          </cell>
          <cell r="G116">
            <v>420827.22032740735</v>
          </cell>
          <cell r="H116">
            <v>413757.25370074069</v>
          </cell>
          <cell r="I116">
            <v>420827.22032740735</v>
          </cell>
          <cell r="J116">
            <v>418470.56478518515</v>
          </cell>
          <cell r="K116">
            <v>420827.22032740735</v>
          </cell>
          <cell r="L116">
            <v>418470.56478518515</v>
          </cell>
          <cell r="M116">
            <v>420827.22032740735</v>
          </cell>
          <cell r="N116">
            <v>420827.22032740735</v>
          </cell>
          <cell r="O116">
            <v>418470.56478518515</v>
          </cell>
        </row>
        <row r="118">
          <cell r="B118" t="str">
            <v>NW Natural</v>
          </cell>
        </row>
        <row r="119">
          <cell r="B119" t="str">
            <v>ANG and Nova Demand Charge Allocation</v>
          </cell>
        </row>
        <row r="120">
          <cell r="B120" t="str">
            <v>Oregon Share of Firm Througput</v>
          </cell>
        </row>
        <row r="121">
          <cell r="B121">
            <v>1</v>
          </cell>
          <cell r="C121" t="str">
            <v>Total</v>
          </cell>
          <cell r="D121" t="str">
            <v>Sep</v>
          </cell>
          <cell r="E121" t="str">
            <v>Oct</v>
          </cell>
          <cell r="F121" t="str">
            <v>Nov</v>
          </cell>
          <cell r="G121" t="str">
            <v>Dec</v>
          </cell>
          <cell r="H121" t="str">
            <v>Jan</v>
          </cell>
          <cell r="I121" t="str">
            <v>Feb</v>
          </cell>
          <cell r="J121" t="str">
            <v>Mar</v>
          </cell>
          <cell r="K121" t="str">
            <v>Apr</v>
          </cell>
          <cell r="L121" t="str">
            <v>May</v>
          </cell>
          <cell r="M121" t="str">
            <v>Jun</v>
          </cell>
          <cell r="N121" t="str">
            <v>Jul</v>
          </cell>
          <cell r="O121" t="str">
            <v>Aug</v>
          </cell>
        </row>
        <row r="122">
          <cell r="B122" t="str">
            <v xml:space="preserve">Oregon Share ANG &amp; Nova Demand </v>
          </cell>
          <cell r="C122">
            <v>9700231.5199630484</v>
          </cell>
          <cell r="D122">
            <v>818201.28901869</v>
          </cell>
          <cell r="E122">
            <v>581711.08593618718</v>
          </cell>
          <cell r="F122">
            <v>841862.53998294438</v>
          </cell>
          <cell r="G122">
            <v>841862.53998294438</v>
          </cell>
          <cell r="H122">
            <v>841862.53998294438</v>
          </cell>
          <cell r="I122">
            <v>841862.53998294438</v>
          </cell>
          <cell r="J122">
            <v>841862.53998294438</v>
          </cell>
          <cell r="K122">
            <v>818201.28901869</v>
          </cell>
          <cell r="L122">
            <v>818201.28901869</v>
          </cell>
          <cell r="M122">
            <v>818201.28901869</v>
          </cell>
          <cell r="N122">
            <v>818201.28901869</v>
          </cell>
          <cell r="O122">
            <v>818201.28901869</v>
          </cell>
          <cell r="P122">
            <v>9700231.5199630484</v>
          </cell>
        </row>
        <row r="123">
          <cell r="B123" t="str">
            <v>Oregon Share  Temp. Capacity</v>
          </cell>
          <cell r="C123">
            <v>1505123.6000000006</v>
          </cell>
          <cell r="D123">
            <v>125426.96666666667</v>
          </cell>
          <cell r="E123">
            <v>125426.96666666667</v>
          </cell>
          <cell r="F123">
            <v>125426.96666666667</v>
          </cell>
          <cell r="G123">
            <v>125426.96666666667</v>
          </cell>
          <cell r="H123">
            <v>125426.96666666667</v>
          </cell>
          <cell r="I123">
            <v>125426.96666666667</v>
          </cell>
          <cell r="J123">
            <v>125426.96666666667</v>
          </cell>
          <cell r="K123">
            <v>125426.96666666667</v>
          </cell>
          <cell r="L123">
            <v>125426.96666666667</v>
          </cell>
          <cell r="M123">
            <v>125426.96666666667</v>
          </cell>
          <cell r="N123">
            <v>125426.96666666667</v>
          </cell>
          <cell r="O123">
            <v>125426.96666666667</v>
          </cell>
          <cell r="P123">
            <v>1505123.6</v>
          </cell>
        </row>
        <row r="124">
          <cell r="B124" t="str">
            <v>Oregon Share Comm. Based Dem.</v>
          </cell>
          <cell r="C124">
            <v>11205355.11996305</v>
          </cell>
          <cell r="D124">
            <v>943628.25568535668</v>
          </cell>
          <cell r="E124">
            <v>707138.05260285386</v>
          </cell>
          <cell r="F124">
            <v>967289.50664961105</v>
          </cell>
          <cell r="G124">
            <v>967289.50664961105</v>
          </cell>
          <cell r="H124">
            <v>967289.50664961105</v>
          </cell>
          <cell r="I124">
            <v>967289.50664961105</v>
          </cell>
          <cell r="J124">
            <v>967289.50664961105</v>
          </cell>
          <cell r="K124">
            <v>943628.25568535668</v>
          </cell>
          <cell r="L124">
            <v>943628.25568535668</v>
          </cell>
          <cell r="M124">
            <v>943628.25568535668</v>
          </cell>
          <cell r="N124">
            <v>943628.25568535668</v>
          </cell>
          <cell r="O124">
            <v>943628.25568535668</v>
          </cell>
          <cell r="P124">
            <v>11205355.119963048</v>
          </cell>
        </row>
        <row r="127">
          <cell r="B127" t="str">
            <v>BC Crossing Demand Charges</v>
          </cell>
          <cell r="C127">
            <v>5099710.9304</v>
          </cell>
          <cell r="D127">
            <v>0</v>
          </cell>
          <cell r="E127">
            <v>458057.86800000002</v>
          </cell>
          <cell r="F127">
            <v>473326.46359999996</v>
          </cell>
          <cell r="G127">
            <v>473326.46359999996</v>
          </cell>
          <cell r="H127">
            <v>427520.67680000002</v>
          </cell>
          <cell r="I127">
            <v>473326.46359999996</v>
          </cell>
          <cell r="J127">
            <v>458057.86800000002</v>
          </cell>
          <cell r="K127">
            <v>473326.46359999996</v>
          </cell>
          <cell r="L127">
            <v>458057.86800000002</v>
          </cell>
          <cell r="M127">
            <v>473326.46359999996</v>
          </cell>
          <cell r="N127">
            <v>473326.46359999996</v>
          </cell>
          <cell r="O127">
            <v>458057.86800000002</v>
          </cell>
        </row>
        <row r="129">
          <cell r="B129" t="str">
            <v>SUMMARY OF TRANSCANADA 2004 "NOVA, &amp; ANG," ALBERTA 50,480 CHARGES FOR EXPANSION</v>
          </cell>
        </row>
        <row r="130">
          <cell r="B130" t="str">
            <v xml:space="preserve">  Delivery Dem/Ch.(NOVA)......</v>
          </cell>
          <cell r="C130">
            <v>2095537.8888888892</v>
          </cell>
          <cell r="D130">
            <v>0</v>
          </cell>
          <cell r="E130">
            <v>190503.44444444444</v>
          </cell>
          <cell r="F130">
            <v>190503.44444444444</v>
          </cell>
          <cell r="G130">
            <v>190503.44444444444</v>
          </cell>
          <cell r="H130">
            <v>190503.44444444444</v>
          </cell>
          <cell r="I130">
            <v>190503.44444444444</v>
          </cell>
          <cell r="J130">
            <v>190503.44444444444</v>
          </cell>
          <cell r="K130">
            <v>190503.44444444444</v>
          </cell>
          <cell r="L130">
            <v>190503.44444444444</v>
          </cell>
          <cell r="M130">
            <v>190503.44444444444</v>
          </cell>
          <cell r="N130">
            <v>190503.44444444444</v>
          </cell>
          <cell r="O130">
            <v>190503.44444444444</v>
          </cell>
        </row>
        <row r="131">
          <cell r="B131" t="str">
            <v xml:space="preserve">  ANG Demand Charge..........</v>
          </cell>
          <cell r="C131">
            <v>766128.10562543967</v>
          </cell>
          <cell r="D131">
            <v>0</v>
          </cell>
          <cell r="E131">
            <v>69648.009602312697</v>
          </cell>
          <cell r="F131">
            <v>69648.009602312697</v>
          </cell>
          <cell r="G131">
            <v>69648.009602312697</v>
          </cell>
          <cell r="H131">
            <v>69648.009602312697</v>
          </cell>
          <cell r="I131">
            <v>69648.009602312697</v>
          </cell>
          <cell r="J131">
            <v>69648.009602312697</v>
          </cell>
          <cell r="K131">
            <v>69648.009602312697</v>
          </cell>
          <cell r="L131">
            <v>69648.009602312697</v>
          </cell>
          <cell r="M131">
            <v>69648.009602312697</v>
          </cell>
          <cell r="N131">
            <v>69648.009602312697</v>
          </cell>
          <cell r="O131">
            <v>69648.009602312697</v>
          </cell>
        </row>
        <row r="132">
          <cell r="B132" t="str">
            <v>TOTAL Demand Charges.........</v>
          </cell>
          <cell r="C132">
            <v>2861665.9945143284</v>
          </cell>
          <cell r="D132">
            <v>0</v>
          </cell>
          <cell r="E132">
            <v>260151.45404675714</v>
          </cell>
          <cell r="F132">
            <v>260151.45404675714</v>
          </cell>
          <cell r="G132">
            <v>260151.45404675714</v>
          </cell>
          <cell r="H132">
            <v>260151.45404675714</v>
          </cell>
          <cell r="I132">
            <v>260151.45404675714</v>
          </cell>
          <cell r="J132">
            <v>260151.45404675714</v>
          </cell>
          <cell r="K132">
            <v>260151.45404675714</v>
          </cell>
          <cell r="L132">
            <v>260151.45404675714</v>
          </cell>
          <cell r="M132">
            <v>260151.45404675714</v>
          </cell>
          <cell r="N132">
            <v>260151.45404675714</v>
          </cell>
          <cell r="O132">
            <v>260151.45404675714</v>
          </cell>
        </row>
        <row r="133">
          <cell r="B133" t="str">
            <v>These are included in the grand total above, but are shown here so they can be netted out of the BC demand total as they replace some BC capacity</v>
          </cell>
        </row>
        <row r="138">
          <cell r="B138" t="str">
            <v>Flowing Gas For Volumetric Charges</v>
          </cell>
        </row>
        <row r="139">
          <cell r="C139" t="str">
            <v>Alberta Gas</v>
          </cell>
          <cell r="D139" t="str">
            <v>BC Gas</v>
          </cell>
          <cell r="E139" t="str">
            <v>Rockies Gas</v>
          </cell>
          <cell r="F139" t="str">
            <v>Spot Firm Gas</v>
          </cell>
          <cell r="G139" t="str">
            <v>Spot Int. Gas</v>
          </cell>
          <cell r="H139" t="str">
            <v>Total</v>
          </cell>
        </row>
        <row r="141">
          <cell r="B141" t="str">
            <v>October</v>
          </cell>
          <cell r="C141">
            <v>5992920</v>
          </cell>
          <cell r="D141">
            <v>14951300</v>
          </cell>
          <cell r="E141">
            <v>0</v>
          </cell>
          <cell r="F141">
            <v>18732857.95433785</v>
          </cell>
          <cell r="G141">
            <v>0</v>
          </cell>
          <cell r="H141">
            <v>39677077.95433785</v>
          </cell>
        </row>
        <row r="142">
          <cell r="B142" t="str">
            <v>November</v>
          </cell>
          <cell r="C142">
            <v>35957366.047864705</v>
          </cell>
          <cell r="D142">
            <v>14469000</v>
          </cell>
          <cell r="E142">
            <v>22266249.292054251</v>
          </cell>
          <cell r="F142">
            <v>0</v>
          </cell>
          <cell r="G142">
            <v>0</v>
          </cell>
          <cell r="H142">
            <v>72692615.339918956</v>
          </cell>
        </row>
        <row r="143">
          <cell r="B143" t="str">
            <v>December</v>
          </cell>
          <cell r="C143">
            <v>41858370</v>
          </cell>
          <cell r="D143">
            <v>14951300</v>
          </cell>
          <cell r="E143">
            <v>24130782.716231398</v>
          </cell>
          <cell r="F143">
            <v>0</v>
          </cell>
          <cell r="G143">
            <v>0</v>
          </cell>
          <cell r="H143">
            <v>80940452.716231406</v>
          </cell>
        </row>
        <row r="144">
          <cell r="B144" t="str">
            <v>January</v>
          </cell>
          <cell r="C144">
            <v>41858370</v>
          </cell>
          <cell r="D144">
            <v>14951300</v>
          </cell>
          <cell r="E144">
            <v>28508872.191816133</v>
          </cell>
          <cell r="F144">
            <v>3509458.4204849554</v>
          </cell>
          <cell r="G144">
            <v>0</v>
          </cell>
          <cell r="H144">
            <v>88828000.612301096</v>
          </cell>
        </row>
        <row r="145">
          <cell r="B145" t="str">
            <v>February</v>
          </cell>
          <cell r="C145">
            <v>37779137.958756976</v>
          </cell>
          <cell r="D145">
            <v>13504400</v>
          </cell>
          <cell r="E145">
            <v>24992262.073539965</v>
          </cell>
          <cell r="F145">
            <v>1733456.5340205366</v>
          </cell>
          <cell r="G145">
            <v>0</v>
          </cell>
          <cell r="H145">
            <v>78009256.566317484</v>
          </cell>
        </row>
        <row r="146">
          <cell r="B146" t="str">
            <v>March</v>
          </cell>
          <cell r="C146">
            <v>30656233.137763754</v>
          </cell>
          <cell r="D146">
            <v>14951300</v>
          </cell>
          <cell r="E146">
            <v>14933430.570476977</v>
          </cell>
          <cell r="F146">
            <v>873604.17250941973</v>
          </cell>
          <cell r="G146">
            <v>0</v>
          </cell>
          <cell r="H146">
            <v>61414567.880750149</v>
          </cell>
        </row>
        <row r="147">
          <cell r="B147" t="str">
            <v>April</v>
          </cell>
          <cell r="C147">
            <v>21335654.004566263</v>
          </cell>
          <cell r="D147">
            <v>14246387.634188814</v>
          </cell>
          <cell r="E147">
            <v>2091125.7588851801</v>
          </cell>
          <cell r="F147">
            <v>9650725.9520943202</v>
          </cell>
          <cell r="G147">
            <v>0</v>
          </cell>
          <cell r="H147">
            <v>47323893.349734575</v>
          </cell>
        </row>
        <row r="148">
          <cell r="B148" t="str">
            <v>May</v>
          </cell>
          <cell r="C148">
            <v>21547525.152511921</v>
          </cell>
          <cell r="D148">
            <v>14420804.089832447</v>
          </cell>
          <cell r="E148">
            <v>1372811.9669040646</v>
          </cell>
          <cell r="F148">
            <v>1402849.6589857754</v>
          </cell>
          <cell r="G148">
            <v>0</v>
          </cell>
          <cell r="H148">
            <v>38743990.86823421</v>
          </cell>
        </row>
        <row r="149">
          <cell r="B149" t="str">
            <v>June</v>
          </cell>
          <cell r="C149">
            <v>18801406.183648348</v>
          </cell>
          <cell r="D149">
            <v>12717696.34899636</v>
          </cell>
          <cell r="E149">
            <v>840892.2654839562</v>
          </cell>
          <cell r="F149">
            <v>244730.55453502806</v>
          </cell>
          <cell r="G149">
            <v>0</v>
          </cell>
          <cell r="H149">
            <v>32604725.352663692</v>
          </cell>
        </row>
        <row r="150">
          <cell r="B150" t="str">
            <v>July</v>
          </cell>
          <cell r="C150">
            <v>12381611.635696232</v>
          </cell>
          <cell r="D150">
            <v>8733267.3785696775</v>
          </cell>
          <cell r="E150">
            <v>721548.78967050218</v>
          </cell>
          <cell r="F150">
            <v>0</v>
          </cell>
          <cell r="G150">
            <v>0</v>
          </cell>
          <cell r="H150">
            <v>21836427.803936411</v>
          </cell>
        </row>
        <row r="151">
          <cell r="B151" t="str">
            <v>August</v>
          </cell>
          <cell r="C151">
            <v>12364903.056631232</v>
          </cell>
          <cell r="D151">
            <v>8721507.2394871283</v>
          </cell>
          <cell r="E151">
            <v>720612.77109024674</v>
          </cell>
          <cell r="F151">
            <v>0</v>
          </cell>
          <cell r="G151">
            <v>0</v>
          </cell>
          <cell r="H151">
            <v>21807023.067208607</v>
          </cell>
        </row>
        <row r="152">
          <cell r="B152" t="str">
            <v>September</v>
          </cell>
          <cell r="C152">
            <v>14398874.344649732</v>
          </cell>
          <cell r="D152">
            <v>9912459.0088857971</v>
          </cell>
          <cell r="E152">
            <v>549925.59360349528</v>
          </cell>
          <cell r="F152">
            <v>876903.7480371464</v>
          </cell>
          <cell r="G152">
            <v>0</v>
          </cell>
          <cell r="H152">
            <v>25738162.695176169</v>
          </cell>
        </row>
        <row r="153">
          <cell r="C153">
            <v>294932371.52208918</v>
          </cell>
          <cell r="D153">
            <v>156530721.69996023</v>
          </cell>
          <cell r="E153">
            <v>121128513.98975614</v>
          </cell>
          <cell r="F153">
            <v>37024586.995005041</v>
          </cell>
          <cell r="G153">
            <v>0</v>
          </cell>
          <cell r="H153">
            <v>609616194.20681059</v>
          </cell>
        </row>
        <row r="154">
          <cell r="C154">
            <v>609616194.20681059</v>
          </cell>
          <cell r="H154">
            <v>609616194.20681071</v>
          </cell>
        </row>
        <row r="155">
          <cell r="B155" t="str">
            <v>Mist Production</v>
          </cell>
          <cell r="C155">
            <v>4261967.8272013497</v>
          </cell>
        </row>
        <row r="156">
          <cell r="C156">
            <v>613878162.03401196</v>
          </cell>
        </row>
        <row r="157">
          <cell r="C157">
            <v>613878162.03401208</v>
          </cell>
        </row>
        <row r="158">
          <cell r="C158">
            <v>0</v>
          </cell>
        </row>
        <row r="159">
          <cell r="B159" t="str">
            <v>Storage Gas For TF1 Charges</v>
          </cell>
        </row>
        <row r="161">
          <cell r="B161" t="str">
            <v>Alberta Storage</v>
          </cell>
          <cell r="E161" t="str">
            <v>Alberta Storage By Month</v>
          </cell>
        </row>
        <row r="162">
          <cell r="B162" t="str">
            <v>Engage1</v>
          </cell>
          <cell r="C162">
            <v>0</v>
          </cell>
          <cell r="E162">
            <v>0</v>
          </cell>
          <cell r="F162" t="str">
            <v>Oct</v>
          </cell>
        </row>
        <row r="163">
          <cell r="B163" t="str">
            <v>Engage2</v>
          </cell>
          <cell r="C163">
            <v>0</v>
          </cell>
          <cell r="E163">
            <v>0</v>
          </cell>
          <cell r="F163" t="str">
            <v>Nov</v>
          </cell>
        </row>
        <row r="164">
          <cell r="B164" t="str">
            <v>Engage3</v>
          </cell>
          <cell r="C164">
            <v>0</v>
          </cell>
          <cell r="E164">
            <v>0</v>
          </cell>
          <cell r="F164" t="str">
            <v>Dec</v>
          </cell>
        </row>
        <row r="165">
          <cell r="B165" t="str">
            <v>Total Storage for TF1</v>
          </cell>
          <cell r="C165">
            <v>0</v>
          </cell>
          <cell r="E165">
            <v>0</v>
          </cell>
          <cell r="F165" t="str">
            <v>Jan</v>
          </cell>
        </row>
        <row r="166">
          <cell r="E166">
            <v>0</v>
          </cell>
          <cell r="F166" t="str">
            <v>Feb</v>
          </cell>
        </row>
        <row r="167">
          <cell r="E167">
            <v>0</v>
          </cell>
          <cell r="F167" t="str">
            <v>Mar</v>
          </cell>
        </row>
        <row r="168">
          <cell r="B168" t="str">
            <v>TF1 Volumetric Gas</v>
          </cell>
          <cell r="C168">
            <v>572591607.21180558</v>
          </cell>
          <cell r="E168">
            <v>0</v>
          </cell>
          <cell r="F168" t="str">
            <v>Apr</v>
          </cell>
        </row>
        <row r="169">
          <cell r="B169" t="str">
            <v>Spot Firm TF!1Gas</v>
          </cell>
          <cell r="C169">
            <v>37024586.995005041</v>
          </cell>
          <cell r="E169">
            <v>0</v>
          </cell>
          <cell r="F169" t="str">
            <v>May</v>
          </cell>
        </row>
        <row r="170">
          <cell r="E170">
            <v>0</v>
          </cell>
          <cell r="F170" t="str">
            <v>Jun</v>
          </cell>
        </row>
        <row r="171">
          <cell r="E171">
            <v>0</v>
          </cell>
          <cell r="F171" t="str">
            <v>Jul</v>
          </cell>
        </row>
        <row r="172">
          <cell r="E172">
            <v>0</v>
          </cell>
          <cell r="F172" t="str">
            <v>Aug</v>
          </cell>
        </row>
        <row r="173">
          <cell r="E173">
            <v>0</v>
          </cell>
          <cell r="F173" t="str">
            <v>Sep</v>
          </cell>
        </row>
        <row r="174">
          <cell r="E174">
            <v>0</v>
          </cell>
        </row>
        <row r="175">
          <cell r="E175">
            <v>0</v>
          </cell>
        </row>
        <row r="179">
          <cell r="B179" t="str">
            <v>Storage Gas for TF2Volumetric</v>
          </cell>
        </row>
        <row r="181">
          <cell r="B181" t="str">
            <v>SGS1</v>
          </cell>
          <cell r="C181">
            <v>0</v>
          </cell>
        </row>
        <row r="182">
          <cell r="B182" t="str">
            <v>SGS2</v>
          </cell>
          <cell r="C182">
            <v>11202867</v>
          </cell>
        </row>
        <row r="183">
          <cell r="B183" t="str">
            <v>LS-1</v>
          </cell>
          <cell r="C183">
            <v>4788992</v>
          </cell>
        </row>
        <row r="184">
          <cell r="B184" t="str">
            <v>Total Storage for TF2</v>
          </cell>
          <cell r="C184">
            <v>15991859</v>
          </cell>
        </row>
        <row r="186">
          <cell r="B186" t="str">
            <v>SGS,LS1&amp;SpotI TF2 Vols By Month</v>
          </cell>
        </row>
        <row r="187">
          <cell r="B187">
            <v>0</v>
          </cell>
          <cell r="C187" t="str">
            <v>Oct</v>
          </cell>
        </row>
        <row r="188">
          <cell r="B188">
            <v>0</v>
          </cell>
          <cell r="C188" t="str">
            <v>Nov</v>
          </cell>
        </row>
        <row r="189">
          <cell r="B189">
            <v>2334536</v>
          </cell>
          <cell r="C189" t="str">
            <v>Dec</v>
          </cell>
        </row>
        <row r="190">
          <cell r="B190">
            <v>5253585</v>
          </cell>
          <cell r="C190" t="str">
            <v>Jan</v>
          </cell>
        </row>
        <row r="191">
          <cell r="B191">
            <v>3927123</v>
          </cell>
          <cell r="C191" t="str">
            <v>Feb</v>
          </cell>
        </row>
        <row r="192">
          <cell r="B192">
            <v>2680470</v>
          </cell>
          <cell r="C192" t="str">
            <v>Mar</v>
          </cell>
        </row>
        <row r="193">
          <cell r="B193">
            <v>1796145</v>
          </cell>
          <cell r="C193" t="str">
            <v>Apr</v>
          </cell>
        </row>
        <row r="194">
          <cell r="B194">
            <v>0</v>
          </cell>
          <cell r="C194" t="str">
            <v>May</v>
          </cell>
        </row>
        <row r="195">
          <cell r="B195">
            <v>0</v>
          </cell>
          <cell r="C195" t="str">
            <v>Jun</v>
          </cell>
        </row>
        <row r="196">
          <cell r="B196">
            <v>0</v>
          </cell>
          <cell r="C196" t="str">
            <v>Jul</v>
          </cell>
        </row>
        <row r="197">
          <cell r="B197">
            <v>0</v>
          </cell>
          <cell r="C197" t="str">
            <v>Aug</v>
          </cell>
        </row>
        <row r="198">
          <cell r="B198">
            <v>0</v>
          </cell>
          <cell r="C198" t="str">
            <v>Sep</v>
          </cell>
        </row>
        <row r="199">
          <cell r="B199">
            <v>15991859</v>
          </cell>
        </row>
        <row r="202">
          <cell r="B202" t="str">
            <v>Storage Gas for Vaporiztion Charges</v>
          </cell>
        </row>
        <row r="204">
          <cell r="B204" t="str">
            <v>LS-1</v>
          </cell>
          <cell r="C204">
            <v>4788992</v>
          </cell>
        </row>
        <row r="206">
          <cell r="B206" t="str">
            <v>LS-1 Vols By Month</v>
          </cell>
        </row>
        <row r="207">
          <cell r="B207">
            <v>0</v>
          </cell>
          <cell r="C207" t="str">
            <v>Oct</v>
          </cell>
        </row>
        <row r="208">
          <cell r="B208">
            <v>0</v>
          </cell>
          <cell r="C208" t="str">
            <v>Nov</v>
          </cell>
        </row>
        <row r="209">
          <cell r="B209">
            <v>0</v>
          </cell>
          <cell r="C209" t="str">
            <v>Dec</v>
          </cell>
        </row>
        <row r="210">
          <cell r="B210">
            <v>1248345</v>
          </cell>
          <cell r="C210" t="str">
            <v>Jan</v>
          </cell>
        </row>
        <row r="211">
          <cell r="B211">
            <v>1129916</v>
          </cell>
          <cell r="C211" t="str">
            <v>Feb</v>
          </cell>
        </row>
        <row r="212">
          <cell r="B212">
            <v>1059002</v>
          </cell>
          <cell r="C212" t="str">
            <v>Mar</v>
          </cell>
        </row>
        <row r="213">
          <cell r="B213">
            <v>1351729</v>
          </cell>
          <cell r="C213" t="str">
            <v>Apr</v>
          </cell>
        </row>
        <row r="214">
          <cell r="B214">
            <v>0</v>
          </cell>
          <cell r="C214" t="str">
            <v>May</v>
          </cell>
        </row>
        <row r="215">
          <cell r="B215">
            <v>0</v>
          </cell>
          <cell r="C215" t="str">
            <v>Jun</v>
          </cell>
        </row>
        <row r="216">
          <cell r="B216">
            <v>0</v>
          </cell>
          <cell r="C216" t="str">
            <v>Jul</v>
          </cell>
        </row>
        <row r="217">
          <cell r="B217">
            <v>0</v>
          </cell>
          <cell r="C217" t="str">
            <v>Aug</v>
          </cell>
        </row>
        <row r="218">
          <cell r="B218">
            <v>0</v>
          </cell>
          <cell r="C218" t="str">
            <v>Sep</v>
          </cell>
        </row>
        <row r="219">
          <cell r="B219">
            <v>4788992</v>
          </cell>
        </row>
        <row r="220">
          <cell r="B220">
            <v>14510.645760000001</v>
          </cell>
        </row>
        <row r="222">
          <cell r="B222" t="str">
            <v>PGT, ANG and NOVA Commodity Volumes</v>
          </cell>
        </row>
        <row r="224">
          <cell r="B224" t="str">
            <v>Total Alberta Flowing Deliveries</v>
          </cell>
          <cell r="C224">
            <v>294932371.52208918</v>
          </cell>
        </row>
      </sheetData>
      <sheetData sheetId="5" refreshError="1">
        <row r="9">
          <cell r="D9" t="str">
            <v>storage</v>
          </cell>
        </row>
        <row r="10">
          <cell r="M10">
            <v>2000</v>
          </cell>
          <cell r="O10">
            <v>5000</v>
          </cell>
        </row>
        <row r="11">
          <cell r="H11">
            <v>2338879</v>
          </cell>
          <cell r="I11">
            <v>0</v>
          </cell>
          <cell r="J11">
            <v>0</v>
          </cell>
          <cell r="AB11">
            <v>0</v>
          </cell>
          <cell r="AD11">
            <v>0</v>
          </cell>
        </row>
        <row r="12">
          <cell r="C12" t="str">
            <v>Mo</v>
          </cell>
          <cell r="D12" t="str">
            <v>Dy</v>
          </cell>
          <cell r="E12" t="str">
            <v>Storage</v>
          </cell>
          <cell r="F12" t="str">
            <v>DD</v>
          </cell>
          <cell r="H12" t="str">
            <v>BRUER-TOTAL</v>
          </cell>
          <cell r="I12" t="str">
            <v/>
          </cell>
          <cell r="K12" t="str">
            <v>SGS-TOTAL</v>
          </cell>
          <cell r="L12" t="str">
            <v/>
          </cell>
          <cell r="M12" t="str">
            <v>GASCO-TOTAL</v>
          </cell>
          <cell r="N12" t="str">
            <v/>
          </cell>
          <cell r="O12" t="str">
            <v>NEWP-TOTAL</v>
          </cell>
          <cell r="W12" t="str">
            <v>BRUER</v>
          </cell>
          <cell r="X12" t="str">
            <v>FLORA</v>
          </cell>
          <cell r="Y12" t="str">
            <v>Al's Pool</v>
          </cell>
          <cell r="Z12" t="str">
            <v>SGS-1</v>
          </cell>
          <cell r="AA12" t="str">
            <v>SGS-2</v>
          </cell>
          <cell r="AB12" t="str">
            <v>GASCO</v>
          </cell>
          <cell r="AC12" t="str">
            <v>LS-1</v>
          </cell>
          <cell r="AD12" t="str">
            <v>NEWPORT</v>
          </cell>
          <cell r="AE12" t="str">
            <v>Engage 1</v>
          </cell>
          <cell r="AF12" t="str">
            <v>Engage 2</v>
          </cell>
          <cell r="AG12" t="str">
            <v>Engage3</v>
          </cell>
        </row>
        <row r="13">
          <cell r="C13" t="str">
            <v/>
          </cell>
          <cell r="D13" t="str">
            <v/>
          </cell>
          <cell r="E13" t="str">
            <v>Candidate</v>
          </cell>
          <cell r="F13" t="str">
            <v/>
          </cell>
          <cell r="H13" t="str">
            <v/>
          </cell>
          <cell r="I13" t="str">
            <v>FLORA-TOTAL</v>
          </cell>
          <cell r="J13" t="str">
            <v>Al's Pool</v>
          </cell>
          <cell r="K13" t="str">
            <v/>
          </cell>
          <cell r="L13" t="str">
            <v>SGS_2-TOTAL</v>
          </cell>
          <cell r="M13" t="str">
            <v/>
          </cell>
          <cell r="N13" t="str">
            <v>LS_1-TOTAL</v>
          </cell>
          <cell r="O13" t="str">
            <v/>
          </cell>
          <cell r="U13" t="str">
            <v>Calculated</v>
          </cell>
          <cell r="V13" t="str">
            <v>Refill</v>
          </cell>
          <cell r="AN13" t="str">
            <v>Boiloff</v>
          </cell>
        </row>
        <row r="14">
          <cell r="E14" t="str">
            <v>Volumes</v>
          </cell>
          <cell r="H14" t="str">
            <v>BRUER-TOTAL</v>
          </cell>
          <cell r="I14" t="str">
            <v>FLORA-TOTAL</v>
          </cell>
          <cell r="J14" t="str">
            <v>Al's Pool</v>
          </cell>
          <cell r="K14" t="str">
            <v>SGS</v>
          </cell>
          <cell r="L14" t="str">
            <v>SGS2</v>
          </cell>
          <cell r="M14" t="str">
            <v>Gasco</v>
          </cell>
          <cell r="N14" t="str">
            <v>LS1</v>
          </cell>
          <cell r="O14" t="str">
            <v>Newport</v>
          </cell>
          <cell r="P14" t="str">
            <v>Engage1</v>
          </cell>
          <cell r="Q14" t="str">
            <v>Engage2</v>
          </cell>
          <cell r="R14" t="str">
            <v>Engage 3</v>
          </cell>
          <cell r="S14" t="str">
            <v>Calvin Creek</v>
          </cell>
          <cell r="U14" t="str">
            <v>Refill gas</v>
          </cell>
          <cell r="V14" t="str">
            <v>Difference</v>
          </cell>
        </row>
        <row r="15">
          <cell r="C15">
            <v>38261</v>
          </cell>
          <cell r="D15">
            <v>1</v>
          </cell>
          <cell r="E15">
            <v>990886</v>
          </cell>
          <cell r="F15">
            <v>6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2000</v>
          </cell>
          <cell r="N15">
            <v>0</v>
          </cell>
          <cell r="O15">
            <v>5000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2000</v>
          </cell>
          <cell r="AC15">
            <v>0</v>
          </cell>
          <cell r="AD15">
            <v>5000</v>
          </cell>
          <cell r="AE15">
            <v>0</v>
          </cell>
          <cell r="AF15">
            <v>0</v>
          </cell>
          <cell r="AG15">
            <v>0</v>
          </cell>
          <cell r="AI15">
            <v>11</v>
          </cell>
          <cell r="AJ15">
            <v>1</v>
          </cell>
          <cell r="AL15">
            <v>7000</v>
          </cell>
          <cell r="AM15">
            <v>983886</v>
          </cell>
          <cell r="AN15">
            <v>7000</v>
          </cell>
        </row>
        <row r="16">
          <cell r="C16">
            <v>38262</v>
          </cell>
          <cell r="D16">
            <v>2</v>
          </cell>
          <cell r="E16">
            <v>1056840</v>
          </cell>
          <cell r="F16">
            <v>10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2000</v>
          </cell>
          <cell r="N16">
            <v>0</v>
          </cell>
          <cell r="O16">
            <v>5000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2000</v>
          </cell>
          <cell r="AC16">
            <v>0</v>
          </cell>
          <cell r="AD16">
            <v>5000</v>
          </cell>
          <cell r="AE16">
            <v>0</v>
          </cell>
          <cell r="AF16">
            <v>0</v>
          </cell>
          <cell r="AG16">
            <v>0</v>
          </cell>
          <cell r="AI16">
            <v>11</v>
          </cell>
          <cell r="AJ16">
            <v>2</v>
          </cell>
          <cell r="AL16">
            <v>7000</v>
          </cell>
          <cell r="AM16">
            <v>1049840</v>
          </cell>
          <cell r="AN16">
            <v>7000</v>
          </cell>
        </row>
        <row r="17">
          <cell r="C17">
            <v>38263</v>
          </cell>
          <cell r="D17">
            <v>3</v>
          </cell>
          <cell r="E17">
            <v>965972</v>
          </cell>
          <cell r="F17">
            <v>12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2000</v>
          </cell>
          <cell r="N17">
            <v>0</v>
          </cell>
          <cell r="O17">
            <v>5000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2000</v>
          </cell>
          <cell r="AC17">
            <v>0</v>
          </cell>
          <cell r="AD17">
            <v>5000</v>
          </cell>
          <cell r="AE17">
            <v>0</v>
          </cell>
          <cell r="AF17">
            <v>0</v>
          </cell>
          <cell r="AG17">
            <v>0</v>
          </cell>
          <cell r="AI17">
            <v>11</v>
          </cell>
          <cell r="AJ17">
            <v>3</v>
          </cell>
          <cell r="AL17">
            <v>7000</v>
          </cell>
          <cell r="AM17">
            <v>958972</v>
          </cell>
          <cell r="AN17">
            <v>7000</v>
          </cell>
        </row>
        <row r="18">
          <cell r="C18">
            <v>38264</v>
          </cell>
          <cell r="D18">
            <v>4</v>
          </cell>
          <cell r="E18">
            <v>943200</v>
          </cell>
          <cell r="F18">
            <v>14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2000</v>
          </cell>
          <cell r="N18">
            <v>0</v>
          </cell>
          <cell r="O18">
            <v>5000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2000</v>
          </cell>
          <cell r="AC18">
            <v>0</v>
          </cell>
          <cell r="AD18">
            <v>5000</v>
          </cell>
          <cell r="AE18">
            <v>0</v>
          </cell>
          <cell r="AF18">
            <v>0</v>
          </cell>
          <cell r="AG18">
            <v>0</v>
          </cell>
          <cell r="AI18">
            <v>11</v>
          </cell>
          <cell r="AJ18">
            <v>4</v>
          </cell>
          <cell r="AL18">
            <v>7000</v>
          </cell>
          <cell r="AM18">
            <v>936200</v>
          </cell>
          <cell r="AN18">
            <v>7000</v>
          </cell>
        </row>
        <row r="19">
          <cell r="C19">
            <v>38265</v>
          </cell>
          <cell r="D19">
            <v>5</v>
          </cell>
          <cell r="E19">
            <v>899736</v>
          </cell>
          <cell r="F19">
            <v>15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2000</v>
          </cell>
          <cell r="N19">
            <v>0</v>
          </cell>
          <cell r="O19">
            <v>5000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2000</v>
          </cell>
          <cell r="AC19">
            <v>0</v>
          </cell>
          <cell r="AD19">
            <v>5000</v>
          </cell>
          <cell r="AE19">
            <v>0</v>
          </cell>
          <cell r="AF19">
            <v>0</v>
          </cell>
          <cell r="AG19">
            <v>0</v>
          </cell>
          <cell r="AI19">
            <v>11</v>
          </cell>
          <cell r="AJ19">
            <v>5</v>
          </cell>
          <cell r="AL19">
            <v>7000</v>
          </cell>
          <cell r="AM19">
            <v>892736</v>
          </cell>
          <cell r="AN19">
            <v>7000</v>
          </cell>
        </row>
        <row r="20">
          <cell r="C20">
            <v>38266</v>
          </cell>
          <cell r="D20">
            <v>6</v>
          </cell>
          <cell r="E20">
            <v>1064142</v>
          </cell>
          <cell r="F20">
            <v>16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2000</v>
          </cell>
          <cell r="N20">
            <v>0</v>
          </cell>
          <cell r="O20">
            <v>5000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2000</v>
          </cell>
          <cell r="AC20">
            <v>0</v>
          </cell>
          <cell r="AD20">
            <v>5000</v>
          </cell>
          <cell r="AE20">
            <v>0</v>
          </cell>
          <cell r="AF20">
            <v>0</v>
          </cell>
          <cell r="AG20">
            <v>0</v>
          </cell>
          <cell r="AI20">
            <v>11</v>
          </cell>
          <cell r="AJ20">
            <v>6</v>
          </cell>
          <cell r="AL20">
            <v>7000</v>
          </cell>
          <cell r="AM20">
            <v>1057142</v>
          </cell>
          <cell r="AN20">
            <v>7000</v>
          </cell>
        </row>
        <row r="21">
          <cell r="C21">
            <v>38267</v>
          </cell>
          <cell r="D21">
            <v>7</v>
          </cell>
          <cell r="E21">
            <v>1087403</v>
          </cell>
          <cell r="F21">
            <v>17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2000</v>
          </cell>
          <cell r="N21">
            <v>0</v>
          </cell>
          <cell r="O21">
            <v>5000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2000</v>
          </cell>
          <cell r="AC21">
            <v>0</v>
          </cell>
          <cell r="AD21">
            <v>5000</v>
          </cell>
          <cell r="AE21">
            <v>0</v>
          </cell>
          <cell r="AF21">
            <v>0</v>
          </cell>
          <cell r="AG21">
            <v>0</v>
          </cell>
          <cell r="AI21">
            <v>11</v>
          </cell>
          <cell r="AJ21">
            <v>7</v>
          </cell>
          <cell r="AL21">
            <v>7000</v>
          </cell>
          <cell r="AM21">
            <v>1080403</v>
          </cell>
          <cell r="AN21">
            <v>7000</v>
          </cell>
        </row>
        <row r="22">
          <cell r="C22">
            <v>38268</v>
          </cell>
          <cell r="D22">
            <v>8</v>
          </cell>
          <cell r="E22">
            <v>1290718</v>
          </cell>
          <cell r="F22">
            <v>18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2000</v>
          </cell>
          <cell r="N22">
            <v>0</v>
          </cell>
          <cell r="O22">
            <v>5000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2000</v>
          </cell>
          <cell r="AC22">
            <v>0</v>
          </cell>
          <cell r="AD22">
            <v>5000</v>
          </cell>
          <cell r="AE22">
            <v>0</v>
          </cell>
          <cell r="AF22">
            <v>0</v>
          </cell>
          <cell r="AG22">
            <v>0</v>
          </cell>
          <cell r="AI22">
            <v>11</v>
          </cell>
          <cell r="AJ22">
            <v>8</v>
          </cell>
          <cell r="AL22">
            <v>7000</v>
          </cell>
          <cell r="AM22">
            <v>1283718</v>
          </cell>
          <cell r="AN22">
            <v>7000</v>
          </cell>
        </row>
        <row r="23">
          <cell r="C23">
            <v>38269</v>
          </cell>
          <cell r="D23">
            <v>9</v>
          </cell>
          <cell r="E23">
            <v>1669200</v>
          </cell>
          <cell r="F23">
            <v>19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2000</v>
          </cell>
          <cell r="N23">
            <v>0</v>
          </cell>
          <cell r="O23">
            <v>5000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2000</v>
          </cell>
          <cell r="AC23">
            <v>0</v>
          </cell>
          <cell r="AD23">
            <v>5000</v>
          </cell>
          <cell r="AE23">
            <v>0</v>
          </cell>
          <cell r="AF23">
            <v>0</v>
          </cell>
          <cell r="AG23">
            <v>0</v>
          </cell>
          <cell r="AI23">
            <v>11</v>
          </cell>
          <cell r="AJ23">
            <v>9</v>
          </cell>
          <cell r="AL23">
            <v>7000</v>
          </cell>
          <cell r="AM23">
            <v>1662200</v>
          </cell>
          <cell r="AN23">
            <v>7000</v>
          </cell>
        </row>
        <row r="24">
          <cell r="C24">
            <v>38270</v>
          </cell>
          <cell r="D24">
            <v>10</v>
          </cell>
          <cell r="E24">
            <v>1571577</v>
          </cell>
          <cell r="F24">
            <v>20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2000</v>
          </cell>
          <cell r="N24">
            <v>0</v>
          </cell>
          <cell r="O24">
            <v>5000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2000</v>
          </cell>
          <cell r="AC24">
            <v>0</v>
          </cell>
          <cell r="AD24">
            <v>5000</v>
          </cell>
          <cell r="AE24">
            <v>0</v>
          </cell>
          <cell r="AF24">
            <v>0</v>
          </cell>
          <cell r="AG24">
            <v>0</v>
          </cell>
          <cell r="AI24">
            <v>11</v>
          </cell>
          <cell r="AJ24">
            <v>10</v>
          </cell>
          <cell r="AL24">
            <v>7000</v>
          </cell>
          <cell r="AM24">
            <v>1564577</v>
          </cell>
          <cell r="AN24">
            <v>7000</v>
          </cell>
        </row>
        <row r="25">
          <cell r="C25">
            <v>38271</v>
          </cell>
          <cell r="D25">
            <v>11</v>
          </cell>
          <cell r="E25">
            <v>1762143</v>
          </cell>
          <cell r="F25">
            <v>21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2000</v>
          </cell>
          <cell r="N25">
            <v>0</v>
          </cell>
          <cell r="O25">
            <v>5000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2000</v>
          </cell>
          <cell r="AC25">
            <v>0</v>
          </cell>
          <cell r="AD25">
            <v>5000</v>
          </cell>
          <cell r="AE25">
            <v>0</v>
          </cell>
          <cell r="AF25">
            <v>0</v>
          </cell>
          <cell r="AG25">
            <v>0</v>
          </cell>
          <cell r="AI25">
            <v>11</v>
          </cell>
          <cell r="AJ25">
            <v>11</v>
          </cell>
          <cell r="AL25">
            <v>7000</v>
          </cell>
          <cell r="AM25">
            <v>1755143</v>
          </cell>
          <cell r="AN25">
            <v>7000</v>
          </cell>
        </row>
        <row r="26">
          <cell r="C26">
            <v>38272</v>
          </cell>
          <cell r="D26">
            <v>12</v>
          </cell>
          <cell r="E26">
            <v>1520924</v>
          </cell>
          <cell r="F26">
            <v>22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2000</v>
          </cell>
          <cell r="N26">
            <v>0</v>
          </cell>
          <cell r="O26">
            <v>5000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2000</v>
          </cell>
          <cell r="AC26">
            <v>0</v>
          </cell>
          <cell r="AD26">
            <v>5000</v>
          </cell>
          <cell r="AE26">
            <v>0</v>
          </cell>
          <cell r="AF26">
            <v>0</v>
          </cell>
          <cell r="AG26">
            <v>0</v>
          </cell>
          <cell r="AI26">
            <v>11</v>
          </cell>
          <cell r="AJ26">
            <v>12</v>
          </cell>
          <cell r="AL26">
            <v>7000</v>
          </cell>
          <cell r="AM26">
            <v>1513924</v>
          </cell>
          <cell r="AN26">
            <v>7000</v>
          </cell>
        </row>
        <row r="27">
          <cell r="C27">
            <v>38273</v>
          </cell>
          <cell r="D27">
            <v>13</v>
          </cell>
          <cell r="E27">
            <v>1620486</v>
          </cell>
          <cell r="F27">
            <v>24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2000</v>
          </cell>
          <cell r="N27">
            <v>0</v>
          </cell>
          <cell r="O27">
            <v>5000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2000</v>
          </cell>
          <cell r="AC27">
            <v>0</v>
          </cell>
          <cell r="AD27">
            <v>5000</v>
          </cell>
          <cell r="AE27">
            <v>0</v>
          </cell>
          <cell r="AF27">
            <v>0</v>
          </cell>
          <cell r="AG27">
            <v>0</v>
          </cell>
          <cell r="AI27">
            <v>11</v>
          </cell>
          <cell r="AJ27">
            <v>13</v>
          </cell>
          <cell r="AL27">
            <v>7000</v>
          </cell>
          <cell r="AM27">
            <v>1613486</v>
          </cell>
          <cell r="AN27">
            <v>7000</v>
          </cell>
        </row>
        <row r="28">
          <cell r="C28">
            <v>38274</v>
          </cell>
          <cell r="D28">
            <v>14</v>
          </cell>
          <cell r="E28">
            <v>1644080</v>
          </cell>
          <cell r="F28">
            <v>26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2000</v>
          </cell>
          <cell r="N28">
            <v>0</v>
          </cell>
          <cell r="O28">
            <v>5000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2000</v>
          </cell>
          <cell r="AC28">
            <v>0</v>
          </cell>
          <cell r="AD28">
            <v>5000</v>
          </cell>
          <cell r="AE28">
            <v>0</v>
          </cell>
          <cell r="AF28">
            <v>0</v>
          </cell>
          <cell r="AG28">
            <v>0</v>
          </cell>
          <cell r="AI28">
            <v>11</v>
          </cell>
          <cell r="AJ28">
            <v>14</v>
          </cell>
          <cell r="AL28">
            <v>7000</v>
          </cell>
          <cell r="AM28">
            <v>1637080</v>
          </cell>
          <cell r="AN28">
            <v>7000</v>
          </cell>
        </row>
        <row r="29">
          <cell r="C29">
            <v>38275</v>
          </cell>
          <cell r="D29">
            <v>15</v>
          </cell>
          <cell r="E29">
            <v>1843458</v>
          </cell>
          <cell r="F29">
            <v>31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2000</v>
          </cell>
          <cell r="N29">
            <v>0</v>
          </cell>
          <cell r="O29">
            <v>5000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2000</v>
          </cell>
          <cell r="AC29">
            <v>0</v>
          </cell>
          <cell r="AD29">
            <v>5000</v>
          </cell>
          <cell r="AE29">
            <v>0</v>
          </cell>
          <cell r="AF29">
            <v>0</v>
          </cell>
          <cell r="AG29">
            <v>0</v>
          </cell>
          <cell r="AI29">
            <v>11</v>
          </cell>
          <cell r="AJ29">
            <v>15</v>
          </cell>
          <cell r="AL29">
            <v>7000</v>
          </cell>
          <cell r="AM29">
            <v>1836458</v>
          </cell>
          <cell r="AN29">
            <v>7000</v>
          </cell>
        </row>
        <row r="30">
          <cell r="C30">
            <v>38276</v>
          </cell>
          <cell r="D30">
            <v>16</v>
          </cell>
          <cell r="E30">
            <v>1264357</v>
          </cell>
          <cell r="F30">
            <v>37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2000</v>
          </cell>
          <cell r="N30">
            <v>0</v>
          </cell>
          <cell r="O30">
            <v>5000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2000</v>
          </cell>
          <cell r="AC30">
            <v>0</v>
          </cell>
          <cell r="AD30">
            <v>5000</v>
          </cell>
          <cell r="AE30">
            <v>0</v>
          </cell>
          <cell r="AF30">
            <v>0</v>
          </cell>
          <cell r="AG30">
            <v>0</v>
          </cell>
          <cell r="AI30">
            <v>11</v>
          </cell>
          <cell r="AJ30">
            <v>16</v>
          </cell>
          <cell r="AL30">
            <v>7000</v>
          </cell>
          <cell r="AM30">
            <v>1257357</v>
          </cell>
          <cell r="AN30">
            <v>7000</v>
          </cell>
        </row>
        <row r="31">
          <cell r="C31">
            <v>38277</v>
          </cell>
          <cell r="D31">
            <v>17</v>
          </cell>
          <cell r="E31">
            <v>1011185</v>
          </cell>
          <cell r="F31">
            <v>28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2000</v>
          </cell>
          <cell r="N31">
            <v>0</v>
          </cell>
          <cell r="O31">
            <v>5000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2000</v>
          </cell>
          <cell r="AC31">
            <v>0</v>
          </cell>
          <cell r="AD31">
            <v>5000</v>
          </cell>
          <cell r="AE31">
            <v>0</v>
          </cell>
          <cell r="AF31">
            <v>0</v>
          </cell>
          <cell r="AG31">
            <v>0</v>
          </cell>
          <cell r="AI31">
            <v>11</v>
          </cell>
          <cell r="AJ31">
            <v>17</v>
          </cell>
          <cell r="AL31">
            <v>7000</v>
          </cell>
          <cell r="AM31">
            <v>1004185</v>
          </cell>
          <cell r="AN31">
            <v>7000</v>
          </cell>
        </row>
        <row r="32">
          <cell r="C32">
            <v>38278</v>
          </cell>
          <cell r="D32">
            <v>18</v>
          </cell>
          <cell r="E32">
            <v>985272</v>
          </cell>
          <cell r="F32">
            <v>24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2000</v>
          </cell>
          <cell r="N32">
            <v>0</v>
          </cell>
          <cell r="O32">
            <v>5000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2000</v>
          </cell>
          <cell r="AC32">
            <v>0</v>
          </cell>
          <cell r="AD32">
            <v>5000</v>
          </cell>
          <cell r="AE32">
            <v>0</v>
          </cell>
          <cell r="AF32">
            <v>0</v>
          </cell>
          <cell r="AG32">
            <v>0</v>
          </cell>
          <cell r="AI32">
            <v>11</v>
          </cell>
          <cell r="AJ32">
            <v>18</v>
          </cell>
          <cell r="AL32">
            <v>7000</v>
          </cell>
          <cell r="AM32">
            <v>978272</v>
          </cell>
          <cell r="AN32">
            <v>7000</v>
          </cell>
        </row>
        <row r="33">
          <cell r="C33">
            <v>38279</v>
          </cell>
          <cell r="D33">
            <v>19</v>
          </cell>
          <cell r="E33">
            <v>961461</v>
          </cell>
          <cell r="F33">
            <v>23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2000</v>
          </cell>
          <cell r="N33">
            <v>0</v>
          </cell>
          <cell r="O33">
            <v>5000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2000</v>
          </cell>
          <cell r="AC33">
            <v>0</v>
          </cell>
          <cell r="AD33">
            <v>5000</v>
          </cell>
          <cell r="AE33">
            <v>0</v>
          </cell>
          <cell r="AF33">
            <v>0</v>
          </cell>
          <cell r="AG33">
            <v>0</v>
          </cell>
          <cell r="AI33">
            <v>11</v>
          </cell>
          <cell r="AJ33">
            <v>19</v>
          </cell>
          <cell r="AL33">
            <v>7000</v>
          </cell>
          <cell r="AM33">
            <v>954461</v>
          </cell>
          <cell r="AN33">
            <v>7000</v>
          </cell>
        </row>
        <row r="34">
          <cell r="C34">
            <v>38280</v>
          </cell>
          <cell r="D34">
            <v>20</v>
          </cell>
          <cell r="E34">
            <v>941150</v>
          </cell>
          <cell r="F34">
            <v>22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2000</v>
          </cell>
          <cell r="N34">
            <v>0</v>
          </cell>
          <cell r="O34">
            <v>5000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2000</v>
          </cell>
          <cell r="AC34">
            <v>0</v>
          </cell>
          <cell r="AD34">
            <v>5000</v>
          </cell>
          <cell r="AE34">
            <v>0</v>
          </cell>
          <cell r="AF34">
            <v>0</v>
          </cell>
          <cell r="AG34">
            <v>0</v>
          </cell>
          <cell r="AI34">
            <v>11</v>
          </cell>
          <cell r="AJ34">
            <v>20</v>
          </cell>
          <cell r="AL34">
            <v>7000</v>
          </cell>
          <cell r="AM34">
            <v>934150</v>
          </cell>
          <cell r="AN34">
            <v>7000</v>
          </cell>
        </row>
        <row r="35">
          <cell r="C35">
            <v>38281</v>
          </cell>
          <cell r="D35">
            <v>21</v>
          </cell>
          <cell r="E35">
            <v>874682</v>
          </cell>
          <cell r="F35">
            <v>20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2000</v>
          </cell>
          <cell r="N35">
            <v>0</v>
          </cell>
          <cell r="O35">
            <v>5000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2000</v>
          </cell>
          <cell r="AC35">
            <v>0</v>
          </cell>
          <cell r="AD35">
            <v>5000</v>
          </cell>
          <cell r="AE35">
            <v>0</v>
          </cell>
          <cell r="AF35">
            <v>0</v>
          </cell>
          <cell r="AG35">
            <v>0</v>
          </cell>
          <cell r="AI35">
            <v>11</v>
          </cell>
          <cell r="AJ35">
            <v>21</v>
          </cell>
          <cell r="AL35">
            <v>7000</v>
          </cell>
          <cell r="AM35">
            <v>867682</v>
          </cell>
          <cell r="AN35">
            <v>7000</v>
          </cell>
        </row>
        <row r="36">
          <cell r="C36">
            <v>38282</v>
          </cell>
          <cell r="D36">
            <v>22</v>
          </cell>
          <cell r="E36">
            <v>1123242</v>
          </cell>
          <cell r="F36">
            <v>19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2000</v>
          </cell>
          <cell r="N36">
            <v>0</v>
          </cell>
          <cell r="O36">
            <v>5000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2000</v>
          </cell>
          <cell r="AC36">
            <v>0</v>
          </cell>
          <cell r="AD36">
            <v>5000</v>
          </cell>
          <cell r="AE36">
            <v>0</v>
          </cell>
          <cell r="AF36">
            <v>0</v>
          </cell>
          <cell r="AG36">
            <v>0</v>
          </cell>
          <cell r="AI36">
            <v>11</v>
          </cell>
          <cell r="AJ36">
            <v>22</v>
          </cell>
          <cell r="AL36">
            <v>7000</v>
          </cell>
          <cell r="AM36">
            <v>1116242</v>
          </cell>
          <cell r="AN36">
            <v>7000</v>
          </cell>
        </row>
        <row r="37">
          <cell r="C37">
            <v>38283</v>
          </cell>
          <cell r="D37">
            <v>23</v>
          </cell>
          <cell r="E37">
            <v>1623191</v>
          </cell>
          <cell r="F37">
            <v>18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2000</v>
          </cell>
          <cell r="N37">
            <v>0</v>
          </cell>
          <cell r="O37">
            <v>5000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2000</v>
          </cell>
          <cell r="AC37">
            <v>0</v>
          </cell>
          <cell r="AD37">
            <v>5000</v>
          </cell>
          <cell r="AE37">
            <v>0</v>
          </cell>
          <cell r="AF37">
            <v>0</v>
          </cell>
          <cell r="AG37">
            <v>0</v>
          </cell>
          <cell r="AI37">
            <v>11</v>
          </cell>
          <cell r="AJ37">
            <v>23</v>
          </cell>
          <cell r="AL37">
            <v>7000</v>
          </cell>
          <cell r="AM37">
            <v>1616191</v>
          </cell>
          <cell r="AN37">
            <v>7000</v>
          </cell>
        </row>
        <row r="38">
          <cell r="B38">
            <v>24</v>
          </cell>
          <cell r="C38">
            <v>38284</v>
          </cell>
          <cell r="D38">
            <v>24</v>
          </cell>
          <cell r="E38">
            <v>1770287</v>
          </cell>
          <cell r="F38">
            <v>18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2000</v>
          </cell>
          <cell r="N38">
            <v>0</v>
          </cell>
          <cell r="O38">
            <v>5000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2000</v>
          </cell>
          <cell r="AC38">
            <v>0</v>
          </cell>
          <cell r="AD38">
            <v>5000</v>
          </cell>
          <cell r="AE38">
            <v>0</v>
          </cell>
          <cell r="AF38">
            <v>0</v>
          </cell>
          <cell r="AG38">
            <v>0</v>
          </cell>
          <cell r="AI38">
            <v>11</v>
          </cell>
          <cell r="AJ38">
            <v>24</v>
          </cell>
          <cell r="AL38">
            <v>7000</v>
          </cell>
          <cell r="AM38">
            <v>1763287</v>
          </cell>
          <cell r="AN38">
            <v>7000</v>
          </cell>
        </row>
        <row r="39">
          <cell r="B39">
            <v>25</v>
          </cell>
          <cell r="C39">
            <v>38285</v>
          </cell>
          <cell r="D39">
            <v>25</v>
          </cell>
          <cell r="E39">
            <v>1458920</v>
          </cell>
          <cell r="F39">
            <v>16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2000</v>
          </cell>
          <cell r="N39">
            <v>0</v>
          </cell>
          <cell r="O39">
            <v>5000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2000</v>
          </cell>
          <cell r="AC39">
            <v>0</v>
          </cell>
          <cell r="AD39">
            <v>5000</v>
          </cell>
          <cell r="AE39">
            <v>0</v>
          </cell>
          <cell r="AF39">
            <v>0</v>
          </cell>
          <cell r="AG39">
            <v>0</v>
          </cell>
          <cell r="AI39">
            <v>11</v>
          </cell>
          <cell r="AJ39">
            <v>25</v>
          </cell>
          <cell r="AL39">
            <v>7000</v>
          </cell>
          <cell r="AM39">
            <v>1451920</v>
          </cell>
          <cell r="AN39">
            <v>7000</v>
          </cell>
        </row>
        <row r="40">
          <cell r="B40">
            <v>26</v>
          </cell>
          <cell r="C40">
            <v>38286</v>
          </cell>
          <cell r="D40">
            <v>26</v>
          </cell>
          <cell r="E40">
            <v>1243136</v>
          </cell>
          <cell r="F40">
            <v>15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2000</v>
          </cell>
          <cell r="N40">
            <v>0</v>
          </cell>
          <cell r="O40">
            <v>5000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2000</v>
          </cell>
          <cell r="AC40">
            <v>0</v>
          </cell>
          <cell r="AD40">
            <v>5000</v>
          </cell>
          <cell r="AE40">
            <v>0</v>
          </cell>
          <cell r="AF40">
            <v>0</v>
          </cell>
          <cell r="AG40">
            <v>0</v>
          </cell>
          <cell r="AI40">
            <v>11</v>
          </cell>
          <cell r="AJ40">
            <v>26</v>
          </cell>
          <cell r="AL40">
            <v>7000</v>
          </cell>
          <cell r="AM40">
            <v>1236136</v>
          </cell>
          <cell r="AN40">
            <v>7000</v>
          </cell>
        </row>
        <row r="41">
          <cell r="B41">
            <v>27</v>
          </cell>
          <cell r="C41">
            <v>38287</v>
          </cell>
          <cell r="D41">
            <v>27</v>
          </cell>
          <cell r="E41">
            <v>1250414</v>
          </cell>
          <cell r="F41">
            <v>14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2000</v>
          </cell>
          <cell r="N41">
            <v>0</v>
          </cell>
          <cell r="O41">
            <v>5000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2000</v>
          </cell>
          <cell r="AC41">
            <v>0</v>
          </cell>
          <cell r="AD41">
            <v>5000</v>
          </cell>
          <cell r="AE41">
            <v>0</v>
          </cell>
          <cell r="AF41">
            <v>0</v>
          </cell>
          <cell r="AG41">
            <v>0</v>
          </cell>
          <cell r="AI41">
            <v>11</v>
          </cell>
          <cell r="AJ41">
            <v>27</v>
          </cell>
          <cell r="AL41">
            <v>7000</v>
          </cell>
          <cell r="AM41">
            <v>1243414</v>
          </cell>
          <cell r="AN41">
            <v>7000</v>
          </cell>
        </row>
        <row r="42">
          <cell r="B42">
            <v>28</v>
          </cell>
          <cell r="C42">
            <v>38288</v>
          </cell>
          <cell r="D42">
            <v>28</v>
          </cell>
          <cell r="E42">
            <v>1329097</v>
          </cell>
          <cell r="F42">
            <v>13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2000</v>
          </cell>
          <cell r="N42">
            <v>0</v>
          </cell>
          <cell r="O42">
            <v>5000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2000</v>
          </cell>
          <cell r="AC42">
            <v>0</v>
          </cell>
          <cell r="AD42">
            <v>5000</v>
          </cell>
          <cell r="AE42">
            <v>0</v>
          </cell>
          <cell r="AF42">
            <v>0</v>
          </cell>
          <cell r="AG42">
            <v>0</v>
          </cell>
          <cell r="AI42">
            <v>11</v>
          </cell>
          <cell r="AJ42">
            <v>28</v>
          </cell>
          <cell r="AL42">
            <v>7000</v>
          </cell>
          <cell r="AM42">
            <v>1322097</v>
          </cell>
          <cell r="AN42">
            <v>7000</v>
          </cell>
        </row>
        <row r="43">
          <cell r="B43">
            <v>29</v>
          </cell>
          <cell r="C43">
            <v>38289</v>
          </cell>
          <cell r="D43">
            <v>29</v>
          </cell>
          <cell r="E43">
            <v>2411476</v>
          </cell>
          <cell r="F43">
            <v>11</v>
          </cell>
          <cell r="H43">
            <v>878516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2000</v>
          </cell>
          <cell r="N43">
            <v>0</v>
          </cell>
          <cell r="O43">
            <v>5000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878516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2000</v>
          </cell>
          <cell r="AC43">
            <v>0</v>
          </cell>
          <cell r="AD43">
            <v>5000</v>
          </cell>
          <cell r="AE43">
            <v>0</v>
          </cell>
          <cell r="AF43">
            <v>0</v>
          </cell>
          <cell r="AG43">
            <v>0</v>
          </cell>
          <cell r="AI43">
            <v>11</v>
          </cell>
          <cell r="AJ43">
            <v>29</v>
          </cell>
          <cell r="AL43">
            <v>885516</v>
          </cell>
          <cell r="AM43">
            <v>1525960</v>
          </cell>
          <cell r="AN43">
            <v>7000</v>
          </cell>
        </row>
        <row r="44">
          <cell r="B44">
            <v>30</v>
          </cell>
          <cell r="C44">
            <v>38290</v>
          </cell>
          <cell r="D44">
            <v>30</v>
          </cell>
          <cell r="E44">
            <v>3339936</v>
          </cell>
          <cell r="F44">
            <v>9</v>
          </cell>
          <cell r="H44">
            <v>1806976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2000</v>
          </cell>
          <cell r="N44">
            <v>0</v>
          </cell>
          <cell r="O44">
            <v>5000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1806976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2000</v>
          </cell>
          <cell r="AC44">
            <v>0</v>
          </cell>
          <cell r="AD44">
            <v>5000</v>
          </cell>
          <cell r="AE44">
            <v>0</v>
          </cell>
          <cell r="AF44">
            <v>0</v>
          </cell>
          <cell r="AG44">
            <v>0</v>
          </cell>
          <cell r="AI44">
            <v>11</v>
          </cell>
          <cell r="AJ44">
            <v>30</v>
          </cell>
          <cell r="AL44">
            <v>1813976</v>
          </cell>
          <cell r="AM44">
            <v>1525960</v>
          </cell>
          <cell r="AN44">
            <v>7000</v>
          </cell>
        </row>
        <row r="45">
          <cell r="B45">
            <v>31</v>
          </cell>
          <cell r="C45">
            <v>38291</v>
          </cell>
          <cell r="D45">
            <v>1</v>
          </cell>
          <cell r="E45">
            <v>3871839</v>
          </cell>
          <cell r="F45">
            <v>10</v>
          </cell>
          <cell r="H45">
            <v>2338879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2000</v>
          </cell>
          <cell r="N45">
            <v>0</v>
          </cell>
          <cell r="O45">
            <v>5000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2338879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2000</v>
          </cell>
          <cell r="AC45">
            <v>0</v>
          </cell>
          <cell r="AD45">
            <v>5000</v>
          </cell>
          <cell r="AE45">
            <v>0</v>
          </cell>
          <cell r="AF45">
            <v>0</v>
          </cell>
          <cell r="AG45">
            <v>0</v>
          </cell>
          <cell r="AI45">
            <v>12</v>
          </cell>
          <cell r="AJ45">
            <v>1</v>
          </cell>
          <cell r="AL45">
            <v>2345879</v>
          </cell>
          <cell r="AM45">
            <v>1525960</v>
          </cell>
          <cell r="AN45">
            <v>7000</v>
          </cell>
        </row>
        <row r="46">
          <cell r="B46">
            <v>32</v>
          </cell>
          <cell r="C46">
            <v>38292</v>
          </cell>
          <cell r="D46">
            <v>2</v>
          </cell>
          <cell r="E46">
            <v>3365698</v>
          </cell>
          <cell r="F46">
            <v>16</v>
          </cell>
          <cell r="H46">
            <v>881968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2000</v>
          </cell>
          <cell r="N46">
            <v>0</v>
          </cell>
          <cell r="O46">
            <v>5000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881968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2000</v>
          </cell>
          <cell r="AC46">
            <v>0</v>
          </cell>
          <cell r="AD46">
            <v>5000</v>
          </cell>
          <cell r="AE46">
            <v>0</v>
          </cell>
          <cell r="AF46">
            <v>0</v>
          </cell>
          <cell r="AG46">
            <v>0</v>
          </cell>
          <cell r="AI46">
            <v>12</v>
          </cell>
          <cell r="AJ46">
            <v>2</v>
          </cell>
          <cell r="AL46">
            <v>888968</v>
          </cell>
          <cell r="AM46">
            <v>2476730</v>
          </cell>
          <cell r="AN46">
            <v>7000</v>
          </cell>
        </row>
        <row r="47">
          <cell r="B47">
            <v>33</v>
          </cell>
          <cell r="C47">
            <v>38293</v>
          </cell>
          <cell r="D47">
            <v>3</v>
          </cell>
          <cell r="E47">
            <v>3820799</v>
          </cell>
          <cell r="F47">
            <v>18</v>
          </cell>
          <cell r="H47">
            <v>1337069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2000</v>
          </cell>
          <cell r="N47">
            <v>0</v>
          </cell>
          <cell r="O47">
            <v>5000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1337069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2000</v>
          </cell>
          <cell r="AC47">
            <v>0</v>
          </cell>
          <cell r="AD47">
            <v>5000</v>
          </cell>
          <cell r="AE47">
            <v>0</v>
          </cell>
          <cell r="AF47">
            <v>0</v>
          </cell>
          <cell r="AG47">
            <v>0</v>
          </cell>
          <cell r="AI47">
            <v>12</v>
          </cell>
          <cell r="AJ47">
            <v>3</v>
          </cell>
          <cell r="AL47">
            <v>1344069</v>
          </cell>
          <cell r="AM47">
            <v>2476730</v>
          </cell>
          <cell r="AN47">
            <v>7000</v>
          </cell>
        </row>
        <row r="48">
          <cell r="B48">
            <v>34</v>
          </cell>
          <cell r="C48">
            <v>38294</v>
          </cell>
          <cell r="D48">
            <v>4</v>
          </cell>
          <cell r="E48">
            <v>3623852</v>
          </cell>
          <cell r="F48">
            <v>19</v>
          </cell>
          <cell r="H48">
            <v>1140122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2000</v>
          </cell>
          <cell r="N48">
            <v>0</v>
          </cell>
          <cell r="O48">
            <v>5000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1140122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2000</v>
          </cell>
          <cell r="AC48">
            <v>0</v>
          </cell>
          <cell r="AD48">
            <v>5000</v>
          </cell>
          <cell r="AE48">
            <v>0</v>
          </cell>
          <cell r="AF48">
            <v>0</v>
          </cell>
          <cell r="AG48">
            <v>0</v>
          </cell>
          <cell r="AI48">
            <v>12</v>
          </cell>
          <cell r="AJ48">
            <v>4</v>
          </cell>
          <cell r="AL48">
            <v>1147122</v>
          </cell>
          <cell r="AM48">
            <v>2476730</v>
          </cell>
          <cell r="AN48">
            <v>7000</v>
          </cell>
        </row>
        <row r="49">
          <cell r="B49">
            <v>35</v>
          </cell>
          <cell r="C49">
            <v>38295</v>
          </cell>
          <cell r="D49">
            <v>5</v>
          </cell>
          <cell r="E49">
            <v>3974860</v>
          </cell>
          <cell r="F49">
            <v>20</v>
          </cell>
          <cell r="H49">
            <v>1491130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2000</v>
          </cell>
          <cell r="N49">
            <v>0</v>
          </cell>
          <cell r="O49">
            <v>5000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1491130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2000</v>
          </cell>
          <cell r="AC49">
            <v>0</v>
          </cell>
          <cell r="AD49">
            <v>5000</v>
          </cell>
          <cell r="AE49">
            <v>0</v>
          </cell>
          <cell r="AF49">
            <v>0</v>
          </cell>
          <cell r="AG49">
            <v>0</v>
          </cell>
          <cell r="AI49">
            <v>12</v>
          </cell>
          <cell r="AJ49">
            <v>5</v>
          </cell>
          <cell r="AL49">
            <v>1498130</v>
          </cell>
          <cell r="AM49">
            <v>2476730</v>
          </cell>
          <cell r="AN49">
            <v>7000</v>
          </cell>
        </row>
        <row r="50">
          <cell r="B50">
            <v>36</v>
          </cell>
          <cell r="C50">
            <v>38296</v>
          </cell>
          <cell r="D50">
            <v>6</v>
          </cell>
          <cell r="E50">
            <v>3733079</v>
          </cell>
          <cell r="F50">
            <v>22</v>
          </cell>
          <cell r="H50">
            <v>1249349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2000</v>
          </cell>
          <cell r="N50">
            <v>0</v>
          </cell>
          <cell r="O50">
            <v>5000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1249349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2000</v>
          </cell>
          <cell r="AC50">
            <v>0</v>
          </cell>
          <cell r="AD50">
            <v>5000</v>
          </cell>
          <cell r="AE50">
            <v>0</v>
          </cell>
          <cell r="AF50">
            <v>0</v>
          </cell>
          <cell r="AG50">
            <v>0</v>
          </cell>
          <cell r="AI50">
            <v>12</v>
          </cell>
          <cell r="AJ50">
            <v>6</v>
          </cell>
          <cell r="AL50">
            <v>1256349</v>
          </cell>
          <cell r="AM50">
            <v>2476730</v>
          </cell>
          <cell r="AN50">
            <v>7000</v>
          </cell>
        </row>
        <row r="51">
          <cell r="B51">
            <v>37</v>
          </cell>
          <cell r="C51">
            <v>38297</v>
          </cell>
          <cell r="D51">
            <v>7</v>
          </cell>
          <cell r="E51">
            <v>3362742</v>
          </cell>
          <cell r="F51">
            <v>23</v>
          </cell>
          <cell r="H51">
            <v>879012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2000</v>
          </cell>
          <cell r="N51">
            <v>0</v>
          </cell>
          <cell r="O51">
            <v>5000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879012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2000</v>
          </cell>
          <cell r="AC51">
            <v>0</v>
          </cell>
          <cell r="AD51">
            <v>5000</v>
          </cell>
          <cell r="AE51">
            <v>0</v>
          </cell>
          <cell r="AF51">
            <v>0</v>
          </cell>
          <cell r="AG51">
            <v>0</v>
          </cell>
          <cell r="AI51">
            <v>12</v>
          </cell>
          <cell r="AJ51">
            <v>7</v>
          </cell>
          <cell r="AL51">
            <v>886012</v>
          </cell>
          <cell r="AM51">
            <v>2476730</v>
          </cell>
          <cell r="AN51">
            <v>7000</v>
          </cell>
        </row>
        <row r="52">
          <cell r="B52">
            <v>38</v>
          </cell>
          <cell r="C52">
            <v>38298</v>
          </cell>
          <cell r="D52">
            <v>8</v>
          </cell>
          <cell r="E52">
            <v>3051715</v>
          </cell>
          <cell r="F52">
            <v>23</v>
          </cell>
          <cell r="H52">
            <v>567985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2000</v>
          </cell>
          <cell r="N52">
            <v>0</v>
          </cell>
          <cell r="O52">
            <v>5000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567985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2000</v>
          </cell>
          <cell r="AC52">
            <v>0</v>
          </cell>
          <cell r="AD52">
            <v>5000</v>
          </cell>
          <cell r="AE52">
            <v>0</v>
          </cell>
          <cell r="AF52">
            <v>0</v>
          </cell>
          <cell r="AG52">
            <v>0</v>
          </cell>
          <cell r="AI52">
            <v>12</v>
          </cell>
          <cell r="AJ52">
            <v>8</v>
          </cell>
          <cell r="AL52">
            <v>574985</v>
          </cell>
          <cell r="AM52">
            <v>2476730</v>
          </cell>
          <cell r="AN52">
            <v>7000</v>
          </cell>
        </row>
        <row r="53">
          <cell r="B53">
            <v>39</v>
          </cell>
          <cell r="C53">
            <v>38299</v>
          </cell>
          <cell r="D53">
            <v>9</v>
          </cell>
          <cell r="E53">
            <v>2703218</v>
          </cell>
          <cell r="F53">
            <v>25</v>
          </cell>
          <cell r="H53">
            <v>219488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2000</v>
          </cell>
          <cell r="N53">
            <v>0</v>
          </cell>
          <cell r="O53">
            <v>5000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219488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2000</v>
          </cell>
          <cell r="AC53">
            <v>0</v>
          </cell>
          <cell r="AD53">
            <v>5000</v>
          </cell>
          <cell r="AE53">
            <v>0</v>
          </cell>
          <cell r="AF53">
            <v>0</v>
          </cell>
          <cell r="AG53">
            <v>0</v>
          </cell>
          <cell r="AI53">
            <v>12</v>
          </cell>
          <cell r="AJ53">
            <v>9</v>
          </cell>
          <cell r="AL53">
            <v>226488</v>
          </cell>
          <cell r="AM53">
            <v>2476730</v>
          </cell>
          <cell r="AN53">
            <v>7000</v>
          </cell>
        </row>
        <row r="54">
          <cell r="B54">
            <v>40</v>
          </cell>
          <cell r="C54">
            <v>38300</v>
          </cell>
          <cell r="D54">
            <v>10</v>
          </cell>
          <cell r="E54">
            <v>2250798</v>
          </cell>
          <cell r="F54">
            <v>26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2000</v>
          </cell>
          <cell r="N54">
            <v>0</v>
          </cell>
          <cell r="O54">
            <v>5000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2000</v>
          </cell>
          <cell r="AC54">
            <v>0</v>
          </cell>
          <cell r="AD54">
            <v>5000</v>
          </cell>
          <cell r="AE54">
            <v>0</v>
          </cell>
          <cell r="AF54">
            <v>0</v>
          </cell>
          <cell r="AG54">
            <v>0</v>
          </cell>
          <cell r="AI54">
            <v>12</v>
          </cell>
          <cell r="AJ54">
            <v>10</v>
          </cell>
          <cell r="AL54">
            <v>7000</v>
          </cell>
          <cell r="AM54">
            <v>2243798</v>
          </cell>
          <cell r="AN54">
            <v>7000</v>
          </cell>
        </row>
        <row r="55">
          <cell r="B55">
            <v>41</v>
          </cell>
          <cell r="C55">
            <v>38301</v>
          </cell>
          <cell r="D55">
            <v>11</v>
          </cell>
          <cell r="E55">
            <v>2441030</v>
          </cell>
          <cell r="F55">
            <v>27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2000</v>
          </cell>
          <cell r="N55">
            <v>0</v>
          </cell>
          <cell r="O55">
            <v>5000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2000</v>
          </cell>
          <cell r="AC55">
            <v>0</v>
          </cell>
          <cell r="AD55">
            <v>5000</v>
          </cell>
          <cell r="AE55">
            <v>0</v>
          </cell>
          <cell r="AF55">
            <v>0</v>
          </cell>
          <cell r="AG55">
            <v>0</v>
          </cell>
          <cell r="AI55">
            <v>12</v>
          </cell>
          <cell r="AJ55">
            <v>11</v>
          </cell>
          <cell r="AL55">
            <v>7000</v>
          </cell>
          <cell r="AM55">
            <v>2434030</v>
          </cell>
          <cell r="AN55">
            <v>7000</v>
          </cell>
        </row>
        <row r="56">
          <cell r="B56">
            <v>42</v>
          </cell>
          <cell r="C56">
            <v>38302</v>
          </cell>
          <cell r="D56">
            <v>12</v>
          </cell>
          <cell r="E56">
            <v>2395816</v>
          </cell>
          <cell r="F56">
            <v>28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2000</v>
          </cell>
          <cell r="N56">
            <v>0</v>
          </cell>
          <cell r="O56">
            <v>5000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2000</v>
          </cell>
          <cell r="AC56">
            <v>0</v>
          </cell>
          <cell r="AD56">
            <v>5000</v>
          </cell>
          <cell r="AE56">
            <v>0</v>
          </cell>
          <cell r="AF56">
            <v>0</v>
          </cell>
          <cell r="AG56">
            <v>0</v>
          </cell>
          <cell r="AI56">
            <v>12</v>
          </cell>
          <cell r="AJ56">
            <v>12</v>
          </cell>
          <cell r="AL56">
            <v>7000</v>
          </cell>
          <cell r="AM56">
            <v>2388816</v>
          </cell>
          <cell r="AN56">
            <v>7000</v>
          </cell>
        </row>
        <row r="57">
          <cell r="B57">
            <v>43</v>
          </cell>
          <cell r="C57">
            <v>38303</v>
          </cell>
          <cell r="D57">
            <v>13</v>
          </cell>
          <cell r="E57">
            <v>3052236</v>
          </cell>
          <cell r="F57">
            <v>29</v>
          </cell>
          <cell r="H57">
            <v>568506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2000</v>
          </cell>
          <cell r="N57">
            <v>0</v>
          </cell>
          <cell r="O57">
            <v>5000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568506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2000</v>
          </cell>
          <cell r="AC57">
            <v>0</v>
          </cell>
          <cell r="AD57">
            <v>5000</v>
          </cell>
          <cell r="AE57">
            <v>0</v>
          </cell>
          <cell r="AF57">
            <v>0</v>
          </cell>
          <cell r="AG57">
            <v>0</v>
          </cell>
          <cell r="AI57">
            <v>12</v>
          </cell>
          <cell r="AJ57">
            <v>13</v>
          </cell>
          <cell r="AL57">
            <v>575506</v>
          </cell>
          <cell r="AM57">
            <v>2476730</v>
          </cell>
          <cell r="AN57">
            <v>7000</v>
          </cell>
        </row>
        <row r="58">
          <cell r="B58">
            <v>44</v>
          </cell>
          <cell r="C58">
            <v>38304</v>
          </cell>
          <cell r="D58">
            <v>14</v>
          </cell>
          <cell r="E58">
            <v>2656101</v>
          </cell>
          <cell r="F58">
            <v>31</v>
          </cell>
          <cell r="H58">
            <v>172371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2000</v>
          </cell>
          <cell r="N58">
            <v>0</v>
          </cell>
          <cell r="O58">
            <v>5000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172371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2000</v>
          </cell>
          <cell r="AC58">
            <v>0</v>
          </cell>
          <cell r="AD58">
            <v>5000</v>
          </cell>
          <cell r="AE58">
            <v>0</v>
          </cell>
          <cell r="AF58">
            <v>0</v>
          </cell>
          <cell r="AG58">
            <v>0</v>
          </cell>
          <cell r="AI58">
            <v>12</v>
          </cell>
          <cell r="AJ58">
            <v>14</v>
          </cell>
          <cell r="AL58">
            <v>179371</v>
          </cell>
          <cell r="AM58">
            <v>2476730</v>
          </cell>
          <cell r="AN58">
            <v>7000</v>
          </cell>
        </row>
        <row r="59">
          <cell r="B59">
            <v>45</v>
          </cell>
          <cell r="C59">
            <v>38305</v>
          </cell>
          <cell r="D59">
            <v>15</v>
          </cell>
          <cell r="E59">
            <v>2336656</v>
          </cell>
          <cell r="F59">
            <v>33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2000</v>
          </cell>
          <cell r="N59">
            <v>0</v>
          </cell>
          <cell r="O59">
            <v>5000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2000</v>
          </cell>
          <cell r="AC59">
            <v>0</v>
          </cell>
          <cell r="AD59">
            <v>5000</v>
          </cell>
          <cell r="AE59">
            <v>0</v>
          </cell>
          <cell r="AF59">
            <v>0</v>
          </cell>
          <cell r="AG59">
            <v>0</v>
          </cell>
          <cell r="AI59">
            <v>12</v>
          </cell>
          <cell r="AJ59">
            <v>15</v>
          </cell>
          <cell r="AL59">
            <v>7000</v>
          </cell>
          <cell r="AM59">
            <v>2329656</v>
          </cell>
          <cell r="AN59">
            <v>7000</v>
          </cell>
        </row>
        <row r="60">
          <cell r="B60">
            <v>46</v>
          </cell>
          <cell r="C60">
            <v>38306</v>
          </cell>
          <cell r="D60">
            <v>16</v>
          </cell>
          <cell r="E60">
            <v>2468729</v>
          </cell>
          <cell r="F60">
            <v>45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2000</v>
          </cell>
          <cell r="N60">
            <v>0</v>
          </cell>
          <cell r="O60">
            <v>5000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2000</v>
          </cell>
          <cell r="AC60">
            <v>0</v>
          </cell>
          <cell r="AD60">
            <v>5000</v>
          </cell>
          <cell r="AE60">
            <v>0</v>
          </cell>
          <cell r="AF60">
            <v>0</v>
          </cell>
          <cell r="AG60">
            <v>0</v>
          </cell>
          <cell r="AI60">
            <v>12</v>
          </cell>
          <cell r="AJ60">
            <v>16</v>
          </cell>
          <cell r="AL60">
            <v>7000</v>
          </cell>
          <cell r="AM60">
            <v>2461729</v>
          </cell>
          <cell r="AN60">
            <v>7000</v>
          </cell>
        </row>
        <row r="61">
          <cell r="B61">
            <v>47</v>
          </cell>
          <cell r="C61">
            <v>38307</v>
          </cell>
          <cell r="D61">
            <v>17</v>
          </cell>
          <cell r="E61">
            <v>2726073</v>
          </cell>
          <cell r="F61">
            <v>36</v>
          </cell>
          <cell r="H61">
            <v>242343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2000</v>
          </cell>
          <cell r="N61">
            <v>0</v>
          </cell>
          <cell r="O61">
            <v>5000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242343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2000</v>
          </cell>
          <cell r="AC61">
            <v>0</v>
          </cell>
          <cell r="AD61">
            <v>5000</v>
          </cell>
          <cell r="AE61">
            <v>0</v>
          </cell>
          <cell r="AF61">
            <v>0</v>
          </cell>
          <cell r="AG61">
            <v>0</v>
          </cell>
          <cell r="AI61">
            <v>12</v>
          </cell>
          <cell r="AJ61">
            <v>17</v>
          </cell>
          <cell r="AL61">
            <v>249343</v>
          </cell>
          <cell r="AM61">
            <v>2476730</v>
          </cell>
          <cell r="AN61">
            <v>7000</v>
          </cell>
        </row>
        <row r="62">
          <cell r="B62">
            <v>48</v>
          </cell>
          <cell r="C62">
            <v>38308</v>
          </cell>
          <cell r="D62">
            <v>18</v>
          </cell>
          <cell r="E62">
            <v>2714955</v>
          </cell>
          <cell r="F62">
            <v>31</v>
          </cell>
          <cell r="H62">
            <v>231225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2000</v>
          </cell>
          <cell r="N62">
            <v>0</v>
          </cell>
          <cell r="O62">
            <v>5000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231225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2000</v>
          </cell>
          <cell r="AC62">
            <v>0</v>
          </cell>
          <cell r="AD62">
            <v>5000</v>
          </cell>
          <cell r="AE62">
            <v>0</v>
          </cell>
          <cell r="AF62">
            <v>0</v>
          </cell>
          <cell r="AG62">
            <v>0</v>
          </cell>
          <cell r="AI62">
            <v>12</v>
          </cell>
          <cell r="AJ62">
            <v>18</v>
          </cell>
          <cell r="AL62">
            <v>238225</v>
          </cell>
          <cell r="AM62">
            <v>2476730</v>
          </cell>
          <cell r="AN62">
            <v>7000</v>
          </cell>
        </row>
        <row r="63">
          <cell r="B63">
            <v>49</v>
          </cell>
          <cell r="C63">
            <v>38309</v>
          </cell>
          <cell r="D63">
            <v>19</v>
          </cell>
          <cell r="E63">
            <v>2115123</v>
          </cell>
          <cell r="F63">
            <v>30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2000</v>
          </cell>
          <cell r="N63">
            <v>0</v>
          </cell>
          <cell r="O63">
            <v>5000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2000</v>
          </cell>
          <cell r="AC63">
            <v>0</v>
          </cell>
          <cell r="AD63">
            <v>5000</v>
          </cell>
          <cell r="AE63">
            <v>0</v>
          </cell>
          <cell r="AF63">
            <v>0</v>
          </cell>
          <cell r="AG63">
            <v>0</v>
          </cell>
          <cell r="AI63">
            <v>12</v>
          </cell>
          <cell r="AJ63">
            <v>19</v>
          </cell>
          <cell r="AL63">
            <v>7000</v>
          </cell>
          <cell r="AM63">
            <v>2108123</v>
          </cell>
          <cell r="AN63">
            <v>7000</v>
          </cell>
        </row>
        <row r="64">
          <cell r="B64">
            <v>50</v>
          </cell>
          <cell r="C64">
            <v>38310</v>
          </cell>
          <cell r="D64">
            <v>20</v>
          </cell>
          <cell r="E64">
            <v>3935577</v>
          </cell>
          <cell r="F64">
            <v>28</v>
          </cell>
          <cell r="H64">
            <v>1451847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2000</v>
          </cell>
          <cell r="N64">
            <v>0</v>
          </cell>
          <cell r="O64">
            <v>5000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1451847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2000</v>
          </cell>
          <cell r="AC64">
            <v>0</v>
          </cell>
          <cell r="AD64">
            <v>5000</v>
          </cell>
          <cell r="AE64">
            <v>0</v>
          </cell>
          <cell r="AF64">
            <v>0</v>
          </cell>
          <cell r="AG64">
            <v>0</v>
          </cell>
          <cell r="AI64">
            <v>12</v>
          </cell>
          <cell r="AJ64">
            <v>20</v>
          </cell>
          <cell r="AL64">
            <v>1458847</v>
          </cell>
          <cell r="AM64">
            <v>2476730</v>
          </cell>
          <cell r="AN64">
            <v>7000</v>
          </cell>
        </row>
        <row r="65">
          <cell r="B65">
            <v>51</v>
          </cell>
          <cell r="C65">
            <v>38311</v>
          </cell>
          <cell r="D65">
            <v>21</v>
          </cell>
          <cell r="E65">
            <v>3941176</v>
          </cell>
          <cell r="F65">
            <v>27</v>
          </cell>
          <cell r="H65">
            <v>1457446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2000</v>
          </cell>
          <cell r="N65">
            <v>0</v>
          </cell>
          <cell r="O65">
            <v>5000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1457446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2000</v>
          </cell>
          <cell r="AC65">
            <v>0</v>
          </cell>
          <cell r="AD65">
            <v>5000</v>
          </cell>
          <cell r="AE65">
            <v>0</v>
          </cell>
          <cell r="AF65">
            <v>0</v>
          </cell>
          <cell r="AG65">
            <v>0</v>
          </cell>
          <cell r="AI65">
            <v>12</v>
          </cell>
          <cell r="AJ65">
            <v>21</v>
          </cell>
          <cell r="AL65">
            <v>1464446</v>
          </cell>
          <cell r="AM65">
            <v>2476730</v>
          </cell>
          <cell r="AN65">
            <v>7000</v>
          </cell>
        </row>
        <row r="66">
          <cell r="B66">
            <v>52</v>
          </cell>
          <cell r="C66">
            <v>38312</v>
          </cell>
          <cell r="D66">
            <v>22</v>
          </cell>
          <cell r="E66">
            <v>4325478</v>
          </cell>
          <cell r="F66">
            <v>26</v>
          </cell>
          <cell r="H66">
            <v>1841748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2000</v>
          </cell>
          <cell r="N66">
            <v>0</v>
          </cell>
          <cell r="O66">
            <v>5000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1841748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2000</v>
          </cell>
          <cell r="AC66">
            <v>0</v>
          </cell>
          <cell r="AD66">
            <v>5000</v>
          </cell>
          <cell r="AE66">
            <v>0</v>
          </cell>
          <cell r="AF66">
            <v>0</v>
          </cell>
          <cell r="AG66">
            <v>0</v>
          </cell>
          <cell r="AI66">
            <v>12</v>
          </cell>
          <cell r="AJ66">
            <v>22</v>
          </cell>
          <cell r="AL66">
            <v>1848748</v>
          </cell>
          <cell r="AM66">
            <v>2476730</v>
          </cell>
          <cell r="AN66">
            <v>7000</v>
          </cell>
        </row>
        <row r="67">
          <cell r="B67">
            <v>53</v>
          </cell>
          <cell r="C67">
            <v>38313</v>
          </cell>
          <cell r="D67">
            <v>23</v>
          </cell>
          <cell r="E67">
            <v>4122855</v>
          </cell>
          <cell r="F67">
            <v>25</v>
          </cell>
          <cell r="H67">
            <v>1639125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2000</v>
          </cell>
          <cell r="N67">
            <v>0</v>
          </cell>
          <cell r="O67">
            <v>5000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1639125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2000</v>
          </cell>
          <cell r="AC67">
            <v>0</v>
          </cell>
          <cell r="AD67">
            <v>5000</v>
          </cell>
          <cell r="AE67">
            <v>0</v>
          </cell>
          <cell r="AF67">
            <v>0</v>
          </cell>
          <cell r="AG67">
            <v>0</v>
          </cell>
          <cell r="AI67">
            <v>12</v>
          </cell>
          <cell r="AJ67">
            <v>23</v>
          </cell>
          <cell r="AL67">
            <v>1646125</v>
          </cell>
          <cell r="AM67">
            <v>2476730</v>
          </cell>
          <cell r="AN67">
            <v>7000</v>
          </cell>
        </row>
        <row r="68">
          <cell r="B68">
            <v>54</v>
          </cell>
          <cell r="C68">
            <v>38314</v>
          </cell>
          <cell r="D68">
            <v>24</v>
          </cell>
          <cell r="E68">
            <v>3380890</v>
          </cell>
          <cell r="F68">
            <v>24</v>
          </cell>
          <cell r="H68">
            <v>897160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2000</v>
          </cell>
          <cell r="N68">
            <v>0</v>
          </cell>
          <cell r="O68">
            <v>5000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897160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2000</v>
          </cell>
          <cell r="AC68">
            <v>0</v>
          </cell>
          <cell r="AD68">
            <v>5000</v>
          </cell>
          <cell r="AE68">
            <v>0</v>
          </cell>
          <cell r="AF68">
            <v>0</v>
          </cell>
          <cell r="AG68">
            <v>0</v>
          </cell>
          <cell r="AI68">
            <v>12</v>
          </cell>
          <cell r="AJ68">
            <v>24</v>
          </cell>
          <cell r="AL68">
            <v>904160</v>
          </cell>
          <cell r="AM68">
            <v>2476730</v>
          </cell>
          <cell r="AN68">
            <v>7000</v>
          </cell>
        </row>
        <row r="69">
          <cell r="B69">
            <v>55</v>
          </cell>
          <cell r="C69">
            <v>38315</v>
          </cell>
          <cell r="D69">
            <v>25</v>
          </cell>
          <cell r="E69">
            <v>3738935</v>
          </cell>
          <cell r="F69">
            <v>23</v>
          </cell>
          <cell r="H69">
            <v>1255205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2000</v>
          </cell>
          <cell r="N69">
            <v>0</v>
          </cell>
          <cell r="O69">
            <v>5000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1255205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2000</v>
          </cell>
          <cell r="AC69">
            <v>0</v>
          </cell>
          <cell r="AD69">
            <v>5000</v>
          </cell>
          <cell r="AE69">
            <v>0</v>
          </cell>
          <cell r="AF69">
            <v>0</v>
          </cell>
          <cell r="AG69">
            <v>0</v>
          </cell>
          <cell r="AI69">
            <v>12</v>
          </cell>
          <cell r="AJ69">
            <v>25</v>
          </cell>
          <cell r="AL69">
            <v>1262205</v>
          </cell>
          <cell r="AM69">
            <v>2476730</v>
          </cell>
          <cell r="AN69">
            <v>7000</v>
          </cell>
        </row>
        <row r="70">
          <cell r="B70">
            <v>56</v>
          </cell>
          <cell r="C70">
            <v>38316</v>
          </cell>
          <cell r="D70">
            <v>26</v>
          </cell>
          <cell r="E70">
            <v>3542562</v>
          </cell>
          <cell r="F70">
            <v>22</v>
          </cell>
          <cell r="H70">
            <v>1058832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2000</v>
          </cell>
          <cell r="N70">
            <v>0</v>
          </cell>
          <cell r="O70">
            <v>5000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1058832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2000</v>
          </cell>
          <cell r="AC70">
            <v>0</v>
          </cell>
          <cell r="AD70">
            <v>5000</v>
          </cell>
          <cell r="AE70">
            <v>0</v>
          </cell>
          <cell r="AF70">
            <v>0</v>
          </cell>
          <cell r="AG70">
            <v>0</v>
          </cell>
          <cell r="AI70">
            <v>12</v>
          </cell>
          <cell r="AJ70">
            <v>26</v>
          </cell>
          <cell r="AL70">
            <v>1065832</v>
          </cell>
          <cell r="AM70">
            <v>2476730</v>
          </cell>
          <cell r="AN70">
            <v>7000</v>
          </cell>
        </row>
        <row r="71">
          <cell r="B71">
            <v>57</v>
          </cell>
          <cell r="C71">
            <v>38317</v>
          </cell>
          <cell r="D71">
            <v>27</v>
          </cell>
          <cell r="E71">
            <v>3257242</v>
          </cell>
          <cell r="F71">
            <v>21</v>
          </cell>
          <cell r="H71">
            <v>773512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2000</v>
          </cell>
          <cell r="N71">
            <v>0</v>
          </cell>
          <cell r="O71">
            <v>5000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773512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2000</v>
          </cell>
          <cell r="AC71">
            <v>0</v>
          </cell>
          <cell r="AD71">
            <v>5000</v>
          </cell>
          <cell r="AE71">
            <v>0</v>
          </cell>
          <cell r="AF71">
            <v>0</v>
          </cell>
          <cell r="AG71">
            <v>0</v>
          </cell>
          <cell r="AI71">
            <v>12</v>
          </cell>
          <cell r="AJ71">
            <v>27</v>
          </cell>
          <cell r="AL71">
            <v>780512</v>
          </cell>
          <cell r="AM71">
            <v>2476730</v>
          </cell>
          <cell r="AN71">
            <v>7000</v>
          </cell>
        </row>
        <row r="72">
          <cell r="B72">
            <v>58</v>
          </cell>
          <cell r="C72">
            <v>38318</v>
          </cell>
          <cell r="D72">
            <v>28</v>
          </cell>
          <cell r="E72">
            <v>2969659</v>
          </cell>
          <cell r="F72">
            <v>20</v>
          </cell>
          <cell r="H72">
            <v>485929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2000</v>
          </cell>
          <cell r="N72">
            <v>0</v>
          </cell>
          <cell r="O72">
            <v>5000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485929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2000</v>
          </cell>
          <cell r="AC72">
            <v>0</v>
          </cell>
          <cell r="AD72">
            <v>5000</v>
          </cell>
          <cell r="AE72">
            <v>0</v>
          </cell>
          <cell r="AF72">
            <v>0</v>
          </cell>
          <cell r="AG72">
            <v>0</v>
          </cell>
          <cell r="AI72">
            <v>12</v>
          </cell>
          <cell r="AJ72">
            <v>28</v>
          </cell>
          <cell r="AL72">
            <v>492929</v>
          </cell>
          <cell r="AM72">
            <v>2476730</v>
          </cell>
          <cell r="AN72">
            <v>7000</v>
          </cell>
        </row>
        <row r="73">
          <cell r="B73">
            <v>59</v>
          </cell>
          <cell r="C73">
            <v>38319</v>
          </cell>
          <cell r="D73">
            <v>29</v>
          </cell>
          <cell r="E73">
            <v>2467917</v>
          </cell>
          <cell r="F73">
            <v>19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2000</v>
          </cell>
          <cell r="N73">
            <v>0</v>
          </cell>
          <cell r="O73">
            <v>5000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2000</v>
          </cell>
          <cell r="AC73">
            <v>0</v>
          </cell>
          <cell r="AD73">
            <v>5000</v>
          </cell>
          <cell r="AE73">
            <v>0</v>
          </cell>
          <cell r="AF73">
            <v>0</v>
          </cell>
          <cell r="AG73">
            <v>0</v>
          </cell>
          <cell r="AI73">
            <v>12</v>
          </cell>
          <cell r="AJ73">
            <v>29</v>
          </cell>
          <cell r="AL73">
            <v>7000</v>
          </cell>
          <cell r="AM73">
            <v>2460917</v>
          </cell>
          <cell r="AN73">
            <v>7000</v>
          </cell>
        </row>
        <row r="74">
          <cell r="B74">
            <v>60</v>
          </cell>
          <cell r="C74">
            <v>38320</v>
          </cell>
          <cell r="D74">
            <v>30</v>
          </cell>
          <cell r="E74">
            <v>2297574</v>
          </cell>
          <cell r="F74">
            <v>17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2000</v>
          </cell>
          <cell r="N74">
            <v>0</v>
          </cell>
          <cell r="O74">
            <v>5000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2000</v>
          </cell>
          <cell r="AC74">
            <v>0</v>
          </cell>
          <cell r="AD74">
            <v>5000</v>
          </cell>
          <cell r="AE74">
            <v>0</v>
          </cell>
          <cell r="AF74">
            <v>0</v>
          </cell>
          <cell r="AG74">
            <v>0</v>
          </cell>
          <cell r="AI74">
            <v>12</v>
          </cell>
          <cell r="AJ74">
            <v>30</v>
          </cell>
          <cell r="AL74">
            <v>7000</v>
          </cell>
          <cell r="AM74">
            <v>2290574</v>
          </cell>
          <cell r="AN74">
            <v>7000</v>
          </cell>
        </row>
        <row r="75">
          <cell r="B75">
            <v>61</v>
          </cell>
          <cell r="C75">
            <v>38321</v>
          </cell>
          <cell r="D75">
            <v>31</v>
          </cell>
          <cell r="E75">
            <v>2883459</v>
          </cell>
          <cell r="F75">
            <v>14</v>
          </cell>
          <cell r="H75">
            <v>399729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2000</v>
          </cell>
          <cell r="N75">
            <v>0</v>
          </cell>
          <cell r="O75">
            <v>5000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399729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2000</v>
          </cell>
          <cell r="AC75">
            <v>0</v>
          </cell>
          <cell r="AD75">
            <v>5000</v>
          </cell>
          <cell r="AE75">
            <v>0</v>
          </cell>
          <cell r="AF75">
            <v>0</v>
          </cell>
          <cell r="AG75">
            <v>0</v>
          </cell>
          <cell r="AI75">
            <v>12</v>
          </cell>
          <cell r="AJ75">
            <v>31</v>
          </cell>
          <cell r="AL75">
            <v>406729</v>
          </cell>
          <cell r="AM75">
            <v>2476730</v>
          </cell>
          <cell r="AN75">
            <v>7000</v>
          </cell>
        </row>
        <row r="76">
          <cell r="B76">
            <v>62</v>
          </cell>
          <cell r="C76">
            <v>38322</v>
          </cell>
          <cell r="D76">
            <v>1</v>
          </cell>
          <cell r="E76">
            <v>3172946</v>
          </cell>
          <cell r="F76">
            <v>12</v>
          </cell>
          <cell r="H76">
            <v>544086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2000</v>
          </cell>
          <cell r="N76">
            <v>0</v>
          </cell>
          <cell r="O76">
            <v>5000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544086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2000</v>
          </cell>
          <cell r="AC76">
            <v>0</v>
          </cell>
          <cell r="AD76">
            <v>5000</v>
          </cell>
          <cell r="AE76">
            <v>0</v>
          </cell>
          <cell r="AF76">
            <v>0</v>
          </cell>
          <cell r="AG76">
            <v>0</v>
          </cell>
          <cell r="AI76">
            <v>1</v>
          </cell>
          <cell r="AJ76">
            <v>1</v>
          </cell>
          <cell r="AL76">
            <v>551086</v>
          </cell>
          <cell r="AM76">
            <v>2621860</v>
          </cell>
          <cell r="AN76">
            <v>7000</v>
          </cell>
        </row>
        <row r="77">
          <cell r="B77">
            <v>63</v>
          </cell>
          <cell r="C77">
            <v>38323</v>
          </cell>
          <cell r="D77">
            <v>2</v>
          </cell>
          <cell r="E77">
            <v>3604923</v>
          </cell>
          <cell r="F77">
            <v>16</v>
          </cell>
          <cell r="H77">
            <v>976063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2000</v>
          </cell>
          <cell r="N77">
            <v>0</v>
          </cell>
          <cell r="O77">
            <v>5000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976063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2000</v>
          </cell>
          <cell r="AC77">
            <v>0</v>
          </cell>
          <cell r="AD77">
            <v>5000</v>
          </cell>
          <cell r="AE77">
            <v>0</v>
          </cell>
          <cell r="AF77">
            <v>0</v>
          </cell>
          <cell r="AG77">
            <v>0</v>
          </cell>
          <cell r="AI77">
            <v>1</v>
          </cell>
          <cell r="AJ77">
            <v>2</v>
          </cell>
          <cell r="AL77">
            <v>983063</v>
          </cell>
          <cell r="AM77">
            <v>2621860</v>
          </cell>
          <cell r="AN77">
            <v>7000</v>
          </cell>
        </row>
        <row r="78">
          <cell r="B78">
            <v>64</v>
          </cell>
          <cell r="C78">
            <v>38324</v>
          </cell>
          <cell r="D78">
            <v>3</v>
          </cell>
          <cell r="E78">
            <v>3575891</v>
          </cell>
          <cell r="F78">
            <v>18</v>
          </cell>
          <cell r="H78">
            <v>947031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2000</v>
          </cell>
          <cell r="N78">
            <v>0</v>
          </cell>
          <cell r="O78">
            <v>5000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947031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2000</v>
          </cell>
          <cell r="AC78">
            <v>0</v>
          </cell>
          <cell r="AD78">
            <v>5000</v>
          </cell>
          <cell r="AE78">
            <v>0</v>
          </cell>
          <cell r="AF78">
            <v>0</v>
          </cell>
          <cell r="AG78">
            <v>0</v>
          </cell>
          <cell r="AI78">
            <v>1</v>
          </cell>
          <cell r="AJ78">
            <v>3</v>
          </cell>
          <cell r="AL78">
            <v>954031</v>
          </cell>
          <cell r="AM78">
            <v>2621860</v>
          </cell>
          <cell r="AN78">
            <v>7000</v>
          </cell>
        </row>
        <row r="79">
          <cell r="B79">
            <v>65</v>
          </cell>
          <cell r="C79">
            <v>38325</v>
          </cell>
          <cell r="D79">
            <v>4</v>
          </cell>
          <cell r="E79">
            <v>3571926</v>
          </cell>
          <cell r="F79">
            <v>20</v>
          </cell>
          <cell r="H79">
            <v>943066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2000</v>
          </cell>
          <cell r="N79">
            <v>0</v>
          </cell>
          <cell r="O79">
            <v>5000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943066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2000</v>
          </cell>
          <cell r="AC79">
            <v>0</v>
          </cell>
          <cell r="AD79">
            <v>5000</v>
          </cell>
          <cell r="AE79">
            <v>0</v>
          </cell>
          <cell r="AF79">
            <v>0</v>
          </cell>
          <cell r="AG79">
            <v>0</v>
          </cell>
          <cell r="AI79">
            <v>1</v>
          </cell>
          <cell r="AJ79">
            <v>4</v>
          </cell>
          <cell r="AL79">
            <v>950066</v>
          </cell>
          <cell r="AM79">
            <v>2621860</v>
          </cell>
          <cell r="AN79">
            <v>7000</v>
          </cell>
        </row>
        <row r="80">
          <cell r="B80">
            <v>66</v>
          </cell>
          <cell r="C80">
            <v>38326</v>
          </cell>
          <cell r="D80">
            <v>5</v>
          </cell>
          <cell r="E80">
            <v>2896451</v>
          </cell>
          <cell r="F80">
            <v>21</v>
          </cell>
          <cell r="H80">
            <v>267591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2000</v>
          </cell>
          <cell r="N80">
            <v>0</v>
          </cell>
          <cell r="O80">
            <v>5000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267591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2000</v>
          </cell>
          <cell r="AC80">
            <v>0</v>
          </cell>
          <cell r="AD80">
            <v>5000</v>
          </cell>
          <cell r="AE80">
            <v>0</v>
          </cell>
          <cell r="AF80">
            <v>0</v>
          </cell>
          <cell r="AG80">
            <v>0</v>
          </cell>
          <cell r="AI80">
            <v>1</v>
          </cell>
          <cell r="AJ80">
            <v>5</v>
          </cell>
          <cell r="AL80">
            <v>274591</v>
          </cell>
          <cell r="AM80">
            <v>2621860</v>
          </cell>
          <cell r="AN80">
            <v>7000</v>
          </cell>
        </row>
        <row r="81">
          <cell r="B81">
            <v>67</v>
          </cell>
          <cell r="C81">
            <v>38327</v>
          </cell>
          <cell r="D81">
            <v>6</v>
          </cell>
          <cell r="E81">
            <v>3041076</v>
          </cell>
          <cell r="F81">
            <v>22</v>
          </cell>
          <cell r="H81">
            <v>412216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2000</v>
          </cell>
          <cell r="N81">
            <v>0</v>
          </cell>
          <cell r="O81">
            <v>5000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412216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2000</v>
          </cell>
          <cell r="AC81">
            <v>0</v>
          </cell>
          <cell r="AD81">
            <v>5000</v>
          </cell>
          <cell r="AE81">
            <v>0</v>
          </cell>
          <cell r="AF81">
            <v>0</v>
          </cell>
          <cell r="AG81">
            <v>0</v>
          </cell>
          <cell r="AI81">
            <v>1</v>
          </cell>
          <cell r="AJ81">
            <v>6</v>
          </cell>
          <cell r="AL81">
            <v>419216</v>
          </cell>
          <cell r="AM81">
            <v>2621860</v>
          </cell>
          <cell r="AN81">
            <v>7000</v>
          </cell>
        </row>
        <row r="82">
          <cell r="B82">
            <v>68</v>
          </cell>
          <cell r="C82">
            <v>38328</v>
          </cell>
          <cell r="D82">
            <v>7</v>
          </cell>
          <cell r="E82">
            <v>3330112</v>
          </cell>
          <cell r="F82">
            <v>23</v>
          </cell>
          <cell r="H82">
            <v>701252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2000</v>
          </cell>
          <cell r="N82">
            <v>0</v>
          </cell>
          <cell r="O82">
            <v>5000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701252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2000</v>
          </cell>
          <cell r="AC82">
            <v>0</v>
          </cell>
          <cell r="AD82">
            <v>5000</v>
          </cell>
          <cell r="AE82">
            <v>0</v>
          </cell>
          <cell r="AF82">
            <v>0</v>
          </cell>
          <cell r="AG82">
            <v>0</v>
          </cell>
          <cell r="AI82">
            <v>1</v>
          </cell>
          <cell r="AJ82">
            <v>7</v>
          </cell>
          <cell r="AL82">
            <v>708252</v>
          </cell>
          <cell r="AM82">
            <v>2621860</v>
          </cell>
          <cell r="AN82">
            <v>7000</v>
          </cell>
        </row>
        <row r="83">
          <cell r="B83">
            <v>69</v>
          </cell>
          <cell r="C83">
            <v>38329</v>
          </cell>
          <cell r="D83">
            <v>8</v>
          </cell>
          <cell r="E83">
            <v>3416101</v>
          </cell>
          <cell r="F83">
            <v>24</v>
          </cell>
          <cell r="H83">
            <v>787241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2000</v>
          </cell>
          <cell r="N83">
            <v>0</v>
          </cell>
          <cell r="O83">
            <v>5000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787241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2000</v>
          </cell>
          <cell r="AC83">
            <v>0</v>
          </cell>
          <cell r="AD83">
            <v>5000</v>
          </cell>
          <cell r="AE83">
            <v>0</v>
          </cell>
          <cell r="AF83">
            <v>0</v>
          </cell>
          <cell r="AG83">
            <v>0</v>
          </cell>
          <cell r="AI83">
            <v>1</v>
          </cell>
          <cell r="AJ83">
            <v>8</v>
          </cell>
          <cell r="AL83">
            <v>794241</v>
          </cell>
          <cell r="AM83">
            <v>2621860</v>
          </cell>
          <cell r="AN83">
            <v>7000</v>
          </cell>
        </row>
        <row r="84">
          <cell r="B84">
            <v>70</v>
          </cell>
          <cell r="C84">
            <v>38330</v>
          </cell>
          <cell r="D84">
            <v>9</v>
          </cell>
          <cell r="E84">
            <v>3915004</v>
          </cell>
          <cell r="F84">
            <v>25</v>
          </cell>
          <cell r="H84">
            <v>1286144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2000</v>
          </cell>
          <cell r="N84">
            <v>0</v>
          </cell>
          <cell r="O84">
            <v>5000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1286144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2000</v>
          </cell>
          <cell r="AC84">
            <v>0</v>
          </cell>
          <cell r="AD84">
            <v>5000</v>
          </cell>
          <cell r="AE84">
            <v>0</v>
          </cell>
          <cell r="AF84">
            <v>0</v>
          </cell>
          <cell r="AG84">
            <v>0</v>
          </cell>
          <cell r="AI84">
            <v>1</v>
          </cell>
          <cell r="AJ84">
            <v>9</v>
          </cell>
          <cell r="AL84">
            <v>1293144</v>
          </cell>
          <cell r="AM84">
            <v>2621860</v>
          </cell>
          <cell r="AN84">
            <v>7000</v>
          </cell>
        </row>
        <row r="85">
          <cell r="B85">
            <v>71</v>
          </cell>
          <cell r="C85">
            <v>38331</v>
          </cell>
          <cell r="D85">
            <v>10</v>
          </cell>
          <cell r="E85">
            <v>3745651</v>
          </cell>
          <cell r="F85">
            <v>26</v>
          </cell>
          <cell r="H85">
            <v>1116791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2000</v>
          </cell>
          <cell r="N85">
            <v>0</v>
          </cell>
          <cell r="O85">
            <v>5000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1116791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2000</v>
          </cell>
          <cell r="AC85">
            <v>0</v>
          </cell>
          <cell r="AD85">
            <v>5000</v>
          </cell>
          <cell r="AE85">
            <v>0</v>
          </cell>
          <cell r="AF85">
            <v>0</v>
          </cell>
          <cell r="AG85">
            <v>0</v>
          </cell>
          <cell r="AI85">
            <v>1</v>
          </cell>
          <cell r="AJ85">
            <v>10</v>
          </cell>
          <cell r="AL85">
            <v>1123791</v>
          </cell>
          <cell r="AM85">
            <v>2621860</v>
          </cell>
          <cell r="AN85">
            <v>7000</v>
          </cell>
        </row>
        <row r="86">
          <cell r="B86">
            <v>72</v>
          </cell>
          <cell r="C86">
            <v>38332</v>
          </cell>
          <cell r="D86">
            <v>11</v>
          </cell>
          <cell r="E86">
            <v>3482897</v>
          </cell>
          <cell r="F86">
            <v>27</v>
          </cell>
          <cell r="H86">
            <v>854037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2000</v>
          </cell>
          <cell r="N86">
            <v>0</v>
          </cell>
          <cell r="O86">
            <v>5000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854037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2000</v>
          </cell>
          <cell r="AC86">
            <v>0</v>
          </cell>
          <cell r="AD86">
            <v>5000</v>
          </cell>
          <cell r="AE86">
            <v>0</v>
          </cell>
          <cell r="AF86">
            <v>0</v>
          </cell>
          <cell r="AG86">
            <v>0</v>
          </cell>
          <cell r="AI86">
            <v>1</v>
          </cell>
          <cell r="AJ86">
            <v>11</v>
          </cell>
          <cell r="AL86">
            <v>861037</v>
          </cell>
          <cell r="AM86">
            <v>2621860</v>
          </cell>
          <cell r="AN86">
            <v>7000</v>
          </cell>
        </row>
        <row r="87">
          <cell r="B87">
            <v>73</v>
          </cell>
          <cell r="C87">
            <v>38333</v>
          </cell>
          <cell r="D87">
            <v>12</v>
          </cell>
          <cell r="E87">
            <v>2956559</v>
          </cell>
          <cell r="F87">
            <v>29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327699</v>
          </cell>
          <cell r="M87">
            <v>2000</v>
          </cell>
          <cell r="N87">
            <v>0</v>
          </cell>
          <cell r="O87">
            <v>5000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327699</v>
          </cell>
          <cell r="AB87">
            <v>2000</v>
          </cell>
          <cell r="AC87">
            <v>0</v>
          </cell>
          <cell r="AD87">
            <v>5000</v>
          </cell>
          <cell r="AE87">
            <v>0</v>
          </cell>
          <cell r="AF87">
            <v>0</v>
          </cell>
          <cell r="AG87">
            <v>0</v>
          </cell>
          <cell r="AI87">
            <v>1</v>
          </cell>
          <cell r="AJ87">
            <v>12</v>
          </cell>
          <cell r="AL87">
            <v>334699</v>
          </cell>
          <cell r="AM87">
            <v>2621860</v>
          </cell>
          <cell r="AN87">
            <v>7000</v>
          </cell>
        </row>
        <row r="88">
          <cell r="B88">
            <v>74</v>
          </cell>
          <cell r="C88">
            <v>38334</v>
          </cell>
          <cell r="D88">
            <v>13</v>
          </cell>
          <cell r="E88">
            <v>3299865</v>
          </cell>
          <cell r="F88">
            <v>30</v>
          </cell>
          <cell r="H88">
            <v>671005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2000</v>
          </cell>
          <cell r="N88">
            <v>0</v>
          </cell>
          <cell r="O88">
            <v>5000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671005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2000</v>
          </cell>
          <cell r="AC88">
            <v>0</v>
          </cell>
          <cell r="AD88">
            <v>5000</v>
          </cell>
          <cell r="AE88">
            <v>0</v>
          </cell>
          <cell r="AF88">
            <v>0</v>
          </cell>
          <cell r="AG88">
            <v>0</v>
          </cell>
          <cell r="AI88">
            <v>1</v>
          </cell>
          <cell r="AJ88">
            <v>13</v>
          </cell>
          <cell r="AL88">
            <v>678005</v>
          </cell>
          <cell r="AM88">
            <v>2621860</v>
          </cell>
          <cell r="AN88">
            <v>7000</v>
          </cell>
        </row>
        <row r="89">
          <cell r="B89">
            <v>75</v>
          </cell>
          <cell r="C89">
            <v>38335</v>
          </cell>
          <cell r="D89">
            <v>14</v>
          </cell>
          <cell r="E89">
            <v>3784197</v>
          </cell>
          <cell r="F89">
            <v>32</v>
          </cell>
          <cell r="H89">
            <v>1155337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2000</v>
          </cell>
          <cell r="N89">
            <v>0</v>
          </cell>
          <cell r="O89">
            <v>5000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1155337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2000</v>
          </cell>
          <cell r="AC89">
            <v>0</v>
          </cell>
          <cell r="AD89">
            <v>5000</v>
          </cell>
          <cell r="AE89">
            <v>0</v>
          </cell>
          <cell r="AF89">
            <v>0</v>
          </cell>
          <cell r="AG89">
            <v>0</v>
          </cell>
          <cell r="AI89">
            <v>1</v>
          </cell>
          <cell r="AJ89">
            <v>14</v>
          </cell>
          <cell r="AL89">
            <v>1162337</v>
          </cell>
          <cell r="AM89">
            <v>2621860</v>
          </cell>
          <cell r="AN89">
            <v>7000</v>
          </cell>
        </row>
        <row r="90">
          <cell r="B90">
            <v>76</v>
          </cell>
          <cell r="C90">
            <v>38336</v>
          </cell>
          <cell r="D90">
            <v>15</v>
          </cell>
          <cell r="E90">
            <v>4053264</v>
          </cell>
          <cell r="F90">
            <v>35</v>
          </cell>
          <cell r="H90">
            <v>964104</v>
          </cell>
          <cell r="I90">
            <v>0</v>
          </cell>
          <cell r="J90">
            <v>0</v>
          </cell>
          <cell r="K90">
            <v>0</v>
          </cell>
          <cell r="L90">
            <v>460300</v>
          </cell>
          <cell r="M90">
            <v>2000</v>
          </cell>
          <cell r="N90">
            <v>0</v>
          </cell>
          <cell r="O90">
            <v>5000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964104</v>
          </cell>
          <cell r="X90">
            <v>0</v>
          </cell>
          <cell r="Y90">
            <v>0</v>
          </cell>
          <cell r="Z90">
            <v>0</v>
          </cell>
          <cell r="AA90">
            <v>460300</v>
          </cell>
          <cell r="AB90">
            <v>2000</v>
          </cell>
          <cell r="AC90">
            <v>0</v>
          </cell>
          <cell r="AD90">
            <v>5000</v>
          </cell>
          <cell r="AE90">
            <v>0</v>
          </cell>
          <cell r="AF90">
            <v>0</v>
          </cell>
          <cell r="AG90">
            <v>0</v>
          </cell>
          <cell r="AI90">
            <v>1</v>
          </cell>
          <cell r="AJ90">
            <v>15</v>
          </cell>
          <cell r="AL90">
            <v>1431404</v>
          </cell>
          <cell r="AM90">
            <v>2621860</v>
          </cell>
          <cell r="AN90">
            <v>7000</v>
          </cell>
        </row>
        <row r="91">
          <cell r="B91">
            <v>77</v>
          </cell>
          <cell r="C91">
            <v>38337</v>
          </cell>
          <cell r="D91">
            <v>16</v>
          </cell>
          <cell r="E91">
            <v>3604923</v>
          </cell>
          <cell r="F91">
            <v>42</v>
          </cell>
          <cell r="H91">
            <v>976063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2000</v>
          </cell>
          <cell r="N91">
            <v>0</v>
          </cell>
          <cell r="O91">
            <v>5000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976063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2000</v>
          </cell>
          <cell r="AC91">
            <v>0</v>
          </cell>
          <cell r="AD91">
            <v>5000</v>
          </cell>
          <cell r="AE91">
            <v>0</v>
          </cell>
          <cell r="AF91">
            <v>0</v>
          </cell>
          <cell r="AG91">
            <v>0</v>
          </cell>
          <cell r="AI91">
            <v>1</v>
          </cell>
          <cell r="AJ91">
            <v>16</v>
          </cell>
          <cell r="AL91">
            <v>983063</v>
          </cell>
          <cell r="AM91">
            <v>2621860</v>
          </cell>
          <cell r="AN91">
            <v>7000</v>
          </cell>
        </row>
        <row r="92">
          <cell r="B92">
            <v>78</v>
          </cell>
          <cell r="C92">
            <v>38338</v>
          </cell>
          <cell r="D92">
            <v>17</v>
          </cell>
          <cell r="E92">
            <v>3530824</v>
          </cell>
          <cell r="F92">
            <v>37</v>
          </cell>
          <cell r="H92">
            <v>441664</v>
          </cell>
          <cell r="I92">
            <v>0</v>
          </cell>
          <cell r="J92">
            <v>0</v>
          </cell>
          <cell r="K92">
            <v>0</v>
          </cell>
          <cell r="L92">
            <v>460300</v>
          </cell>
          <cell r="M92">
            <v>2000</v>
          </cell>
          <cell r="N92">
            <v>0</v>
          </cell>
          <cell r="O92">
            <v>5000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441664</v>
          </cell>
          <cell r="X92">
            <v>0</v>
          </cell>
          <cell r="Y92">
            <v>0</v>
          </cell>
          <cell r="Z92">
            <v>0</v>
          </cell>
          <cell r="AA92">
            <v>460300</v>
          </cell>
          <cell r="AB92">
            <v>2000</v>
          </cell>
          <cell r="AC92">
            <v>0</v>
          </cell>
          <cell r="AD92">
            <v>5000</v>
          </cell>
          <cell r="AE92">
            <v>0</v>
          </cell>
          <cell r="AF92">
            <v>0</v>
          </cell>
          <cell r="AG92">
            <v>0</v>
          </cell>
          <cell r="AI92">
            <v>1</v>
          </cell>
          <cell r="AJ92">
            <v>17</v>
          </cell>
          <cell r="AL92">
            <v>908964</v>
          </cell>
          <cell r="AM92">
            <v>2621860</v>
          </cell>
          <cell r="AN92">
            <v>7000</v>
          </cell>
        </row>
        <row r="93">
          <cell r="B93">
            <v>79</v>
          </cell>
          <cell r="C93">
            <v>38339</v>
          </cell>
          <cell r="D93">
            <v>18</v>
          </cell>
          <cell r="E93">
            <v>3704022</v>
          </cell>
          <cell r="F93">
            <v>33</v>
          </cell>
          <cell r="H93">
            <v>1075162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2000</v>
          </cell>
          <cell r="N93">
            <v>0</v>
          </cell>
          <cell r="O93">
            <v>5000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1075162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2000</v>
          </cell>
          <cell r="AC93">
            <v>0</v>
          </cell>
          <cell r="AD93">
            <v>5000</v>
          </cell>
          <cell r="AE93">
            <v>0</v>
          </cell>
          <cell r="AF93">
            <v>0</v>
          </cell>
          <cell r="AG93">
            <v>0</v>
          </cell>
          <cell r="AI93">
            <v>1</v>
          </cell>
          <cell r="AJ93">
            <v>18</v>
          </cell>
          <cell r="AL93">
            <v>1082162</v>
          </cell>
          <cell r="AM93">
            <v>2621860</v>
          </cell>
          <cell r="AN93">
            <v>7000</v>
          </cell>
        </row>
        <row r="94">
          <cell r="B94">
            <v>80</v>
          </cell>
          <cell r="C94">
            <v>38340</v>
          </cell>
          <cell r="D94">
            <v>19</v>
          </cell>
          <cell r="E94">
            <v>3510918</v>
          </cell>
          <cell r="F94">
            <v>31</v>
          </cell>
          <cell r="H94">
            <v>882058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2000</v>
          </cell>
          <cell r="N94">
            <v>0</v>
          </cell>
          <cell r="O94">
            <v>5000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882058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2000</v>
          </cell>
          <cell r="AC94">
            <v>0</v>
          </cell>
          <cell r="AD94">
            <v>5000</v>
          </cell>
          <cell r="AE94">
            <v>0</v>
          </cell>
          <cell r="AF94">
            <v>0</v>
          </cell>
          <cell r="AG94">
            <v>0</v>
          </cell>
          <cell r="AI94">
            <v>1</v>
          </cell>
          <cell r="AJ94">
            <v>19</v>
          </cell>
          <cell r="AL94">
            <v>889058</v>
          </cell>
          <cell r="AM94">
            <v>2621860</v>
          </cell>
          <cell r="AN94">
            <v>7000</v>
          </cell>
        </row>
        <row r="95">
          <cell r="B95">
            <v>81</v>
          </cell>
          <cell r="C95">
            <v>38341</v>
          </cell>
          <cell r="D95">
            <v>20</v>
          </cell>
          <cell r="E95">
            <v>2797735</v>
          </cell>
          <cell r="F95">
            <v>30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168875</v>
          </cell>
          <cell r="M95">
            <v>2000</v>
          </cell>
          <cell r="N95">
            <v>0</v>
          </cell>
          <cell r="O95">
            <v>5000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168875</v>
          </cell>
          <cell r="AB95">
            <v>2000</v>
          </cell>
          <cell r="AC95">
            <v>0</v>
          </cell>
          <cell r="AD95">
            <v>5000</v>
          </cell>
          <cell r="AE95">
            <v>0</v>
          </cell>
          <cell r="AF95">
            <v>0</v>
          </cell>
          <cell r="AG95">
            <v>0</v>
          </cell>
          <cell r="AI95">
            <v>1</v>
          </cell>
          <cell r="AJ95">
            <v>20</v>
          </cell>
          <cell r="AL95">
            <v>175875</v>
          </cell>
          <cell r="AM95">
            <v>2621860</v>
          </cell>
          <cell r="AN95">
            <v>7000</v>
          </cell>
        </row>
        <row r="96">
          <cell r="B96">
            <v>82</v>
          </cell>
          <cell r="C96">
            <v>38342</v>
          </cell>
          <cell r="D96">
            <v>21</v>
          </cell>
          <cell r="E96">
            <v>2839622</v>
          </cell>
          <cell r="F96">
            <v>28</v>
          </cell>
          <cell r="H96">
            <v>210762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2000</v>
          </cell>
          <cell r="N96">
            <v>0</v>
          </cell>
          <cell r="O96">
            <v>5000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210762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2000</v>
          </cell>
          <cell r="AC96">
            <v>0</v>
          </cell>
          <cell r="AD96">
            <v>5000</v>
          </cell>
          <cell r="AE96">
            <v>0</v>
          </cell>
          <cell r="AF96">
            <v>0</v>
          </cell>
          <cell r="AG96">
            <v>0</v>
          </cell>
          <cell r="AI96">
            <v>1</v>
          </cell>
          <cell r="AJ96">
            <v>21</v>
          </cell>
          <cell r="AL96">
            <v>217762</v>
          </cell>
          <cell r="AM96">
            <v>2621860</v>
          </cell>
          <cell r="AN96">
            <v>7000</v>
          </cell>
        </row>
        <row r="97">
          <cell r="B97">
            <v>83</v>
          </cell>
          <cell r="C97">
            <v>38343</v>
          </cell>
          <cell r="D97">
            <v>22</v>
          </cell>
          <cell r="E97">
            <v>3726167</v>
          </cell>
          <cell r="F97">
            <v>27</v>
          </cell>
          <cell r="H97">
            <v>1097307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2000</v>
          </cell>
          <cell r="N97">
            <v>0</v>
          </cell>
          <cell r="O97">
            <v>5000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1097307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2000</v>
          </cell>
          <cell r="AC97">
            <v>0</v>
          </cell>
          <cell r="AD97">
            <v>5000</v>
          </cell>
          <cell r="AE97">
            <v>0</v>
          </cell>
          <cell r="AF97">
            <v>0</v>
          </cell>
          <cell r="AG97">
            <v>0</v>
          </cell>
          <cell r="AI97">
            <v>1</v>
          </cell>
          <cell r="AJ97">
            <v>22</v>
          </cell>
          <cell r="AL97">
            <v>1104307</v>
          </cell>
          <cell r="AM97">
            <v>2621860</v>
          </cell>
          <cell r="AN97">
            <v>7000</v>
          </cell>
        </row>
        <row r="98">
          <cell r="B98">
            <v>84</v>
          </cell>
          <cell r="C98">
            <v>38344</v>
          </cell>
          <cell r="D98">
            <v>23</v>
          </cell>
          <cell r="E98">
            <v>3382566</v>
          </cell>
          <cell r="F98">
            <v>26</v>
          </cell>
          <cell r="H98">
            <v>293406</v>
          </cell>
          <cell r="I98">
            <v>0</v>
          </cell>
          <cell r="J98">
            <v>0</v>
          </cell>
          <cell r="K98">
            <v>0</v>
          </cell>
          <cell r="L98">
            <v>460300</v>
          </cell>
          <cell r="M98">
            <v>2000</v>
          </cell>
          <cell r="N98">
            <v>0</v>
          </cell>
          <cell r="O98">
            <v>5000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293406</v>
          </cell>
          <cell r="X98">
            <v>0</v>
          </cell>
          <cell r="Y98">
            <v>0</v>
          </cell>
          <cell r="Z98">
            <v>0</v>
          </cell>
          <cell r="AA98">
            <v>460300</v>
          </cell>
          <cell r="AB98">
            <v>2000</v>
          </cell>
          <cell r="AC98">
            <v>0</v>
          </cell>
          <cell r="AD98">
            <v>5000</v>
          </cell>
          <cell r="AE98">
            <v>0</v>
          </cell>
          <cell r="AF98">
            <v>0</v>
          </cell>
          <cell r="AG98">
            <v>0</v>
          </cell>
          <cell r="AI98">
            <v>1</v>
          </cell>
          <cell r="AJ98">
            <v>23</v>
          </cell>
          <cell r="AL98">
            <v>760706</v>
          </cell>
          <cell r="AM98">
            <v>2621860</v>
          </cell>
          <cell r="AN98">
            <v>7000</v>
          </cell>
        </row>
        <row r="99">
          <cell r="B99">
            <v>85</v>
          </cell>
          <cell r="C99">
            <v>38345</v>
          </cell>
          <cell r="D99">
            <v>24</v>
          </cell>
          <cell r="E99">
            <v>3085886</v>
          </cell>
          <cell r="F99">
            <v>24</v>
          </cell>
          <cell r="H99">
            <v>457026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2000</v>
          </cell>
          <cell r="N99">
            <v>0</v>
          </cell>
          <cell r="O99">
            <v>5000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457026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2000</v>
          </cell>
          <cell r="AC99">
            <v>0</v>
          </cell>
          <cell r="AD99">
            <v>5000</v>
          </cell>
          <cell r="AE99">
            <v>0</v>
          </cell>
          <cell r="AF99">
            <v>0</v>
          </cell>
          <cell r="AG99">
            <v>0</v>
          </cell>
          <cell r="AI99">
            <v>1</v>
          </cell>
          <cell r="AJ99">
            <v>24</v>
          </cell>
          <cell r="AL99">
            <v>464026</v>
          </cell>
          <cell r="AM99">
            <v>2621860</v>
          </cell>
          <cell r="AN99">
            <v>7000</v>
          </cell>
        </row>
        <row r="100">
          <cell r="B100">
            <v>86</v>
          </cell>
          <cell r="C100">
            <v>38346</v>
          </cell>
          <cell r="D100">
            <v>25</v>
          </cell>
          <cell r="E100">
            <v>3338195</v>
          </cell>
          <cell r="F100">
            <v>23</v>
          </cell>
          <cell r="H100">
            <v>709335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2000</v>
          </cell>
          <cell r="N100">
            <v>0</v>
          </cell>
          <cell r="O100">
            <v>5000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709335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2000</v>
          </cell>
          <cell r="AC100">
            <v>0</v>
          </cell>
          <cell r="AD100">
            <v>5000</v>
          </cell>
          <cell r="AE100">
            <v>0</v>
          </cell>
          <cell r="AF100">
            <v>0</v>
          </cell>
          <cell r="AG100">
            <v>0</v>
          </cell>
          <cell r="AI100">
            <v>1</v>
          </cell>
          <cell r="AJ100">
            <v>25</v>
          </cell>
          <cell r="AL100">
            <v>716335</v>
          </cell>
          <cell r="AM100">
            <v>2621860</v>
          </cell>
          <cell r="AN100">
            <v>7000</v>
          </cell>
        </row>
        <row r="101">
          <cell r="B101">
            <v>87</v>
          </cell>
          <cell r="C101">
            <v>38347</v>
          </cell>
          <cell r="D101">
            <v>26</v>
          </cell>
          <cell r="E101">
            <v>3869917</v>
          </cell>
          <cell r="F101">
            <v>22</v>
          </cell>
          <cell r="H101">
            <v>1241057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2000</v>
          </cell>
          <cell r="N101">
            <v>0</v>
          </cell>
          <cell r="O101">
            <v>5000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1241057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2000</v>
          </cell>
          <cell r="AC101">
            <v>0</v>
          </cell>
          <cell r="AD101">
            <v>5000</v>
          </cell>
          <cell r="AE101">
            <v>0</v>
          </cell>
          <cell r="AF101">
            <v>0</v>
          </cell>
          <cell r="AG101">
            <v>0</v>
          </cell>
          <cell r="AI101">
            <v>1</v>
          </cell>
          <cell r="AJ101">
            <v>26</v>
          </cell>
          <cell r="AL101">
            <v>1248057</v>
          </cell>
          <cell r="AM101">
            <v>2621860</v>
          </cell>
          <cell r="AN101">
            <v>7000</v>
          </cell>
        </row>
        <row r="102">
          <cell r="B102">
            <v>88</v>
          </cell>
          <cell r="C102">
            <v>38348</v>
          </cell>
          <cell r="D102">
            <v>27</v>
          </cell>
          <cell r="E102">
            <v>3852678</v>
          </cell>
          <cell r="F102">
            <v>21</v>
          </cell>
          <cell r="H102">
            <v>1223818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2000</v>
          </cell>
          <cell r="N102">
            <v>0</v>
          </cell>
          <cell r="O102">
            <v>5000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1223818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2000</v>
          </cell>
          <cell r="AC102">
            <v>0</v>
          </cell>
          <cell r="AD102">
            <v>5000</v>
          </cell>
          <cell r="AE102">
            <v>0</v>
          </cell>
          <cell r="AF102">
            <v>0</v>
          </cell>
          <cell r="AG102">
            <v>0</v>
          </cell>
          <cell r="AI102">
            <v>1</v>
          </cell>
          <cell r="AJ102">
            <v>27</v>
          </cell>
          <cell r="AL102">
            <v>1230818</v>
          </cell>
          <cell r="AM102">
            <v>2621860</v>
          </cell>
          <cell r="AN102">
            <v>7000</v>
          </cell>
        </row>
        <row r="103">
          <cell r="B103">
            <v>89</v>
          </cell>
          <cell r="C103">
            <v>38349</v>
          </cell>
          <cell r="D103">
            <v>28</v>
          </cell>
          <cell r="E103">
            <v>3958487</v>
          </cell>
          <cell r="F103">
            <v>20</v>
          </cell>
          <cell r="H103">
            <v>1329627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2000</v>
          </cell>
          <cell r="N103">
            <v>0</v>
          </cell>
          <cell r="O103">
            <v>5000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1329627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2000</v>
          </cell>
          <cell r="AC103">
            <v>0</v>
          </cell>
          <cell r="AD103">
            <v>5000</v>
          </cell>
          <cell r="AE103">
            <v>0</v>
          </cell>
          <cell r="AF103">
            <v>0</v>
          </cell>
          <cell r="AG103">
            <v>0</v>
          </cell>
          <cell r="AI103">
            <v>1</v>
          </cell>
          <cell r="AJ103">
            <v>28</v>
          </cell>
          <cell r="AL103">
            <v>1336627</v>
          </cell>
          <cell r="AM103">
            <v>2621860</v>
          </cell>
          <cell r="AN103">
            <v>7000</v>
          </cell>
        </row>
        <row r="104">
          <cell r="B104">
            <v>90</v>
          </cell>
          <cell r="C104">
            <v>38350</v>
          </cell>
          <cell r="D104">
            <v>29</v>
          </cell>
          <cell r="E104">
            <v>4941398</v>
          </cell>
          <cell r="F104">
            <v>19</v>
          </cell>
          <cell r="H104">
            <v>2113935</v>
          </cell>
          <cell r="I104">
            <v>0</v>
          </cell>
          <cell r="J104">
            <v>0</v>
          </cell>
          <cell r="K104">
            <v>0</v>
          </cell>
          <cell r="L104">
            <v>198603</v>
          </cell>
          <cell r="M104">
            <v>2000</v>
          </cell>
          <cell r="N104">
            <v>0</v>
          </cell>
          <cell r="O104">
            <v>5000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2113935</v>
          </cell>
          <cell r="X104">
            <v>0</v>
          </cell>
          <cell r="Y104">
            <v>0</v>
          </cell>
          <cell r="Z104">
            <v>0</v>
          </cell>
          <cell r="AA104">
            <v>198603</v>
          </cell>
          <cell r="AB104">
            <v>2000</v>
          </cell>
          <cell r="AC104">
            <v>0</v>
          </cell>
          <cell r="AD104">
            <v>5000</v>
          </cell>
          <cell r="AE104">
            <v>0</v>
          </cell>
          <cell r="AF104">
            <v>0</v>
          </cell>
          <cell r="AG104">
            <v>0</v>
          </cell>
          <cell r="AI104">
            <v>1</v>
          </cell>
          <cell r="AJ104">
            <v>29</v>
          </cell>
          <cell r="AL104">
            <v>2319538</v>
          </cell>
          <cell r="AM104">
            <v>2621860</v>
          </cell>
          <cell r="AN104">
            <v>7000</v>
          </cell>
        </row>
        <row r="105">
          <cell r="B105">
            <v>91</v>
          </cell>
          <cell r="C105">
            <v>38351</v>
          </cell>
          <cell r="D105">
            <v>30</v>
          </cell>
          <cell r="E105">
            <v>5110516</v>
          </cell>
          <cell r="F105">
            <v>17</v>
          </cell>
          <cell r="H105">
            <v>2020643</v>
          </cell>
          <cell r="I105">
            <v>0</v>
          </cell>
          <cell r="J105">
            <v>0</v>
          </cell>
          <cell r="K105">
            <v>0</v>
          </cell>
          <cell r="L105">
            <v>258459</v>
          </cell>
          <cell r="M105">
            <v>2000</v>
          </cell>
          <cell r="N105">
            <v>0</v>
          </cell>
          <cell r="O105">
            <v>5000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2020643</v>
          </cell>
          <cell r="X105">
            <v>0</v>
          </cell>
          <cell r="Y105">
            <v>0</v>
          </cell>
          <cell r="Z105">
            <v>0</v>
          </cell>
          <cell r="AA105">
            <v>258459</v>
          </cell>
          <cell r="AB105">
            <v>2000</v>
          </cell>
          <cell r="AC105">
            <v>0</v>
          </cell>
          <cell r="AD105">
            <v>5000</v>
          </cell>
          <cell r="AE105">
            <v>0</v>
          </cell>
          <cell r="AF105">
            <v>0</v>
          </cell>
          <cell r="AG105">
            <v>0</v>
          </cell>
          <cell r="AI105">
            <v>1</v>
          </cell>
          <cell r="AJ105">
            <v>30</v>
          </cell>
          <cell r="AL105">
            <v>2286102</v>
          </cell>
          <cell r="AM105">
            <v>2824414</v>
          </cell>
          <cell r="AN105">
            <v>7000</v>
          </cell>
        </row>
        <row r="106">
          <cell r="B106">
            <v>92</v>
          </cell>
          <cell r="C106">
            <v>38352</v>
          </cell>
          <cell r="D106">
            <v>31</v>
          </cell>
          <cell r="E106">
            <v>4414376</v>
          </cell>
          <cell r="F106">
            <v>14</v>
          </cell>
          <cell r="H106">
            <v>1785516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2000</v>
          </cell>
          <cell r="N106">
            <v>0</v>
          </cell>
          <cell r="O106">
            <v>5000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1785516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2000</v>
          </cell>
          <cell r="AC106">
            <v>0</v>
          </cell>
          <cell r="AD106">
            <v>5000</v>
          </cell>
          <cell r="AE106">
            <v>0</v>
          </cell>
          <cell r="AF106">
            <v>0</v>
          </cell>
          <cell r="AG106">
            <v>0</v>
          </cell>
          <cell r="AI106">
            <v>1</v>
          </cell>
          <cell r="AJ106">
            <v>31</v>
          </cell>
          <cell r="AL106">
            <v>1792516</v>
          </cell>
          <cell r="AM106">
            <v>2621860</v>
          </cell>
          <cell r="AN106">
            <v>7000</v>
          </cell>
        </row>
        <row r="107">
          <cell r="B107">
            <v>93</v>
          </cell>
          <cell r="C107">
            <v>38353</v>
          </cell>
          <cell r="D107">
            <v>1</v>
          </cell>
          <cell r="E107">
            <v>4593120</v>
          </cell>
          <cell r="F107">
            <v>9</v>
          </cell>
          <cell r="H107">
            <v>1863789</v>
          </cell>
          <cell r="I107">
            <v>0</v>
          </cell>
          <cell r="J107">
            <v>0</v>
          </cell>
          <cell r="K107">
            <v>0</v>
          </cell>
          <cell r="L107">
            <v>100471</v>
          </cell>
          <cell r="M107">
            <v>2000</v>
          </cell>
          <cell r="N107">
            <v>0</v>
          </cell>
          <cell r="O107">
            <v>5000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1863789</v>
          </cell>
          <cell r="X107">
            <v>0</v>
          </cell>
          <cell r="Y107">
            <v>0</v>
          </cell>
          <cell r="Z107">
            <v>0</v>
          </cell>
          <cell r="AA107">
            <v>100471</v>
          </cell>
          <cell r="AB107">
            <v>2000</v>
          </cell>
          <cell r="AC107">
            <v>0</v>
          </cell>
          <cell r="AD107">
            <v>5000</v>
          </cell>
          <cell r="AE107">
            <v>0</v>
          </cell>
          <cell r="AF107">
            <v>0</v>
          </cell>
          <cell r="AG107">
            <v>0</v>
          </cell>
          <cell r="AI107">
            <v>2</v>
          </cell>
          <cell r="AJ107">
            <v>1</v>
          </cell>
          <cell r="AL107">
            <v>1971260</v>
          </cell>
          <cell r="AM107">
            <v>2621860</v>
          </cell>
          <cell r="AN107">
            <v>7000</v>
          </cell>
        </row>
        <row r="108">
          <cell r="B108">
            <v>94</v>
          </cell>
          <cell r="C108">
            <v>38354</v>
          </cell>
          <cell r="D108">
            <v>2</v>
          </cell>
          <cell r="E108">
            <v>3327854</v>
          </cell>
          <cell r="F108">
            <v>14</v>
          </cell>
          <cell r="H108">
            <v>698994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2000</v>
          </cell>
          <cell r="N108">
            <v>0</v>
          </cell>
          <cell r="O108">
            <v>5000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698994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2000</v>
          </cell>
          <cell r="AC108">
            <v>0</v>
          </cell>
          <cell r="AD108">
            <v>5000</v>
          </cell>
          <cell r="AE108">
            <v>0</v>
          </cell>
          <cell r="AF108">
            <v>0</v>
          </cell>
          <cell r="AG108">
            <v>0</v>
          </cell>
          <cell r="AI108">
            <v>2</v>
          </cell>
          <cell r="AJ108">
            <v>2</v>
          </cell>
          <cell r="AL108">
            <v>705994</v>
          </cell>
          <cell r="AM108">
            <v>2621860</v>
          </cell>
          <cell r="AN108">
            <v>7000</v>
          </cell>
        </row>
        <row r="109">
          <cell r="B109">
            <v>95</v>
          </cell>
          <cell r="C109">
            <v>38355</v>
          </cell>
          <cell r="D109">
            <v>3</v>
          </cell>
          <cell r="E109">
            <v>4385615</v>
          </cell>
          <cell r="F109">
            <v>16</v>
          </cell>
          <cell r="H109">
            <v>1756755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2000</v>
          </cell>
          <cell r="N109">
            <v>0</v>
          </cell>
          <cell r="O109">
            <v>5000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1756755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2000</v>
          </cell>
          <cell r="AC109">
            <v>0</v>
          </cell>
          <cell r="AD109">
            <v>5000</v>
          </cell>
          <cell r="AE109">
            <v>0</v>
          </cell>
          <cell r="AF109">
            <v>0</v>
          </cell>
          <cell r="AG109">
            <v>0</v>
          </cell>
          <cell r="AI109">
            <v>2</v>
          </cell>
          <cell r="AJ109">
            <v>3</v>
          </cell>
          <cell r="AL109">
            <v>1763755</v>
          </cell>
          <cell r="AM109">
            <v>2621860</v>
          </cell>
          <cell r="AN109">
            <v>7000</v>
          </cell>
        </row>
        <row r="110">
          <cell r="B110">
            <v>96</v>
          </cell>
          <cell r="C110">
            <v>38356</v>
          </cell>
          <cell r="D110">
            <v>4</v>
          </cell>
          <cell r="E110">
            <v>5825575</v>
          </cell>
          <cell r="F110">
            <v>17</v>
          </cell>
          <cell r="H110">
            <v>1695587</v>
          </cell>
          <cell r="I110">
            <v>0</v>
          </cell>
          <cell r="J110">
            <v>0</v>
          </cell>
          <cell r="K110">
            <v>0</v>
          </cell>
          <cell r="L110">
            <v>460300</v>
          </cell>
          <cell r="M110">
            <v>2000</v>
          </cell>
          <cell r="N110">
            <v>46345</v>
          </cell>
          <cell r="O110">
            <v>5000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1695587</v>
          </cell>
          <cell r="X110">
            <v>0</v>
          </cell>
          <cell r="Y110">
            <v>0</v>
          </cell>
          <cell r="Z110">
            <v>0</v>
          </cell>
          <cell r="AA110">
            <v>460300</v>
          </cell>
          <cell r="AB110">
            <v>2000</v>
          </cell>
          <cell r="AC110">
            <v>46345</v>
          </cell>
          <cell r="AD110">
            <v>5000</v>
          </cell>
          <cell r="AE110">
            <v>0</v>
          </cell>
          <cell r="AF110">
            <v>0</v>
          </cell>
          <cell r="AG110">
            <v>0</v>
          </cell>
          <cell r="AI110">
            <v>2</v>
          </cell>
          <cell r="AJ110">
            <v>4</v>
          </cell>
          <cell r="AL110">
            <v>2209232</v>
          </cell>
          <cell r="AM110">
            <v>3616343</v>
          </cell>
          <cell r="AN110">
            <v>7000</v>
          </cell>
        </row>
        <row r="111">
          <cell r="B111">
            <v>97</v>
          </cell>
          <cell r="C111">
            <v>38357</v>
          </cell>
          <cell r="D111">
            <v>5</v>
          </cell>
          <cell r="E111">
            <v>7469228</v>
          </cell>
          <cell r="F111">
            <v>18</v>
          </cell>
          <cell r="H111">
            <v>1628224</v>
          </cell>
          <cell r="I111">
            <v>0</v>
          </cell>
          <cell r="J111">
            <v>0</v>
          </cell>
          <cell r="K111">
            <v>0</v>
          </cell>
          <cell r="L111">
            <v>460300</v>
          </cell>
          <cell r="M111">
            <v>350198</v>
          </cell>
          <cell r="N111">
            <v>601000</v>
          </cell>
          <cell r="O111">
            <v>600000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1628224</v>
          </cell>
          <cell r="X111">
            <v>0</v>
          </cell>
          <cell r="Y111">
            <v>0</v>
          </cell>
          <cell r="Z111">
            <v>0</v>
          </cell>
          <cell r="AA111">
            <v>460300</v>
          </cell>
          <cell r="AB111">
            <v>350198</v>
          </cell>
          <cell r="AC111">
            <v>601000</v>
          </cell>
          <cell r="AD111">
            <v>600000</v>
          </cell>
          <cell r="AE111">
            <v>0</v>
          </cell>
          <cell r="AF111">
            <v>0</v>
          </cell>
          <cell r="AG111">
            <v>0</v>
          </cell>
          <cell r="AI111">
            <v>2</v>
          </cell>
          <cell r="AJ111">
            <v>5</v>
          </cell>
          <cell r="AL111">
            <v>3639722</v>
          </cell>
          <cell r="AM111">
            <v>3829506</v>
          </cell>
          <cell r="AN111">
            <v>7000</v>
          </cell>
        </row>
        <row r="112">
          <cell r="B112">
            <v>98</v>
          </cell>
          <cell r="C112">
            <v>38358</v>
          </cell>
          <cell r="D112">
            <v>6</v>
          </cell>
          <cell r="E112">
            <v>6845217</v>
          </cell>
          <cell r="F112">
            <v>19</v>
          </cell>
          <cell r="H112">
            <v>1562473</v>
          </cell>
          <cell r="I112">
            <v>0</v>
          </cell>
          <cell r="J112">
            <v>0</v>
          </cell>
          <cell r="K112">
            <v>0</v>
          </cell>
          <cell r="L112">
            <v>460300</v>
          </cell>
          <cell r="M112">
            <v>136380</v>
          </cell>
          <cell r="N112">
            <v>601000</v>
          </cell>
          <cell r="O112">
            <v>600000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1562473</v>
          </cell>
          <cell r="X112">
            <v>0</v>
          </cell>
          <cell r="Y112">
            <v>0</v>
          </cell>
          <cell r="Z112">
            <v>0</v>
          </cell>
          <cell r="AA112">
            <v>460300</v>
          </cell>
          <cell r="AB112">
            <v>136380</v>
          </cell>
          <cell r="AC112">
            <v>601000</v>
          </cell>
          <cell r="AD112">
            <v>600000</v>
          </cell>
          <cell r="AE112">
            <v>0</v>
          </cell>
          <cell r="AF112">
            <v>0</v>
          </cell>
          <cell r="AG112">
            <v>0</v>
          </cell>
          <cell r="AI112">
            <v>2</v>
          </cell>
          <cell r="AJ112">
            <v>6</v>
          </cell>
          <cell r="AL112">
            <v>3360153</v>
          </cell>
          <cell r="AM112">
            <v>3485064</v>
          </cell>
          <cell r="AN112">
            <v>7000</v>
          </cell>
        </row>
        <row r="113">
          <cell r="B113">
            <v>99</v>
          </cell>
          <cell r="C113">
            <v>38359</v>
          </cell>
          <cell r="D113">
            <v>7</v>
          </cell>
          <cell r="E113">
            <v>5509779</v>
          </cell>
          <cell r="F113">
            <v>20</v>
          </cell>
          <cell r="H113">
            <v>1499377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2000</v>
          </cell>
          <cell r="N113">
            <v>0</v>
          </cell>
          <cell r="O113">
            <v>5000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1499377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2000</v>
          </cell>
          <cell r="AC113">
            <v>0</v>
          </cell>
          <cell r="AD113">
            <v>5000</v>
          </cell>
          <cell r="AE113">
            <v>0</v>
          </cell>
          <cell r="AF113">
            <v>0</v>
          </cell>
          <cell r="AG113">
            <v>0</v>
          </cell>
          <cell r="AI113">
            <v>2</v>
          </cell>
          <cell r="AJ113">
            <v>7</v>
          </cell>
          <cell r="AL113">
            <v>1506377</v>
          </cell>
          <cell r="AM113">
            <v>4003402</v>
          </cell>
          <cell r="AN113">
            <v>7000</v>
          </cell>
        </row>
        <row r="114">
          <cell r="B114">
            <v>100</v>
          </cell>
          <cell r="C114">
            <v>38360</v>
          </cell>
          <cell r="D114">
            <v>8</v>
          </cell>
          <cell r="E114">
            <v>5084299</v>
          </cell>
          <cell r="F114">
            <v>21</v>
          </cell>
          <cell r="H114">
            <v>1438829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2000</v>
          </cell>
          <cell r="N114">
            <v>0</v>
          </cell>
          <cell r="O114">
            <v>5000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1438829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2000</v>
          </cell>
          <cell r="AC114">
            <v>0</v>
          </cell>
          <cell r="AD114">
            <v>5000</v>
          </cell>
          <cell r="AE114">
            <v>0</v>
          </cell>
          <cell r="AF114">
            <v>0</v>
          </cell>
          <cell r="AG114">
            <v>0</v>
          </cell>
          <cell r="AI114">
            <v>2</v>
          </cell>
          <cell r="AJ114">
            <v>8</v>
          </cell>
          <cell r="AL114">
            <v>1445829</v>
          </cell>
          <cell r="AM114">
            <v>3638470</v>
          </cell>
          <cell r="AN114">
            <v>7000</v>
          </cell>
        </row>
        <row r="115">
          <cell r="B115">
            <v>101</v>
          </cell>
          <cell r="C115">
            <v>38361</v>
          </cell>
          <cell r="D115">
            <v>9</v>
          </cell>
          <cell r="E115">
            <v>4347253</v>
          </cell>
          <cell r="F115">
            <v>22</v>
          </cell>
          <cell r="H115">
            <v>1380726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2000</v>
          </cell>
          <cell r="N115">
            <v>0</v>
          </cell>
          <cell r="O115">
            <v>5000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1380726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2000</v>
          </cell>
          <cell r="AC115">
            <v>0</v>
          </cell>
          <cell r="AD115">
            <v>5000</v>
          </cell>
          <cell r="AE115">
            <v>0</v>
          </cell>
          <cell r="AF115">
            <v>0</v>
          </cell>
          <cell r="AG115">
            <v>0</v>
          </cell>
          <cell r="AI115">
            <v>2</v>
          </cell>
          <cell r="AJ115">
            <v>9</v>
          </cell>
          <cell r="AL115">
            <v>1387726</v>
          </cell>
          <cell r="AM115">
            <v>2959527</v>
          </cell>
          <cell r="AN115">
            <v>7000</v>
          </cell>
        </row>
        <row r="116">
          <cell r="B116">
            <v>102</v>
          </cell>
          <cell r="C116">
            <v>38362</v>
          </cell>
          <cell r="D116">
            <v>10</v>
          </cell>
          <cell r="E116">
            <v>4060551</v>
          </cell>
          <cell r="F116">
            <v>23</v>
          </cell>
          <cell r="H116">
            <v>1324969</v>
          </cell>
          <cell r="I116">
            <v>0</v>
          </cell>
          <cell r="J116">
            <v>0</v>
          </cell>
          <cell r="K116">
            <v>0</v>
          </cell>
          <cell r="L116">
            <v>79804</v>
          </cell>
          <cell r="M116">
            <v>2000</v>
          </cell>
          <cell r="N116">
            <v>0</v>
          </cell>
          <cell r="O116">
            <v>5000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1324969</v>
          </cell>
          <cell r="X116">
            <v>0</v>
          </cell>
          <cell r="Y116">
            <v>0</v>
          </cell>
          <cell r="Z116">
            <v>0</v>
          </cell>
          <cell r="AA116">
            <v>79804</v>
          </cell>
          <cell r="AB116">
            <v>2000</v>
          </cell>
          <cell r="AC116">
            <v>0</v>
          </cell>
          <cell r="AD116">
            <v>5000</v>
          </cell>
          <cell r="AE116">
            <v>0</v>
          </cell>
          <cell r="AF116">
            <v>0</v>
          </cell>
          <cell r="AG116">
            <v>0</v>
          </cell>
          <cell r="AI116">
            <v>2</v>
          </cell>
          <cell r="AJ116">
            <v>10</v>
          </cell>
          <cell r="AL116">
            <v>1411773</v>
          </cell>
          <cell r="AM116">
            <v>2648778</v>
          </cell>
          <cell r="AN116">
            <v>7000</v>
          </cell>
        </row>
        <row r="117">
          <cell r="B117">
            <v>103</v>
          </cell>
          <cell r="C117">
            <v>38363</v>
          </cell>
          <cell r="D117">
            <v>11</v>
          </cell>
          <cell r="E117">
            <v>4210014</v>
          </cell>
          <cell r="F117">
            <v>24</v>
          </cell>
          <cell r="H117">
            <v>1271464</v>
          </cell>
          <cell r="I117">
            <v>0</v>
          </cell>
          <cell r="J117">
            <v>0</v>
          </cell>
          <cell r="K117">
            <v>0</v>
          </cell>
          <cell r="L117">
            <v>159008</v>
          </cell>
          <cell r="M117">
            <v>2000</v>
          </cell>
          <cell r="N117">
            <v>0</v>
          </cell>
          <cell r="O117">
            <v>5000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1271464</v>
          </cell>
          <cell r="X117">
            <v>0</v>
          </cell>
          <cell r="Y117">
            <v>0</v>
          </cell>
          <cell r="Z117">
            <v>0</v>
          </cell>
          <cell r="AA117">
            <v>159008</v>
          </cell>
          <cell r="AB117">
            <v>2000</v>
          </cell>
          <cell r="AC117">
            <v>0</v>
          </cell>
          <cell r="AD117">
            <v>5000</v>
          </cell>
          <cell r="AE117">
            <v>0</v>
          </cell>
          <cell r="AF117">
            <v>0</v>
          </cell>
          <cell r="AG117">
            <v>0</v>
          </cell>
          <cell r="AI117">
            <v>2</v>
          </cell>
          <cell r="AJ117">
            <v>11</v>
          </cell>
          <cell r="AL117">
            <v>1437472</v>
          </cell>
          <cell r="AM117">
            <v>2772542</v>
          </cell>
          <cell r="AN117">
            <v>7000</v>
          </cell>
        </row>
        <row r="118">
          <cell r="B118">
            <v>104</v>
          </cell>
          <cell r="C118">
            <v>38364</v>
          </cell>
          <cell r="D118">
            <v>12</v>
          </cell>
          <cell r="E118">
            <v>4297702</v>
          </cell>
          <cell r="F118">
            <v>26</v>
          </cell>
          <cell r="H118">
            <v>1220119</v>
          </cell>
          <cell r="I118">
            <v>0</v>
          </cell>
          <cell r="J118">
            <v>0</v>
          </cell>
          <cell r="K118">
            <v>0</v>
          </cell>
          <cell r="L118">
            <v>159008</v>
          </cell>
          <cell r="M118">
            <v>2000</v>
          </cell>
          <cell r="N118">
            <v>0</v>
          </cell>
          <cell r="O118">
            <v>5000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1220119</v>
          </cell>
          <cell r="X118">
            <v>0</v>
          </cell>
          <cell r="Y118">
            <v>0</v>
          </cell>
          <cell r="Z118">
            <v>0</v>
          </cell>
          <cell r="AA118">
            <v>159008</v>
          </cell>
          <cell r="AB118">
            <v>2000</v>
          </cell>
          <cell r="AC118">
            <v>0</v>
          </cell>
          <cell r="AD118">
            <v>5000</v>
          </cell>
          <cell r="AE118">
            <v>0</v>
          </cell>
          <cell r="AF118">
            <v>0</v>
          </cell>
          <cell r="AG118">
            <v>0</v>
          </cell>
          <cell r="AI118">
            <v>2</v>
          </cell>
          <cell r="AJ118">
            <v>12</v>
          </cell>
          <cell r="AL118">
            <v>1386127</v>
          </cell>
          <cell r="AM118">
            <v>2911575</v>
          </cell>
          <cell r="AN118">
            <v>7000</v>
          </cell>
        </row>
        <row r="119">
          <cell r="B119">
            <v>105</v>
          </cell>
          <cell r="C119">
            <v>38365</v>
          </cell>
          <cell r="D119">
            <v>13</v>
          </cell>
          <cell r="E119">
            <v>3689024</v>
          </cell>
          <cell r="F119">
            <v>28</v>
          </cell>
          <cell r="H119">
            <v>1060164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2000</v>
          </cell>
          <cell r="N119">
            <v>0</v>
          </cell>
          <cell r="O119">
            <v>5000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1060164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2000</v>
          </cell>
          <cell r="AC119">
            <v>0</v>
          </cell>
          <cell r="AD119">
            <v>5000</v>
          </cell>
          <cell r="AE119">
            <v>0</v>
          </cell>
          <cell r="AF119">
            <v>0</v>
          </cell>
          <cell r="AG119">
            <v>0</v>
          </cell>
          <cell r="AI119">
            <v>2</v>
          </cell>
          <cell r="AJ119">
            <v>13</v>
          </cell>
          <cell r="AL119">
            <v>1067164</v>
          </cell>
          <cell r="AM119">
            <v>2621860</v>
          </cell>
          <cell r="AN119">
            <v>7000</v>
          </cell>
        </row>
        <row r="120">
          <cell r="B120">
            <v>106</v>
          </cell>
          <cell r="C120">
            <v>38366</v>
          </cell>
          <cell r="D120">
            <v>14</v>
          </cell>
          <cell r="E120">
            <v>3599174</v>
          </cell>
          <cell r="F120">
            <v>31</v>
          </cell>
          <cell r="H120">
            <v>970314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2000</v>
          </cell>
          <cell r="N120">
            <v>0</v>
          </cell>
          <cell r="O120">
            <v>5000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970314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2000</v>
          </cell>
          <cell r="AC120">
            <v>0</v>
          </cell>
          <cell r="AD120">
            <v>5000</v>
          </cell>
          <cell r="AE120">
            <v>0</v>
          </cell>
          <cell r="AF120">
            <v>0</v>
          </cell>
          <cell r="AG120">
            <v>0</v>
          </cell>
          <cell r="AI120">
            <v>2</v>
          </cell>
          <cell r="AJ120">
            <v>14</v>
          </cell>
          <cell r="AL120">
            <v>977314</v>
          </cell>
          <cell r="AM120">
            <v>2621860</v>
          </cell>
          <cell r="AN120">
            <v>7000</v>
          </cell>
        </row>
        <row r="121">
          <cell r="B121">
            <v>107</v>
          </cell>
          <cell r="C121">
            <v>38367</v>
          </cell>
          <cell r="D121">
            <v>15</v>
          </cell>
          <cell r="E121">
            <v>3268089</v>
          </cell>
          <cell r="F121">
            <v>38</v>
          </cell>
          <cell r="H121">
            <v>639229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2000</v>
          </cell>
          <cell r="N121">
            <v>0</v>
          </cell>
          <cell r="O121">
            <v>5000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639229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2000</v>
          </cell>
          <cell r="AC121">
            <v>0</v>
          </cell>
          <cell r="AD121">
            <v>5000</v>
          </cell>
          <cell r="AE121">
            <v>0</v>
          </cell>
          <cell r="AF121">
            <v>0</v>
          </cell>
          <cell r="AG121">
            <v>0</v>
          </cell>
          <cell r="AI121">
            <v>2</v>
          </cell>
          <cell r="AJ121">
            <v>15</v>
          </cell>
          <cell r="AL121">
            <v>646229</v>
          </cell>
          <cell r="AM121">
            <v>2621860</v>
          </cell>
          <cell r="AN121">
            <v>7000</v>
          </cell>
        </row>
        <row r="122">
          <cell r="B122">
            <v>108</v>
          </cell>
          <cell r="C122">
            <v>38368</v>
          </cell>
          <cell r="D122">
            <v>16</v>
          </cell>
          <cell r="E122">
            <v>3327854</v>
          </cell>
          <cell r="F122">
            <v>30</v>
          </cell>
          <cell r="H122">
            <v>698994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2000</v>
          </cell>
          <cell r="N122">
            <v>0</v>
          </cell>
          <cell r="O122">
            <v>5000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698994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2000</v>
          </cell>
          <cell r="AC122">
            <v>0</v>
          </cell>
          <cell r="AD122">
            <v>5000</v>
          </cell>
          <cell r="AE122">
            <v>0</v>
          </cell>
          <cell r="AF122">
            <v>0</v>
          </cell>
          <cell r="AG122">
            <v>0</v>
          </cell>
          <cell r="AI122">
            <v>2</v>
          </cell>
          <cell r="AJ122">
            <v>16</v>
          </cell>
          <cell r="AL122">
            <v>705994</v>
          </cell>
          <cell r="AM122">
            <v>2621860</v>
          </cell>
          <cell r="AN122">
            <v>7000</v>
          </cell>
        </row>
        <row r="123">
          <cell r="B123">
            <v>109</v>
          </cell>
          <cell r="C123">
            <v>38369</v>
          </cell>
          <cell r="D123">
            <v>17</v>
          </cell>
          <cell r="E123">
            <v>3378642</v>
          </cell>
          <cell r="F123">
            <v>27</v>
          </cell>
          <cell r="H123">
            <v>749782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2000</v>
          </cell>
          <cell r="N123">
            <v>0</v>
          </cell>
          <cell r="O123">
            <v>5000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749782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2000</v>
          </cell>
          <cell r="AC123">
            <v>0</v>
          </cell>
          <cell r="AD123">
            <v>5000</v>
          </cell>
          <cell r="AE123">
            <v>0</v>
          </cell>
          <cell r="AF123">
            <v>0</v>
          </cell>
          <cell r="AG123">
            <v>0</v>
          </cell>
          <cell r="AI123">
            <v>2</v>
          </cell>
          <cell r="AJ123">
            <v>17</v>
          </cell>
          <cell r="AL123">
            <v>756782</v>
          </cell>
          <cell r="AM123">
            <v>2621860</v>
          </cell>
          <cell r="AN123">
            <v>7000</v>
          </cell>
        </row>
        <row r="124">
          <cell r="B124">
            <v>110</v>
          </cell>
          <cell r="C124">
            <v>38370</v>
          </cell>
          <cell r="D124">
            <v>18</v>
          </cell>
          <cell r="E124">
            <v>3278421</v>
          </cell>
          <cell r="F124">
            <v>25</v>
          </cell>
          <cell r="H124">
            <v>649561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2000</v>
          </cell>
          <cell r="N124">
            <v>0</v>
          </cell>
          <cell r="O124">
            <v>5000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649561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2000</v>
          </cell>
          <cell r="AC124">
            <v>0</v>
          </cell>
          <cell r="AD124">
            <v>5000</v>
          </cell>
          <cell r="AE124">
            <v>0</v>
          </cell>
          <cell r="AF124">
            <v>0</v>
          </cell>
          <cell r="AG124">
            <v>0</v>
          </cell>
          <cell r="AI124">
            <v>2</v>
          </cell>
          <cell r="AJ124">
            <v>18</v>
          </cell>
          <cell r="AL124">
            <v>656561</v>
          </cell>
          <cell r="AM124">
            <v>2621860</v>
          </cell>
          <cell r="AN124">
            <v>7000</v>
          </cell>
        </row>
        <row r="125">
          <cell r="B125">
            <v>111</v>
          </cell>
          <cell r="C125">
            <v>38371</v>
          </cell>
          <cell r="D125">
            <v>19</v>
          </cell>
          <cell r="E125">
            <v>3527753</v>
          </cell>
          <cell r="F125">
            <v>24</v>
          </cell>
          <cell r="H125">
            <v>898893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2000</v>
          </cell>
          <cell r="N125">
            <v>0</v>
          </cell>
          <cell r="O125">
            <v>5000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898893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2000</v>
          </cell>
          <cell r="AC125">
            <v>0</v>
          </cell>
          <cell r="AD125">
            <v>5000</v>
          </cell>
          <cell r="AE125">
            <v>0</v>
          </cell>
          <cell r="AF125">
            <v>0</v>
          </cell>
          <cell r="AG125">
            <v>0</v>
          </cell>
          <cell r="AI125">
            <v>2</v>
          </cell>
          <cell r="AJ125">
            <v>19</v>
          </cell>
          <cell r="AL125">
            <v>905893</v>
          </cell>
          <cell r="AM125">
            <v>2621860</v>
          </cell>
          <cell r="AN125">
            <v>7000</v>
          </cell>
        </row>
        <row r="126">
          <cell r="B126">
            <v>112</v>
          </cell>
          <cell r="C126">
            <v>38372</v>
          </cell>
          <cell r="D126">
            <v>20</v>
          </cell>
          <cell r="E126">
            <v>3837164</v>
          </cell>
          <cell r="F126">
            <v>23</v>
          </cell>
          <cell r="H126">
            <v>908618</v>
          </cell>
          <cell r="I126">
            <v>0</v>
          </cell>
          <cell r="J126">
            <v>0</v>
          </cell>
          <cell r="K126">
            <v>0</v>
          </cell>
          <cell r="L126">
            <v>299686</v>
          </cell>
          <cell r="M126">
            <v>2000</v>
          </cell>
          <cell r="N126">
            <v>0</v>
          </cell>
          <cell r="O126">
            <v>5000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908618</v>
          </cell>
          <cell r="X126">
            <v>0</v>
          </cell>
          <cell r="Y126">
            <v>0</v>
          </cell>
          <cell r="Z126">
            <v>0</v>
          </cell>
          <cell r="AA126">
            <v>299686</v>
          </cell>
          <cell r="AB126">
            <v>2000</v>
          </cell>
          <cell r="AC126">
            <v>0</v>
          </cell>
          <cell r="AD126">
            <v>5000</v>
          </cell>
          <cell r="AE126">
            <v>0</v>
          </cell>
          <cell r="AF126">
            <v>0</v>
          </cell>
          <cell r="AG126">
            <v>0</v>
          </cell>
          <cell r="AI126">
            <v>2</v>
          </cell>
          <cell r="AJ126">
            <v>20</v>
          </cell>
          <cell r="AL126">
            <v>1215304</v>
          </cell>
          <cell r="AM126">
            <v>2621860</v>
          </cell>
          <cell r="AN126">
            <v>7000</v>
          </cell>
        </row>
        <row r="127">
          <cell r="B127">
            <v>113</v>
          </cell>
          <cell r="C127">
            <v>38373</v>
          </cell>
          <cell r="D127">
            <v>21</v>
          </cell>
          <cell r="E127">
            <v>4352141</v>
          </cell>
          <cell r="F127">
            <v>21</v>
          </cell>
          <cell r="H127">
            <v>853580</v>
          </cell>
          <cell r="I127">
            <v>0</v>
          </cell>
          <cell r="J127">
            <v>0</v>
          </cell>
          <cell r="K127">
            <v>0</v>
          </cell>
          <cell r="L127">
            <v>460300</v>
          </cell>
          <cell r="M127">
            <v>2000</v>
          </cell>
          <cell r="N127">
            <v>0</v>
          </cell>
          <cell r="O127">
            <v>5000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853580</v>
          </cell>
          <cell r="X127">
            <v>0</v>
          </cell>
          <cell r="Y127">
            <v>0</v>
          </cell>
          <cell r="Z127">
            <v>0</v>
          </cell>
          <cell r="AA127">
            <v>460300</v>
          </cell>
          <cell r="AB127">
            <v>2000</v>
          </cell>
          <cell r="AC127">
            <v>0</v>
          </cell>
          <cell r="AD127">
            <v>5000</v>
          </cell>
          <cell r="AE127">
            <v>0</v>
          </cell>
          <cell r="AF127">
            <v>0</v>
          </cell>
          <cell r="AG127">
            <v>0</v>
          </cell>
          <cell r="AI127">
            <v>2</v>
          </cell>
          <cell r="AJ127">
            <v>21</v>
          </cell>
          <cell r="AL127">
            <v>1320880</v>
          </cell>
          <cell r="AM127">
            <v>3031261</v>
          </cell>
          <cell r="AN127">
            <v>7000</v>
          </cell>
        </row>
        <row r="128">
          <cell r="B128">
            <v>114</v>
          </cell>
          <cell r="C128">
            <v>38374</v>
          </cell>
          <cell r="D128">
            <v>22</v>
          </cell>
          <cell r="E128">
            <v>4132928</v>
          </cell>
          <cell r="F128">
            <v>20</v>
          </cell>
          <cell r="H128">
            <v>801876</v>
          </cell>
          <cell r="I128">
            <v>0</v>
          </cell>
          <cell r="J128">
            <v>0</v>
          </cell>
          <cell r="K128">
            <v>0</v>
          </cell>
          <cell r="L128">
            <v>460300</v>
          </cell>
          <cell r="M128">
            <v>2000</v>
          </cell>
          <cell r="N128">
            <v>0</v>
          </cell>
          <cell r="O128">
            <v>5000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801876</v>
          </cell>
          <cell r="X128">
            <v>0</v>
          </cell>
          <cell r="Y128">
            <v>0</v>
          </cell>
          <cell r="Z128">
            <v>0</v>
          </cell>
          <cell r="AA128">
            <v>460300</v>
          </cell>
          <cell r="AB128">
            <v>2000</v>
          </cell>
          <cell r="AC128">
            <v>0</v>
          </cell>
          <cell r="AD128">
            <v>5000</v>
          </cell>
          <cell r="AE128">
            <v>0</v>
          </cell>
          <cell r="AF128">
            <v>0</v>
          </cell>
          <cell r="AG128">
            <v>0</v>
          </cell>
          <cell r="AI128">
            <v>2</v>
          </cell>
          <cell r="AJ128">
            <v>22</v>
          </cell>
          <cell r="AL128">
            <v>1269176</v>
          </cell>
          <cell r="AM128">
            <v>2863752</v>
          </cell>
          <cell r="AN128">
            <v>7000</v>
          </cell>
        </row>
        <row r="129">
          <cell r="B129">
            <v>115</v>
          </cell>
          <cell r="C129">
            <v>38375</v>
          </cell>
          <cell r="D129">
            <v>23</v>
          </cell>
          <cell r="E129">
            <v>3101391</v>
          </cell>
          <cell r="F129">
            <v>19</v>
          </cell>
          <cell r="H129">
            <v>472531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2000</v>
          </cell>
          <cell r="N129">
            <v>0</v>
          </cell>
          <cell r="O129">
            <v>5000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472531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2000</v>
          </cell>
          <cell r="AC129">
            <v>0</v>
          </cell>
          <cell r="AD129">
            <v>5000</v>
          </cell>
          <cell r="AE129">
            <v>0</v>
          </cell>
          <cell r="AF129">
            <v>0</v>
          </cell>
          <cell r="AG129">
            <v>0</v>
          </cell>
          <cell r="AI129">
            <v>2</v>
          </cell>
          <cell r="AJ129">
            <v>23</v>
          </cell>
          <cell r="AL129">
            <v>479531</v>
          </cell>
          <cell r="AM129">
            <v>2621860</v>
          </cell>
          <cell r="AN129">
            <v>7000</v>
          </cell>
        </row>
        <row r="130">
          <cell r="B130">
            <v>116</v>
          </cell>
          <cell r="C130">
            <v>38376</v>
          </cell>
          <cell r="D130">
            <v>24</v>
          </cell>
          <cell r="E130">
            <v>3658648</v>
          </cell>
          <cell r="F130">
            <v>18</v>
          </cell>
          <cell r="H130">
            <v>724681</v>
          </cell>
          <cell r="I130">
            <v>0</v>
          </cell>
          <cell r="J130">
            <v>0</v>
          </cell>
          <cell r="K130">
            <v>0</v>
          </cell>
          <cell r="L130">
            <v>305107</v>
          </cell>
          <cell r="M130">
            <v>2000</v>
          </cell>
          <cell r="N130">
            <v>0</v>
          </cell>
          <cell r="O130">
            <v>5000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724681</v>
          </cell>
          <cell r="X130">
            <v>0</v>
          </cell>
          <cell r="Y130">
            <v>0</v>
          </cell>
          <cell r="Z130">
            <v>0</v>
          </cell>
          <cell r="AA130">
            <v>305107</v>
          </cell>
          <cell r="AB130">
            <v>2000</v>
          </cell>
          <cell r="AC130">
            <v>0</v>
          </cell>
          <cell r="AD130">
            <v>5000</v>
          </cell>
          <cell r="AE130">
            <v>0</v>
          </cell>
          <cell r="AF130">
            <v>0</v>
          </cell>
          <cell r="AG130">
            <v>0</v>
          </cell>
          <cell r="AI130">
            <v>2</v>
          </cell>
          <cell r="AJ130">
            <v>24</v>
          </cell>
          <cell r="AL130">
            <v>1036788</v>
          </cell>
          <cell r="AM130">
            <v>2621860</v>
          </cell>
          <cell r="AN130">
            <v>7000</v>
          </cell>
        </row>
        <row r="131">
          <cell r="B131">
            <v>117</v>
          </cell>
          <cell r="C131">
            <v>38377</v>
          </cell>
          <cell r="D131">
            <v>25</v>
          </cell>
          <cell r="E131">
            <v>3609837</v>
          </cell>
          <cell r="F131">
            <v>17</v>
          </cell>
          <cell r="H131">
            <v>680785</v>
          </cell>
          <cell r="I131">
            <v>0</v>
          </cell>
          <cell r="J131">
            <v>0</v>
          </cell>
          <cell r="K131">
            <v>0</v>
          </cell>
          <cell r="L131">
            <v>25818</v>
          </cell>
          <cell r="M131">
            <v>2000</v>
          </cell>
          <cell r="N131">
            <v>0</v>
          </cell>
          <cell r="O131">
            <v>5000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680785</v>
          </cell>
          <cell r="X131">
            <v>0</v>
          </cell>
          <cell r="Y131">
            <v>0</v>
          </cell>
          <cell r="Z131">
            <v>0</v>
          </cell>
          <cell r="AA131">
            <v>25818</v>
          </cell>
          <cell r="AB131">
            <v>2000</v>
          </cell>
          <cell r="AC131">
            <v>0</v>
          </cell>
          <cell r="AD131">
            <v>5000</v>
          </cell>
          <cell r="AE131">
            <v>0</v>
          </cell>
          <cell r="AF131">
            <v>0</v>
          </cell>
          <cell r="AG131">
            <v>0</v>
          </cell>
          <cell r="AI131">
            <v>2</v>
          </cell>
          <cell r="AJ131">
            <v>25</v>
          </cell>
          <cell r="AL131">
            <v>713603</v>
          </cell>
          <cell r="AM131">
            <v>2896234</v>
          </cell>
          <cell r="AN131">
            <v>7000</v>
          </cell>
        </row>
        <row r="132">
          <cell r="B132">
            <v>118</v>
          </cell>
          <cell r="C132">
            <v>38378</v>
          </cell>
          <cell r="D132">
            <v>26</v>
          </cell>
          <cell r="E132">
            <v>3539345</v>
          </cell>
          <cell r="F132">
            <v>16</v>
          </cell>
          <cell r="H132">
            <v>636634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2000</v>
          </cell>
          <cell r="N132">
            <v>0</v>
          </cell>
          <cell r="O132">
            <v>5000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636634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2000</v>
          </cell>
          <cell r="AC132">
            <v>0</v>
          </cell>
          <cell r="AD132">
            <v>5000</v>
          </cell>
          <cell r="AE132">
            <v>0</v>
          </cell>
          <cell r="AF132">
            <v>0</v>
          </cell>
          <cell r="AG132">
            <v>0</v>
          </cell>
          <cell r="AI132">
            <v>2</v>
          </cell>
          <cell r="AJ132">
            <v>26</v>
          </cell>
          <cell r="AL132">
            <v>643634</v>
          </cell>
          <cell r="AM132">
            <v>2895711</v>
          </cell>
          <cell r="AN132">
            <v>7000</v>
          </cell>
        </row>
        <row r="133">
          <cell r="B133">
            <v>119</v>
          </cell>
          <cell r="C133">
            <v>38379</v>
          </cell>
          <cell r="D133">
            <v>27</v>
          </cell>
          <cell r="E133">
            <v>3310505</v>
          </cell>
          <cell r="F133">
            <v>15</v>
          </cell>
          <cell r="H133">
            <v>595316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2000</v>
          </cell>
          <cell r="N133">
            <v>0</v>
          </cell>
          <cell r="O133">
            <v>5000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595316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2000</v>
          </cell>
          <cell r="AC133">
            <v>0</v>
          </cell>
          <cell r="AD133">
            <v>5000</v>
          </cell>
          <cell r="AE133">
            <v>0</v>
          </cell>
          <cell r="AF133">
            <v>0</v>
          </cell>
          <cell r="AG133">
            <v>0</v>
          </cell>
          <cell r="AI133">
            <v>2</v>
          </cell>
          <cell r="AJ133">
            <v>27</v>
          </cell>
          <cell r="AL133">
            <v>602316</v>
          </cell>
          <cell r="AM133">
            <v>2708189</v>
          </cell>
          <cell r="AN133">
            <v>7000</v>
          </cell>
        </row>
        <row r="134">
          <cell r="B134">
            <v>120</v>
          </cell>
          <cell r="C134">
            <v>38380</v>
          </cell>
          <cell r="D134">
            <v>28</v>
          </cell>
          <cell r="E134">
            <v>3040922</v>
          </cell>
          <cell r="F134">
            <v>12</v>
          </cell>
          <cell r="H134">
            <v>412062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2000</v>
          </cell>
          <cell r="N134">
            <v>0</v>
          </cell>
          <cell r="O134">
            <v>5000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412062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2000</v>
          </cell>
          <cell r="AC134">
            <v>0</v>
          </cell>
          <cell r="AD134">
            <v>5000</v>
          </cell>
          <cell r="AE134">
            <v>0</v>
          </cell>
          <cell r="AF134">
            <v>0</v>
          </cell>
          <cell r="AG134">
            <v>0</v>
          </cell>
          <cell r="AI134">
            <v>2</v>
          </cell>
          <cell r="AJ134">
            <v>28</v>
          </cell>
          <cell r="AL134">
            <v>419062</v>
          </cell>
          <cell r="AM134">
            <v>2621860</v>
          </cell>
          <cell r="AN134">
            <v>7000</v>
          </cell>
        </row>
        <row r="135">
          <cell r="B135">
            <v>121</v>
          </cell>
          <cell r="C135">
            <v>38381</v>
          </cell>
          <cell r="D135">
            <v>1</v>
          </cell>
          <cell r="E135">
            <v>2751844</v>
          </cell>
          <cell r="F135">
            <v>7</v>
          </cell>
          <cell r="H135">
            <v>122984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2000</v>
          </cell>
          <cell r="N135">
            <v>0</v>
          </cell>
          <cell r="O135">
            <v>5000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122984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2000</v>
          </cell>
          <cell r="AC135">
            <v>0</v>
          </cell>
          <cell r="AD135">
            <v>5000</v>
          </cell>
          <cell r="AE135">
            <v>0</v>
          </cell>
          <cell r="AF135">
            <v>0</v>
          </cell>
          <cell r="AG135">
            <v>0</v>
          </cell>
          <cell r="AI135">
            <v>3</v>
          </cell>
          <cell r="AJ135">
            <v>1</v>
          </cell>
          <cell r="AL135">
            <v>129984</v>
          </cell>
          <cell r="AM135">
            <v>2621860</v>
          </cell>
          <cell r="AN135">
            <v>7000</v>
          </cell>
        </row>
        <row r="136">
          <cell r="B136">
            <v>122</v>
          </cell>
          <cell r="C136">
            <v>38382</v>
          </cell>
          <cell r="D136">
            <v>2</v>
          </cell>
          <cell r="E136">
            <v>3638464</v>
          </cell>
          <cell r="F136">
            <v>10</v>
          </cell>
          <cell r="H136">
            <v>521956</v>
          </cell>
          <cell r="I136">
            <v>0</v>
          </cell>
          <cell r="J136">
            <v>0</v>
          </cell>
          <cell r="K136">
            <v>0</v>
          </cell>
          <cell r="L136">
            <v>213274</v>
          </cell>
          <cell r="M136">
            <v>2000</v>
          </cell>
          <cell r="N136">
            <v>0</v>
          </cell>
          <cell r="O136">
            <v>5000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521956</v>
          </cell>
          <cell r="X136">
            <v>0</v>
          </cell>
          <cell r="Y136">
            <v>0</v>
          </cell>
          <cell r="Z136">
            <v>0</v>
          </cell>
          <cell r="AA136">
            <v>213274</v>
          </cell>
          <cell r="AB136">
            <v>2000</v>
          </cell>
          <cell r="AC136">
            <v>0</v>
          </cell>
          <cell r="AD136">
            <v>5000</v>
          </cell>
          <cell r="AE136">
            <v>0</v>
          </cell>
          <cell r="AF136">
            <v>0</v>
          </cell>
          <cell r="AG136">
            <v>0</v>
          </cell>
          <cell r="AI136">
            <v>3</v>
          </cell>
          <cell r="AJ136">
            <v>2</v>
          </cell>
          <cell r="AL136">
            <v>742230</v>
          </cell>
          <cell r="AM136">
            <v>2896234</v>
          </cell>
          <cell r="AN136">
            <v>7000</v>
          </cell>
        </row>
        <row r="137">
          <cell r="B137">
            <v>123</v>
          </cell>
          <cell r="C137">
            <v>38383</v>
          </cell>
          <cell r="D137">
            <v>3</v>
          </cell>
          <cell r="E137">
            <v>3752879</v>
          </cell>
          <cell r="F137">
            <v>12</v>
          </cell>
          <cell r="H137">
            <v>488081</v>
          </cell>
          <cell r="I137">
            <v>0</v>
          </cell>
          <cell r="J137">
            <v>0</v>
          </cell>
          <cell r="K137">
            <v>0</v>
          </cell>
          <cell r="L137">
            <v>361564</v>
          </cell>
          <cell r="M137">
            <v>2000</v>
          </cell>
          <cell r="N137">
            <v>0</v>
          </cell>
          <cell r="O137">
            <v>5000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488081</v>
          </cell>
          <cell r="X137">
            <v>0</v>
          </cell>
          <cell r="Y137">
            <v>0</v>
          </cell>
          <cell r="Z137">
            <v>0</v>
          </cell>
          <cell r="AA137">
            <v>361564</v>
          </cell>
          <cell r="AB137">
            <v>2000</v>
          </cell>
          <cell r="AC137">
            <v>0</v>
          </cell>
          <cell r="AD137">
            <v>5000</v>
          </cell>
          <cell r="AE137">
            <v>0</v>
          </cell>
          <cell r="AF137">
            <v>0</v>
          </cell>
          <cell r="AG137">
            <v>0</v>
          </cell>
          <cell r="AI137">
            <v>3</v>
          </cell>
          <cell r="AJ137">
            <v>3</v>
          </cell>
          <cell r="AL137">
            <v>856645</v>
          </cell>
          <cell r="AM137">
            <v>2896234</v>
          </cell>
          <cell r="AN137">
            <v>7000</v>
          </cell>
        </row>
        <row r="138">
          <cell r="B138">
            <v>124</v>
          </cell>
          <cell r="C138">
            <v>38384</v>
          </cell>
          <cell r="D138">
            <v>4</v>
          </cell>
          <cell r="E138">
            <v>3471947</v>
          </cell>
          <cell r="F138">
            <v>13</v>
          </cell>
          <cell r="H138">
            <v>456405</v>
          </cell>
          <cell r="I138">
            <v>0</v>
          </cell>
          <cell r="J138">
            <v>0</v>
          </cell>
          <cell r="K138">
            <v>0</v>
          </cell>
          <cell r="L138">
            <v>406948</v>
          </cell>
          <cell r="M138">
            <v>2000</v>
          </cell>
          <cell r="N138">
            <v>0</v>
          </cell>
          <cell r="O138">
            <v>5000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456405</v>
          </cell>
          <cell r="X138">
            <v>0</v>
          </cell>
          <cell r="Y138">
            <v>0</v>
          </cell>
          <cell r="Z138">
            <v>0</v>
          </cell>
          <cell r="AA138">
            <v>406948</v>
          </cell>
          <cell r="AB138">
            <v>2000</v>
          </cell>
          <cell r="AC138">
            <v>0</v>
          </cell>
          <cell r="AD138">
            <v>5000</v>
          </cell>
          <cell r="AE138">
            <v>0</v>
          </cell>
          <cell r="AF138">
            <v>0</v>
          </cell>
          <cell r="AG138">
            <v>0</v>
          </cell>
          <cell r="AI138">
            <v>3</v>
          </cell>
          <cell r="AJ138">
            <v>4</v>
          </cell>
          <cell r="AL138">
            <v>870353</v>
          </cell>
          <cell r="AM138">
            <v>2601594</v>
          </cell>
          <cell r="AN138">
            <v>7000</v>
          </cell>
        </row>
        <row r="139">
          <cell r="B139">
            <v>125</v>
          </cell>
          <cell r="C139">
            <v>38385</v>
          </cell>
          <cell r="D139">
            <v>5</v>
          </cell>
          <cell r="E139">
            <v>3416892</v>
          </cell>
          <cell r="F139">
            <v>14</v>
          </cell>
          <cell r="H139">
            <v>426784</v>
          </cell>
          <cell r="I139">
            <v>0</v>
          </cell>
          <cell r="J139">
            <v>0</v>
          </cell>
          <cell r="K139">
            <v>0</v>
          </cell>
          <cell r="L139">
            <v>390227</v>
          </cell>
          <cell r="M139">
            <v>2000</v>
          </cell>
          <cell r="N139">
            <v>0</v>
          </cell>
          <cell r="O139">
            <v>5000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426784</v>
          </cell>
          <cell r="X139">
            <v>0</v>
          </cell>
          <cell r="Y139">
            <v>0</v>
          </cell>
          <cell r="Z139">
            <v>0</v>
          </cell>
          <cell r="AA139">
            <v>390227</v>
          </cell>
          <cell r="AB139">
            <v>2000</v>
          </cell>
          <cell r="AC139">
            <v>0</v>
          </cell>
          <cell r="AD139">
            <v>5000</v>
          </cell>
          <cell r="AE139">
            <v>0</v>
          </cell>
          <cell r="AF139">
            <v>0</v>
          </cell>
          <cell r="AG139">
            <v>0</v>
          </cell>
          <cell r="AI139">
            <v>3</v>
          </cell>
          <cell r="AJ139">
            <v>5</v>
          </cell>
          <cell r="AL139">
            <v>824011</v>
          </cell>
          <cell r="AM139">
            <v>2592881</v>
          </cell>
          <cell r="AN139">
            <v>7000</v>
          </cell>
        </row>
        <row r="140">
          <cell r="B140">
            <v>126</v>
          </cell>
          <cell r="C140">
            <v>38386</v>
          </cell>
          <cell r="D140">
            <v>6</v>
          </cell>
          <cell r="E140">
            <v>3366201</v>
          </cell>
          <cell r="F140">
            <v>15</v>
          </cell>
          <cell r="H140">
            <v>399086</v>
          </cell>
          <cell r="I140">
            <v>0</v>
          </cell>
          <cell r="J140">
            <v>0</v>
          </cell>
          <cell r="K140">
            <v>0</v>
          </cell>
          <cell r="L140">
            <v>374194</v>
          </cell>
          <cell r="M140">
            <v>2000</v>
          </cell>
          <cell r="N140">
            <v>0</v>
          </cell>
          <cell r="O140">
            <v>5000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399086</v>
          </cell>
          <cell r="X140">
            <v>0</v>
          </cell>
          <cell r="Y140">
            <v>0</v>
          </cell>
          <cell r="Z140">
            <v>0</v>
          </cell>
          <cell r="AA140">
            <v>374194</v>
          </cell>
          <cell r="AB140">
            <v>2000</v>
          </cell>
          <cell r="AC140">
            <v>0</v>
          </cell>
          <cell r="AD140">
            <v>5000</v>
          </cell>
          <cell r="AE140">
            <v>0</v>
          </cell>
          <cell r="AF140">
            <v>0</v>
          </cell>
          <cell r="AG140">
            <v>0</v>
          </cell>
          <cell r="AI140">
            <v>3</v>
          </cell>
          <cell r="AJ140">
            <v>6</v>
          </cell>
          <cell r="AL140">
            <v>780280</v>
          </cell>
          <cell r="AM140">
            <v>2585921</v>
          </cell>
          <cell r="AN140">
            <v>7000</v>
          </cell>
        </row>
        <row r="141">
          <cell r="B141">
            <v>127</v>
          </cell>
          <cell r="C141">
            <v>38387</v>
          </cell>
          <cell r="D141">
            <v>7</v>
          </cell>
          <cell r="E141">
            <v>3511216</v>
          </cell>
          <cell r="F141">
            <v>16</v>
          </cell>
          <cell r="H141">
            <v>373185</v>
          </cell>
          <cell r="I141">
            <v>0</v>
          </cell>
          <cell r="J141">
            <v>0</v>
          </cell>
          <cell r="K141">
            <v>0</v>
          </cell>
          <cell r="L141">
            <v>76427</v>
          </cell>
          <cell r="M141">
            <v>2000</v>
          </cell>
          <cell r="N141">
            <v>0</v>
          </cell>
          <cell r="O141">
            <v>5000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373185</v>
          </cell>
          <cell r="X141">
            <v>0</v>
          </cell>
          <cell r="Y141">
            <v>0</v>
          </cell>
          <cell r="Z141">
            <v>0</v>
          </cell>
          <cell r="AA141">
            <v>76427</v>
          </cell>
          <cell r="AB141">
            <v>2000</v>
          </cell>
          <cell r="AC141">
            <v>0</v>
          </cell>
          <cell r="AD141">
            <v>5000</v>
          </cell>
          <cell r="AE141">
            <v>0</v>
          </cell>
          <cell r="AF141">
            <v>0</v>
          </cell>
          <cell r="AG141">
            <v>0</v>
          </cell>
          <cell r="AI141">
            <v>3</v>
          </cell>
          <cell r="AJ141">
            <v>7</v>
          </cell>
          <cell r="AL141">
            <v>456612</v>
          </cell>
          <cell r="AM141">
            <v>3054604</v>
          </cell>
          <cell r="AN141">
            <v>7000</v>
          </cell>
        </row>
        <row r="142">
          <cell r="B142">
            <v>128</v>
          </cell>
          <cell r="C142">
            <v>38388</v>
          </cell>
          <cell r="D142">
            <v>8</v>
          </cell>
          <cell r="E142">
            <v>3648355</v>
          </cell>
          <cell r="F142">
            <v>17</v>
          </cell>
          <cell r="H142">
            <v>348965</v>
          </cell>
          <cell r="I142">
            <v>0</v>
          </cell>
          <cell r="J142">
            <v>0</v>
          </cell>
          <cell r="K142">
            <v>0</v>
          </cell>
          <cell r="L142">
            <v>64558</v>
          </cell>
          <cell r="M142">
            <v>2000</v>
          </cell>
          <cell r="N142">
            <v>0</v>
          </cell>
          <cell r="O142">
            <v>5000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348965</v>
          </cell>
          <cell r="X142">
            <v>0</v>
          </cell>
          <cell r="Y142">
            <v>0</v>
          </cell>
          <cell r="Z142">
            <v>0</v>
          </cell>
          <cell r="AA142">
            <v>64558</v>
          </cell>
          <cell r="AB142">
            <v>2000</v>
          </cell>
          <cell r="AC142">
            <v>0</v>
          </cell>
          <cell r="AD142">
            <v>5000</v>
          </cell>
          <cell r="AE142">
            <v>0</v>
          </cell>
          <cell r="AF142">
            <v>0</v>
          </cell>
          <cell r="AG142">
            <v>0</v>
          </cell>
          <cell r="AI142">
            <v>3</v>
          </cell>
          <cell r="AJ142">
            <v>8</v>
          </cell>
          <cell r="AL142">
            <v>420523</v>
          </cell>
          <cell r="AM142">
            <v>3227832</v>
          </cell>
          <cell r="AN142">
            <v>7000</v>
          </cell>
        </row>
        <row r="143">
          <cell r="B143">
            <v>129</v>
          </cell>
          <cell r="C143">
            <v>38389</v>
          </cell>
          <cell r="D143">
            <v>9</v>
          </cell>
          <cell r="E143">
            <v>3287472</v>
          </cell>
          <cell r="F143">
            <v>17</v>
          </cell>
          <cell r="H143">
            <v>327166</v>
          </cell>
          <cell r="I143">
            <v>0</v>
          </cell>
          <cell r="J143">
            <v>0</v>
          </cell>
          <cell r="K143">
            <v>0</v>
          </cell>
          <cell r="L143">
            <v>64559</v>
          </cell>
          <cell r="M143">
            <v>2000</v>
          </cell>
          <cell r="N143">
            <v>0</v>
          </cell>
          <cell r="O143">
            <v>5000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327166</v>
          </cell>
          <cell r="X143">
            <v>0</v>
          </cell>
          <cell r="Y143">
            <v>0</v>
          </cell>
          <cell r="Z143">
            <v>0</v>
          </cell>
          <cell r="AA143">
            <v>64559</v>
          </cell>
          <cell r="AB143">
            <v>2000</v>
          </cell>
          <cell r="AC143">
            <v>0</v>
          </cell>
          <cell r="AD143">
            <v>5000</v>
          </cell>
          <cell r="AE143">
            <v>0</v>
          </cell>
          <cell r="AF143">
            <v>0</v>
          </cell>
          <cell r="AG143">
            <v>0</v>
          </cell>
          <cell r="AI143">
            <v>3</v>
          </cell>
          <cell r="AJ143">
            <v>9</v>
          </cell>
          <cell r="AL143">
            <v>398725</v>
          </cell>
          <cell r="AM143">
            <v>2888747</v>
          </cell>
          <cell r="AN143">
            <v>7000</v>
          </cell>
        </row>
        <row r="144">
          <cell r="B144">
            <v>130</v>
          </cell>
          <cell r="C144">
            <v>38390</v>
          </cell>
          <cell r="D144">
            <v>10</v>
          </cell>
          <cell r="E144">
            <v>3263686</v>
          </cell>
          <cell r="F144">
            <v>18</v>
          </cell>
          <cell r="H144">
            <v>314427</v>
          </cell>
          <cell r="I144">
            <v>0</v>
          </cell>
          <cell r="J144">
            <v>0</v>
          </cell>
          <cell r="K144">
            <v>0</v>
          </cell>
          <cell r="L144">
            <v>64559</v>
          </cell>
          <cell r="M144">
            <v>2000</v>
          </cell>
          <cell r="N144">
            <v>0</v>
          </cell>
          <cell r="O144">
            <v>5000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314427</v>
          </cell>
          <cell r="X144">
            <v>0</v>
          </cell>
          <cell r="Y144">
            <v>0</v>
          </cell>
          <cell r="Z144">
            <v>0</v>
          </cell>
          <cell r="AA144">
            <v>64559</v>
          </cell>
          <cell r="AB144">
            <v>2000</v>
          </cell>
          <cell r="AC144">
            <v>0</v>
          </cell>
          <cell r="AD144">
            <v>5000</v>
          </cell>
          <cell r="AE144">
            <v>0</v>
          </cell>
          <cell r="AF144">
            <v>0</v>
          </cell>
          <cell r="AG144">
            <v>0</v>
          </cell>
          <cell r="AI144">
            <v>3</v>
          </cell>
          <cell r="AJ144">
            <v>10</v>
          </cell>
          <cell r="AL144">
            <v>385986</v>
          </cell>
          <cell r="AM144">
            <v>2877700</v>
          </cell>
          <cell r="AN144">
            <v>7000</v>
          </cell>
        </row>
        <row r="145">
          <cell r="B145">
            <v>131</v>
          </cell>
          <cell r="C145">
            <v>38391</v>
          </cell>
          <cell r="D145">
            <v>11</v>
          </cell>
          <cell r="E145">
            <v>3568492</v>
          </cell>
          <cell r="F145">
            <v>19</v>
          </cell>
          <cell r="H145">
            <v>302183</v>
          </cell>
          <cell r="I145">
            <v>0</v>
          </cell>
          <cell r="J145">
            <v>0</v>
          </cell>
          <cell r="K145">
            <v>0</v>
          </cell>
          <cell r="L145">
            <v>64559</v>
          </cell>
          <cell r="M145">
            <v>2000</v>
          </cell>
          <cell r="N145">
            <v>0</v>
          </cell>
          <cell r="O145">
            <v>5000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302183</v>
          </cell>
          <cell r="X145">
            <v>0</v>
          </cell>
          <cell r="Y145">
            <v>0</v>
          </cell>
          <cell r="Z145">
            <v>0</v>
          </cell>
          <cell r="AA145">
            <v>64559</v>
          </cell>
          <cell r="AB145">
            <v>2000</v>
          </cell>
          <cell r="AC145">
            <v>0</v>
          </cell>
          <cell r="AD145">
            <v>5000</v>
          </cell>
          <cell r="AE145">
            <v>0</v>
          </cell>
          <cell r="AF145">
            <v>0</v>
          </cell>
          <cell r="AG145">
            <v>0</v>
          </cell>
          <cell r="AI145">
            <v>3</v>
          </cell>
          <cell r="AJ145">
            <v>11</v>
          </cell>
          <cell r="AL145">
            <v>373742</v>
          </cell>
          <cell r="AM145">
            <v>3194750</v>
          </cell>
          <cell r="AN145">
            <v>7000</v>
          </cell>
        </row>
        <row r="146">
          <cell r="B146">
            <v>132</v>
          </cell>
          <cell r="C146">
            <v>38392</v>
          </cell>
          <cell r="D146">
            <v>12</v>
          </cell>
          <cell r="E146">
            <v>3966845</v>
          </cell>
          <cell r="F146">
            <v>19</v>
          </cell>
          <cell r="H146">
            <v>290416</v>
          </cell>
          <cell r="I146">
            <v>0</v>
          </cell>
          <cell r="J146">
            <v>0</v>
          </cell>
          <cell r="K146">
            <v>0</v>
          </cell>
          <cell r="L146">
            <v>64558</v>
          </cell>
          <cell r="M146">
            <v>2000</v>
          </cell>
          <cell r="N146">
            <v>0</v>
          </cell>
          <cell r="O146">
            <v>47857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290416</v>
          </cell>
          <cell r="X146">
            <v>0</v>
          </cell>
          <cell r="Y146">
            <v>0</v>
          </cell>
          <cell r="Z146">
            <v>0</v>
          </cell>
          <cell r="AA146">
            <v>64558</v>
          </cell>
          <cell r="AB146">
            <v>2000</v>
          </cell>
          <cell r="AC146">
            <v>0</v>
          </cell>
          <cell r="AD146">
            <v>47857</v>
          </cell>
          <cell r="AE146">
            <v>0</v>
          </cell>
          <cell r="AF146">
            <v>0</v>
          </cell>
          <cell r="AG146">
            <v>0</v>
          </cell>
          <cell r="AI146">
            <v>3</v>
          </cell>
          <cell r="AJ146">
            <v>12</v>
          </cell>
          <cell r="AL146">
            <v>404831</v>
          </cell>
          <cell r="AM146">
            <v>3562014</v>
          </cell>
          <cell r="AN146">
            <v>7000</v>
          </cell>
        </row>
        <row r="147">
          <cell r="B147">
            <v>133</v>
          </cell>
          <cell r="C147">
            <v>38393</v>
          </cell>
          <cell r="D147">
            <v>13</v>
          </cell>
          <cell r="E147">
            <v>3540663</v>
          </cell>
          <cell r="F147">
            <v>20</v>
          </cell>
          <cell r="H147">
            <v>279107</v>
          </cell>
          <cell r="I147">
            <v>0</v>
          </cell>
          <cell r="J147">
            <v>0</v>
          </cell>
          <cell r="K147">
            <v>0</v>
          </cell>
          <cell r="L147">
            <v>64559</v>
          </cell>
          <cell r="M147">
            <v>2000</v>
          </cell>
          <cell r="N147">
            <v>0</v>
          </cell>
          <cell r="O147">
            <v>117857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279107</v>
          </cell>
          <cell r="X147">
            <v>0</v>
          </cell>
          <cell r="Y147">
            <v>0</v>
          </cell>
          <cell r="Z147">
            <v>0</v>
          </cell>
          <cell r="AA147">
            <v>64559</v>
          </cell>
          <cell r="AB147">
            <v>2000</v>
          </cell>
          <cell r="AC147">
            <v>0</v>
          </cell>
          <cell r="AD147">
            <v>117857</v>
          </cell>
          <cell r="AE147">
            <v>0</v>
          </cell>
          <cell r="AF147">
            <v>0</v>
          </cell>
          <cell r="AG147">
            <v>0</v>
          </cell>
          <cell r="AI147">
            <v>3</v>
          </cell>
          <cell r="AJ147">
            <v>13</v>
          </cell>
          <cell r="AL147">
            <v>463523</v>
          </cell>
          <cell r="AM147">
            <v>3077140</v>
          </cell>
          <cell r="AN147">
            <v>7000</v>
          </cell>
        </row>
        <row r="148">
          <cell r="B148">
            <v>134</v>
          </cell>
          <cell r="C148">
            <v>38394</v>
          </cell>
          <cell r="D148">
            <v>14</v>
          </cell>
          <cell r="E148">
            <v>3502386</v>
          </cell>
          <cell r="F148">
            <v>21</v>
          </cell>
          <cell r="H148">
            <v>268239</v>
          </cell>
          <cell r="I148">
            <v>0</v>
          </cell>
          <cell r="J148">
            <v>0</v>
          </cell>
          <cell r="K148">
            <v>0</v>
          </cell>
          <cell r="L148">
            <v>64559</v>
          </cell>
          <cell r="M148">
            <v>2000</v>
          </cell>
          <cell r="N148">
            <v>0</v>
          </cell>
          <cell r="O148">
            <v>117857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268239</v>
          </cell>
          <cell r="X148">
            <v>0</v>
          </cell>
          <cell r="Y148">
            <v>0</v>
          </cell>
          <cell r="Z148">
            <v>0</v>
          </cell>
          <cell r="AA148">
            <v>64559</v>
          </cell>
          <cell r="AB148">
            <v>2000</v>
          </cell>
          <cell r="AC148">
            <v>0</v>
          </cell>
          <cell r="AD148">
            <v>117857</v>
          </cell>
          <cell r="AE148">
            <v>0</v>
          </cell>
          <cell r="AF148">
            <v>0</v>
          </cell>
          <cell r="AG148">
            <v>0</v>
          </cell>
          <cell r="AI148">
            <v>3</v>
          </cell>
          <cell r="AJ148">
            <v>14</v>
          </cell>
          <cell r="AL148">
            <v>452655</v>
          </cell>
          <cell r="AM148">
            <v>3049731</v>
          </cell>
          <cell r="AN148">
            <v>7000</v>
          </cell>
        </row>
        <row r="149">
          <cell r="B149">
            <v>135</v>
          </cell>
          <cell r="C149">
            <v>38395</v>
          </cell>
          <cell r="D149">
            <v>15</v>
          </cell>
          <cell r="E149">
            <v>3650045</v>
          </cell>
          <cell r="F149">
            <v>22</v>
          </cell>
          <cell r="H149">
            <v>257793</v>
          </cell>
          <cell r="I149">
            <v>0</v>
          </cell>
          <cell r="J149">
            <v>0</v>
          </cell>
          <cell r="K149">
            <v>0</v>
          </cell>
          <cell r="L149">
            <v>64559</v>
          </cell>
          <cell r="M149">
            <v>2000</v>
          </cell>
          <cell r="N149">
            <v>34133</v>
          </cell>
          <cell r="O149">
            <v>117857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257793</v>
          </cell>
          <cell r="X149">
            <v>0</v>
          </cell>
          <cell r="Y149">
            <v>0</v>
          </cell>
          <cell r="Z149">
            <v>0</v>
          </cell>
          <cell r="AA149">
            <v>64559</v>
          </cell>
          <cell r="AB149">
            <v>2000</v>
          </cell>
          <cell r="AC149">
            <v>34133</v>
          </cell>
          <cell r="AD149">
            <v>117857</v>
          </cell>
          <cell r="AE149">
            <v>0</v>
          </cell>
          <cell r="AF149">
            <v>0</v>
          </cell>
          <cell r="AG149">
            <v>0</v>
          </cell>
          <cell r="AI149">
            <v>3</v>
          </cell>
          <cell r="AJ149">
            <v>15</v>
          </cell>
          <cell r="AL149">
            <v>476342</v>
          </cell>
          <cell r="AM149">
            <v>3173703</v>
          </cell>
          <cell r="AN149">
            <v>7000</v>
          </cell>
        </row>
        <row r="150">
          <cell r="B150">
            <v>136</v>
          </cell>
          <cell r="C150">
            <v>38396</v>
          </cell>
          <cell r="D150">
            <v>16</v>
          </cell>
          <cell r="E150">
            <v>4020182</v>
          </cell>
          <cell r="F150">
            <v>28</v>
          </cell>
          <cell r="H150">
            <v>247755</v>
          </cell>
          <cell r="I150">
            <v>0</v>
          </cell>
          <cell r="J150">
            <v>0</v>
          </cell>
          <cell r="K150">
            <v>0</v>
          </cell>
          <cell r="L150">
            <v>64558</v>
          </cell>
          <cell r="M150">
            <v>2000</v>
          </cell>
          <cell r="N150">
            <v>73052</v>
          </cell>
          <cell r="O150">
            <v>117858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247755</v>
          </cell>
          <cell r="X150">
            <v>0</v>
          </cell>
          <cell r="Y150">
            <v>0</v>
          </cell>
          <cell r="Z150">
            <v>0</v>
          </cell>
          <cell r="AA150">
            <v>64558</v>
          </cell>
          <cell r="AB150">
            <v>2000</v>
          </cell>
          <cell r="AC150">
            <v>73052</v>
          </cell>
          <cell r="AD150">
            <v>117858</v>
          </cell>
          <cell r="AE150">
            <v>0</v>
          </cell>
          <cell r="AF150">
            <v>0</v>
          </cell>
          <cell r="AG150">
            <v>0</v>
          </cell>
          <cell r="AI150">
            <v>3</v>
          </cell>
          <cell r="AJ150">
            <v>16</v>
          </cell>
          <cell r="AL150">
            <v>505223</v>
          </cell>
          <cell r="AM150">
            <v>3514959</v>
          </cell>
          <cell r="AN150">
            <v>7000</v>
          </cell>
        </row>
        <row r="151">
          <cell r="B151">
            <v>137</v>
          </cell>
          <cell r="C151">
            <v>38397</v>
          </cell>
          <cell r="D151">
            <v>17</v>
          </cell>
          <cell r="E151">
            <v>2967786</v>
          </cell>
          <cell r="F151">
            <v>24</v>
          </cell>
          <cell r="H151">
            <v>238107</v>
          </cell>
          <cell r="I151">
            <v>0</v>
          </cell>
          <cell r="J151">
            <v>0</v>
          </cell>
          <cell r="K151">
            <v>0</v>
          </cell>
          <cell r="L151">
            <v>64559</v>
          </cell>
          <cell r="M151">
            <v>2000</v>
          </cell>
          <cell r="N151">
            <v>73052</v>
          </cell>
          <cell r="O151">
            <v>117857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238107</v>
          </cell>
          <cell r="X151">
            <v>0</v>
          </cell>
          <cell r="Y151">
            <v>0</v>
          </cell>
          <cell r="Z151">
            <v>0</v>
          </cell>
          <cell r="AA151">
            <v>64559</v>
          </cell>
          <cell r="AB151">
            <v>2000</v>
          </cell>
          <cell r="AC151">
            <v>73052</v>
          </cell>
          <cell r="AD151">
            <v>117857</v>
          </cell>
          <cell r="AE151">
            <v>0</v>
          </cell>
          <cell r="AF151">
            <v>0</v>
          </cell>
          <cell r="AG151">
            <v>0</v>
          </cell>
          <cell r="AI151">
            <v>3</v>
          </cell>
          <cell r="AJ151">
            <v>17</v>
          </cell>
          <cell r="AL151">
            <v>495575</v>
          </cell>
          <cell r="AM151">
            <v>2472211</v>
          </cell>
          <cell r="AN151">
            <v>7000</v>
          </cell>
        </row>
        <row r="152">
          <cell r="B152">
            <v>138</v>
          </cell>
          <cell r="C152">
            <v>38398</v>
          </cell>
          <cell r="D152">
            <v>18</v>
          </cell>
          <cell r="E152">
            <v>2523061</v>
          </cell>
          <cell r="F152">
            <v>22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2000</v>
          </cell>
          <cell r="N152">
            <v>0</v>
          </cell>
          <cell r="O152">
            <v>117857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2000</v>
          </cell>
          <cell r="AC152">
            <v>0</v>
          </cell>
          <cell r="AD152">
            <v>117857</v>
          </cell>
          <cell r="AE152">
            <v>0</v>
          </cell>
          <cell r="AF152">
            <v>0</v>
          </cell>
          <cell r="AG152">
            <v>0</v>
          </cell>
          <cell r="AI152">
            <v>3</v>
          </cell>
          <cell r="AJ152">
            <v>18</v>
          </cell>
          <cell r="AL152">
            <v>119857</v>
          </cell>
          <cell r="AM152">
            <v>2403204</v>
          </cell>
          <cell r="AN152">
            <v>7000</v>
          </cell>
        </row>
        <row r="153">
          <cell r="B153">
            <v>139</v>
          </cell>
          <cell r="C153">
            <v>38399</v>
          </cell>
          <cell r="D153">
            <v>19</v>
          </cell>
          <cell r="E153">
            <v>3416892</v>
          </cell>
          <cell r="F153">
            <v>20</v>
          </cell>
          <cell r="H153">
            <v>228835</v>
          </cell>
          <cell r="I153">
            <v>0</v>
          </cell>
          <cell r="J153">
            <v>0</v>
          </cell>
          <cell r="K153">
            <v>0</v>
          </cell>
          <cell r="L153">
            <v>129118</v>
          </cell>
          <cell r="M153">
            <v>2000</v>
          </cell>
          <cell r="N153">
            <v>146105</v>
          </cell>
          <cell r="O153">
            <v>117857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228835</v>
          </cell>
          <cell r="X153">
            <v>0</v>
          </cell>
          <cell r="Y153">
            <v>0</v>
          </cell>
          <cell r="Z153">
            <v>0</v>
          </cell>
          <cell r="AA153">
            <v>129118</v>
          </cell>
          <cell r="AB153">
            <v>2000</v>
          </cell>
          <cell r="AC153">
            <v>146105</v>
          </cell>
          <cell r="AD153">
            <v>117857</v>
          </cell>
          <cell r="AE153">
            <v>0</v>
          </cell>
          <cell r="AF153">
            <v>0</v>
          </cell>
          <cell r="AG153">
            <v>0</v>
          </cell>
          <cell r="AI153">
            <v>3</v>
          </cell>
          <cell r="AJ153">
            <v>19</v>
          </cell>
          <cell r="AL153">
            <v>623915</v>
          </cell>
          <cell r="AM153">
            <v>2792977</v>
          </cell>
          <cell r="AN153">
            <v>7000</v>
          </cell>
        </row>
        <row r="154">
          <cell r="B154">
            <v>140</v>
          </cell>
          <cell r="C154">
            <v>38400</v>
          </cell>
          <cell r="D154">
            <v>20</v>
          </cell>
          <cell r="E154">
            <v>3343542</v>
          </cell>
          <cell r="F154">
            <v>20</v>
          </cell>
          <cell r="H154">
            <v>219925</v>
          </cell>
          <cell r="I154">
            <v>0</v>
          </cell>
          <cell r="J154">
            <v>0</v>
          </cell>
          <cell r="K154">
            <v>0</v>
          </cell>
          <cell r="L154">
            <v>64559</v>
          </cell>
          <cell r="M154">
            <v>2000</v>
          </cell>
          <cell r="N154">
            <v>73052</v>
          </cell>
          <cell r="O154">
            <v>117857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219925</v>
          </cell>
          <cell r="X154">
            <v>0</v>
          </cell>
          <cell r="Y154">
            <v>0</v>
          </cell>
          <cell r="Z154">
            <v>0</v>
          </cell>
          <cell r="AA154">
            <v>64559</v>
          </cell>
          <cell r="AB154">
            <v>2000</v>
          </cell>
          <cell r="AC154">
            <v>73052</v>
          </cell>
          <cell r="AD154">
            <v>117857</v>
          </cell>
          <cell r="AE154">
            <v>0</v>
          </cell>
          <cell r="AF154">
            <v>0</v>
          </cell>
          <cell r="AG154">
            <v>0</v>
          </cell>
          <cell r="AI154">
            <v>3</v>
          </cell>
          <cell r="AJ154">
            <v>20</v>
          </cell>
          <cell r="AL154">
            <v>477393</v>
          </cell>
          <cell r="AM154">
            <v>2866149</v>
          </cell>
          <cell r="AN154">
            <v>7000</v>
          </cell>
        </row>
        <row r="155">
          <cell r="B155">
            <v>141</v>
          </cell>
          <cell r="C155">
            <v>38401</v>
          </cell>
          <cell r="D155">
            <v>21</v>
          </cell>
          <cell r="E155">
            <v>2954916</v>
          </cell>
          <cell r="F155">
            <v>19</v>
          </cell>
          <cell r="H155">
            <v>211361</v>
          </cell>
          <cell r="I155">
            <v>0</v>
          </cell>
          <cell r="J155">
            <v>0</v>
          </cell>
          <cell r="K155">
            <v>0</v>
          </cell>
          <cell r="L155">
            <v>64559</v>
          </cell>
          <cell r="M155">
            <v>2000</v>
          </cell>
          <cell r="N155">
            <v>73052</v>
          </cell>
          <cell r="O155">
            <v>117857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211361</v>
          </cell>
          <cell r="X155">
            <v>0</v>
          </cell>
          <cell r="Y155">
            <v>0</v>
          </cell>
          <cell r="Z155">
            <v>0</v>
          </cell>
          <cell r="AA155">
            <v>64559</v>
          </cell>
          <cell r="AB155">
            <v>2000</v>
          </cell>
          <cell r="AC155">
            <v>73052</v>
          </cell>
          <cell r="AD155">
            <v>117857</v>
          </cell>
          <cell r="AE155">
            <v>0</v>
          </cell>
          <cell r="AF155">
            <v>0</v>
          </cell>
          <cell r="AG155">
            <v>0</v>
          </cell>
          <cell r="AI155">
            <v>3</v>
          </cell>
          <cell r="AJ155">
            <v>21</v>
          </cell>
          <cell r="AL155">
            <v>468829</v>
          </cell>
          <cell r="AM155">
            <v>2486087</v>
          </cell>
          <cell r="AN155">
            <v>7000</v>
          </cell>
        </row>
        <row r="156">
          <cell r="B156">
            <v>142</v>
          </cell>
          <cell r="C156">
            <v>38402</v>
          </cell>
          <cell r="D156">
            <v>22</v>
          </cell>
          <cell r="E156">
            <v>3274904</v>
          </cell>
          <cell r="F156">
            <v>18</v>
          </cell>
          <cell r="H156">
            <v>203130</v>
          </cell>
          <cell r="I156">
            <v>0</v>
          </cell>
          <cell r="J156">
            <v>0</v>
          </cell>
          <cell r="K156">
            <v>0</v>
          </cell>
          <cell r="L156">
            <v>64559</v>
          </cell>
          <cell r="M156">
            <v>2000</v>
          </cell>
          <cell r="N156">
            <v>73052</v>
          </cell>
          <cell r="O156">
            <v>117857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203130</v>
          </cell>
          <cell r="X156">
            <v>0</v>
          </cell>
          <cell r="Y156">
            <v>0</v>
          </cell>
          <cell r="Z156">
            <v>0</v>
          </cell>
          <cell r="AA156">
            <v>64559</v>
          </cell>
          <cell r="AB156">
            <v>2000</v>
          </cell>
          <cell r="AC156">
            <v>73052</v>
          </cell>
          <cell r="AD156">
            <v>117857</v>
          </cell>
          <cell r="AE156">
            <v>0</v>
          </cell>
          <cell r="AF156">
            <v>0</v>
          </cell>
          <cell r="AG156">
            <v>0</v>
          </cell>
          <cell r="AI156">
            <v>3</v>
          </cell>
          <cell r="AJ156">
            <v>22</v>
          </cell>
          <cell r="AL156">
            <v>460598</v>
          </cell>
          <cell r="AM156">
            <v>2814306</v>
          </cell>
          <cell r="AN156">
            <v>7000</v>
          </cell>
        </row>
        <row r="157">
          <cell r="B157">
            <v>143</v>
          </cell>
          <cell r="C157">
            <v>38403</v>
          </cell>
          <cell r="D157">
            <v>23</v>
          </cell>
          <cell r="E157">
            <v>3174025</v>
          </cell>
          <cell r="F157">
            <v>17</v>
          </cell>
          <cell r="H157">
            <v>195220</v>
          </cell>
          <cell r="I157">
            <v>0</v>
          </cell>
          <cell r="J157">
            <v>0</v>
          </cell>
          <cell r="K157">
            <v>0</v>
          </cell>
          <cell r="L157">
            <v>64558</v>
          </cell>
          <cell r="M157">
            <v>2000</v>
          </cell>
          <cell r="N157">
            <v>73052</v>
          </cell>
          <cell r="O157">
            <v>117857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195220</v>
          </cell>
          <cell r="X157">
            <v>0</v>
          </cell>
          <cell r="Y157">
            <v>0</v>
          </cell>
          <cell r="Z157">
            <v>0</v>
          </cell>
          <cell r="AA157">
            <v>64558</v>
          </cell>
          <cell r="AB157">
            <v>2000</v>
          </cell>
          <cell r="AC157">
            <v>73052</v>
          </cell>
          <cell r="AD157">
            <v>117857</v>
          </cell>
          <cell r="AE157">
            <v>0</v>
          </cell>
          <cell r="AF157">
            <v>0</v>
          </cell>
          <cell r="AG157">
            <v>0</v>
          </cell>
          <cell r="AI157">
            <v>3</v>
          </cell>
          <cell r="AJ157">
            <v>23</v>
          </cell>
          <cell r="AL157">
            <v>452687</v>
          </cell>
          <cell r="AM157">
            <v>2721338</v>
          </cell>
          <cell r="AN157">
            <v>7000</v>
          </cell>
        </row>
        <row r="158">
          <cell r="B158">
            <v>144</v>
          </cell>
          <cell r="C158">
            <v>38404</v>
          </cell>
          <cell r="D158">
            <v>24</v>
          </cell>
          <cell r="E158">
            <v>2732442</v>
          </cell>
          <cell r="F158">
            <v>17</v>
          </cell>
          <cell r="H158">
            <v>144202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2000</v>
          </cell>
          <cell r="N158">
            <v>0</v>
          </cell>
          <cell r="O158">
            <v>117857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144202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2000</v>
          </cell>
          <cell r="AC158">
            <v>0</v>
          </cell>
          <cell r="AD158">
            <v>117857</v>
          </cell>
          <cell r="AE158">
            <v>0</v>
          </cell>
          <cell r="AF158">
            <v>0</v>
          </cell>
          <cell r="AG158">
            <v>0</v>
          </cell>
          <cell r="AI158">
            <v>3</v>
          </cell>
          <cell r="AJ158">
            <v>24</v>
          </cell>
          <cell r="AL158">
            <v>264059</v>
          </cell>
          <cell r="AM158">
            <v>2468383</v>
          </cell>
          <cell r="AN158">
            <v>7000</v>
          </cell>
        </row>
        <row r="159">
          <cell r="B159">
            <v>145</v>
          </cell>
          <cell r="C159">
            <v>38405</v>
          </cell>
          <cell r="D159">
            <v>25</v>
          </cell>
          <cell r="E159">
            <v>2531926</v>
          </cell>
          <cell r="F159">
            <v>16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2000</v>
          </cell>
          <cell r="N159">
            <v>0</v>
          </cell>
          <cell r="O159">
            <v>117857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2000</v>
          </cell>
          <cell r="AC159">
            <v>0</v>
          </cell>
          <cell r="AD159">
            <v>117857</v>
          </cell>
          <cell r="AE159">
            <v>0</v>
          </cell>
          <cell r="AF159">
            <v>0</v>
          </cell>
          <cell r="AG159">
            <v>0</v>
          </cell>
          <cell r="AI159">
            <v>3</v>
          </cell>
          <cell r="AJ159">
            <v>25</v>
          </cell>
          <cell r="AL159">
            <v>119857</v>
          </cell>
          <cell r="AM159">
            <v>2412069</v>
          </cell>
          <cell r="AN159">
            <v>7000</v>
          </cell>
        </row>
        <row r="160">
          <cell r="B160">
            <v>146</v>
          </cell>
          <cell r="C160">
            <v>38406</v>
          </cell>
          <cell r="D160">
            <v>26</v>
          </cell>
          <cell r="E160">
            <v>2734731</v>
          </cell>
          <cell r="F160">
            <v>15</v>
          </cell>
          <cell r="H160">
            <v>146491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2000</v>
          </cell>
          <cell r="N160">
            <v>0</v>
          </cell>
          <cell r="O160">
            <v>117857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146491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2000</v>
          </cell>
          <cell r="AC160">
            <v>0</v>
          </cell>
          <cell r="AD160">
            <v>117857</v>
          </cell>
          <cell r="AE160">
            <v>0</v>
          </cell>
          <cell r="AF160">
            <v>0</v>
          </cell>
          <cell r="AG160">
            <v>0</v>
          </cell>
          <cell r="AI160">
            <v>3</v>
          </cell>
          <cell r="AJ160">
            <v>26</v>
          </cell>
          <cell r="AL160">
            <v>266348</v>
          </cell>
          <cell r="AM160">
            <v>2468383</v>
          </cell>
          <cell r="AN160">
            <v>7000</v>
          </cell>
        </row>
        <row r="161">
          <cell r="B161">
            <v>147</v>
          </cell>
          <cell r="C161">
            <v>38407</v>
          </cell>
          <cell r="D161">
            <v>27</v>
          </cell>
          <cell r="E161">
            <v>3231612</v>
          </cell>
          <cell r="F161">
            <v>14</v>
          </cell>
          <cell r="H161">
            <v>176299</v>
          </cell>
          <cell r="I161">
            <v>0</v>
          </cell>
          <cell r="J161">
            <v>0</v>
          </cell>
          <cell r="K161">
            <v>0</v>
          </cell>
          <cell r="L161">
            <v>258236</v>
          </cell>
          <cell r="M161">
            <v>2000</v>
          </cell>
          <cell r="N161">
            <v>208837</v>
          </cell>
          <cell r="O161">
            <v>117857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176299</v>
          </cell>
          <cell r="X161">
            <v>0</v>
          </cell>
          <cell r="Y161">
            <v>0</v>
          </cell>
          <cell r="Z161">
            <v>0</v>
          </cell>
          <cell r="AA161">
            <v>258236</v>
          </cell>
          <cell r="AB161">
            <v>2000</v>
          </cell>
          <cell r="AC161">
            <v>208837</v>
          </cell>
          <cell r="AD161">
            <v>117857</v>
          </cell>
          <cell r="AE161">
            <v>0</v>
          </cell>
          <cell r="AF161">
            <v>0</v>
          </cell>
          <cell r="AG161">
            <v>0</v>
          </cell>
          <cell r="AI161">
            <v>3</v>
          </cell>
          <cell r="AJ161">
            <v>27</v>
          </cell>
          <cell r="AL161">
            <v>763229</v>
          </cell>
          <cell r="AM161">
            <v>2468383</v>
          </cell>
          <cell r="AN161">
            <v>7000</v>
          </cell>
        </row>
        <row r="162">
          <cell r="B162">
            <v>148</v>
          </cell>
          <cell r="C162">
            <v>38408</v>
          </cell>
          <cell r="D162">
            <v>28</v>
          </cell>
          <cell r="E162">
            <v>3297889</v>
          </cell>
          <cell r="F162">
            <v>13</v>
          </cell>
          <cell r="H162">
            <v>169434</v>
          </cell>
          <cell r="I162">
            <v>0</v>
          </cell>
          <cell r="J162">
            <v>0</v>
          </cell>
          <cell r="K162">
            <v>0</v>
          </cell>
          <cell r="L162">
            <v>64559</v>
          </cell>
          <cell r="M162">
            <v>2000</v>
          </cell>
          <cell r="N162">
            <v>156425</v>
          </cell>
          <cell r="O162">
            <v>117857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169434</v>
          </cell>
          <cell r="X162">
            <v>0</v>
          </cell>
          <cell r="Y162">
            <v>0</v>
          </cell>
          <cell r="Z162">
            <v>0</v>
          </cell>
          <cell r="AA162">
            <v>64559</v>
          </cell>
          <cell r="AB162">
            <v>2000</v>
          </cell>
          <cell r="AC162">
            <v>156425</v>
          </cell>
          <cell r="AD162">
            <v>117857</v>
          </cell>
          <cell r="AE162">
            <v>0</v>
          </cell>
          <cell r="AF162">
            <v>0</v>
          </cell>
          <cell r="AG162">
            <v>0</v>
          </cell>
          <cell r="AI162">
            <v>3</v>
          </cell>
          <cell r="AJ162">
            <v>28</v>
          </cell>
          <cell r="AL162">
            <v>510275</v>
          </cell>
          <cell r="AM162">
            <v>2787614</v>
          </cell>
          <cell r="AN162">
            <v>7000</v>
          </cell>
        </row>
        <row r="163">
          <cell r="B163">
            <v>149</v>
          </cell>
          <cell r="C163">
            <v>38409</v>
          </cell>
          <cell r="D163">
            <v>29</v>
          </cell>
          <cell r="E163">
            <v>3209181</v>
          </cell>
          <cell r="F163">
            <v>13</v>
          </cell>
          <cell r="H163">
            <v>162836</v>
          </cell>
          <cell r="I163">
            <v>0</v>
          </cell>
          <cell r="J163">
            <v>0</v>
          </cell>
          <cell r="K163">
            <v>0</v>
          </cell>
          <cell r="L163">
            <v>64559</v>
          </cell>
          <cell r="M163">
            <v>2000</v>
          </cell>
          <cell r="N163">
            <v>73052</v>
          </cell>
          <cell r="O163">
            <v>117857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162836</v>
          </cell>
          <cell r="X163">
            <v>0</v>
          </cell>
          <cell r="Y163">
            <v>0</v>
          </cell>
          <cell r="Z163">
            <v>0</v>
          </cell>
          <cell r="AA163">
            <v>64559</v>
          </cell>
          <cell r="AB163">
            <v>2000</v>
          </cell>
          <cell r="AC163">
            <v>73052</v>
          </cell>
          <cell r="AD163">
            <v>117857</v>
          </cell>
          <cell r="AE163">
            <v>0</v>
          </cell>
          <cell r="AF163">
            <v>0</v>
          </cell>
          <cell r="AG163">
            <v>0</v>
          </cell>
          <cell r="AI163">
            <v>3</v>
          </cell>
          <cell r="AJ163">
            <v>29</v>
          </cell>
          <cell r="AL163">
            <v>420304</v>
          </cell>
          <cell r="AM163">
            <v>2788877</v>
          </cell>
          <cell r="AN163">
            <v>7000</v>
          </cell>
        </row>
        <row r="164">
          <cell r="B164">
            <v>150</v>
          </cell>
          <cell r="C164">
            <v>38410</v>
          </cell>
          <cell r="D164">
            <v>30</v>
          </cell>
          <cell r="E164">
            <v>3098860</v>
          </cell>
          <cell r="F164">
            <v>11</v>
          </cell>
          <cell r="H164">
            <v>156495</v>
          </cell>
          <cell r="I164">
            <v>0</v>
          </cell>
          <cell r="J164">
            <v>0</v>
          </cell>
          <cell r="K164">
            <v>0</v>
          </cell>
          <cell r="L164">
            <v>64559</v>
          </cell>
          <cell r="M164">
            <v>2000</v>
          </cell>
          <cell r="N164">
            <v>73052</v>
          </cell>
          <cell r="O164">
            <v>117857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156495</v>
          </cell>
          <cell r="X164">
            <v>0</v>
          </cell>
          <cell r="Y164">
            <v>0</v>
          </cell>
          <cell r="Z164">
            <v>0</v>
          </cell>
          <cell r="AA164">
            <v>64559</v>
          </cell>
          <cell r="AB164">
            <v>2000</v>
          </cell>
          <cell r="AC164">
            <v>73052</v>
          </cell>
          <cell r="AD164">
            <v>117857</v>
          </cell>
          <cell r="AE164">
            <v>0</v>
          </cell>
          <cell r="AF164">
            <v>0</v>
          </cell>
          <cell r="AG164">
            <v>0</v>
          </cell>
          <cell r="AI164">
            <v>3</v>
          </cell>
          <cell r="AJ164">
            <v>30</v>
          </cell>
          <cell r="AL164">
            <v>413963</v>
          </cell>
          <cell r="AM164">
            <v>2684897</v>
          </cell>
          <cell r="AN164">
            <v>7000</v>
          </cell>
        </row>
        <row r="165">
          <cell r="B165">
            <v>151</v>
          </cell>
          <cell r="C165">
            <v>38411</v>
          </cell>
          <cell r="D165">
            <v>31</v>
          </cell>
          <cell r="E165">
            <v>2763970</v>
          </cell>
          <cell r="F165">
            <v>9</v>
          </cell>
          <cell r="H165">
            <v>111172</v>
          </cell>
          <cell r="I165">
            <v>0</v>
          </cell>
          <cell r="J165">
            <v>0</v>
          </cell>
          <cell r="K165">
            <v>0</v>
          </cell>
          <cell r="L165">
            <v>64558</v>
          </cell>
          <cell r="M165">
            <v>2000</v>
          </cell>
          <cell r="N165">
            <v>0</v>
          </cell>
          <cell r="O165">
            <v>117857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111172</v>
          </cell>
          <cell r="X165">
            <v>0</v>
          </cell>
          <cell r="Y165">
            <v>0</v>
          </cell>
          <cell r="Z165">
            <v>0</v>
          </cell>
          <cell r="AA165">
            <v>64558</v>
          </cell>
          <cell r="AB165">
            <v>2000</v>
          </cell>
          <cell r="AC165">
            <v>0</v>
          </cell>
          <cell r="AD165">
            <v>117857</v>
          </cell>
          <cell r="AE165">
            <v>0</v>
          </cell>
          <cell r="AF165">
            <v>0</v>
          </cell>
          <cell r="AG165">
            <v>0</v>
          </cell>
          <cell r="AI165">
            <v>3</v>
          </cell>
          <cell r="AJ165">
            <v>31</v>
          </cell>
          <cell r="AL165">
            <v>295587</v>
          </cell>
          <cell r="AM165">
            <v>2468383</v>
          </cell>
          <cell r="AN165">
            <v>7000</v>
          </cell>
        </row>
        <row r="166">
          <cell r="B166">
            <v>152</v>
          </cell>
          <cell r="C166">
            <v>38413</v>
          </cell>
          <cell r="D166">
            <v>1</v>
          </cell>
          <cell r="E166">
            <v>2659205</v>
          </cell>
          <cell r="F166">
            <v>1</v>
          </cell>
          <cell r="H166">
            <v>146072</v>
          </cell>
          <cell r="I166">
            <v>0</v>
          </cell>
          <cell r="J166">
            <v>0</v>
          </cell>
          <cell r="K166">
            <v>0</v>
          </cell>
          <cell r="L166">
            <v>64559</v>
          </cell>
          <cell r="M166">
            <v>2000</v>
          </cell>
          <cell r="N166">
            <v>111745</v>
          </cell>
          <cell r="O166">
            <v>117857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146072</v>
          </cell>
          <cell r="X166">
            <v>0</v>
          </cell>
          <cell r="Y166">
            <v>0</v>
          </cell>
          <cell r="Z166">
            <v>0</v>
          </cell>
          <cell r="AA166">
            <v>64559</v>
          </cell>
          <cell r="AB166">
            <v>2000</v>
          </cell>
          <cell r="AC166">
            <v>111745</v>
          </cell>
          <cell r="AD166">
            <v>117857</v>
          </cell>
          <cell r="AE166">
            <v>0</v>
          </cell>
          <cell r="AF166">
            <v>0</v>
          </cell>
          <cell r="AG166">
            <v>0</v>
          </cell>
          <cell r="AI166">
            <v>4</v>
          </cell>
          <cell r="AJ166">
            <v>1</v>
          </cell>
          <cell r="AL166">
            <v>442233</v>
          </cell>
          <cell r="AM166">
            <v>2216972</v>
          </cell>
          <cell r="AN166">
            <v>7000</v>
          </cell>
        </row>
        <row r="167">
          <cell r="B167">
            <v>153</v>
          </cell>
          <cell r="C167">
            <v>38414</v>
          </cell>
          <cell r="D167">
            <v>2</v>
          </cell>
          <cell r="E167">
            <v>2874389</v>
          </cell>
          <cell r="F167">
            <v>4</v>
          </cell>
          <cell r="H167">
            <v>140384</v>
          </cell>
          <cell r="I167">
            <v>0</v>
          </cell>
          <cell r="J167">
            <v>0</v>
          </cell>
          <cell r="K167">
            <v>0</v>
          </cell>
          <cell r="L167">
            <v>64559</v>
          </cell>
          <cell r="M167">
            <v>115081</v>
          </cell>
          <cell r="N167">
            <v>107412</v>
          </cell>
          <cell r="O167">
            <v>108196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140384</v>
          </cell>
          <cell r="X167">
            <v>0</v>
          </cell>
          <cell r="Y167">
            <v>0</v>
          </cell>
          <cell r="Z167">
            <v>0</v>
          </cell>
          <cell r="AA167">
            <v>64559</v>
          </cell>
          <cell r="AB167">
            <v>115081</v>
          </cell>
          <cell r="AC167">
            <v>107412</v>
          </cell>
          <cell r="AD167">
            <v>108196</v>
          </cell>
          <cell r="AE167">
            <v>0</v>
          </cell>
          <cell r="AF167">
            <v>0</v>
          </cell>
          <cell r="AG167">
            <v>0</v>
          </cell>
          <cell r="AI167">
            <v>4</v>
          </cell>
          <cell r="AJ167">
            <v>2</v>
          </cell>
          <cell r="AL167">
            <v>535632</v>
          </cell>
          <cell r="AM167">
            <v>2338757</v>
          </cell>
          <cell r="AN167">
            <v>7000</v>
          </cell>
        </row>
        <row r="168">
          <cell r="B168">
            <v>154</v>
          </cell>
          <cell r="C168">
            <v>38415</v>
          </cell>
          <cell r="D168">
            <v>3</v>
          </cell>
          <cell r="E168">
            <v>3453114</v>
          </cell>
          <cell r="F168">
            <v>6</v>
          </cell>
          <cell r="H168">
            <v>134918</v>
          </cell>
          <cell r="I168">
            <v>0</v>
          </cell>
          <cell r="J168">
            <v>0</v>
          </cell>
          <cell r="K168">
            <v>0</v>
          </cell>
          <cell r="L168">
            <v>64559</v>
          </cell>
          <cell r="M168">
            <v>40678</v>
          </cell>
          <cell r="N168">
            <v>73052</v>
          </cell>
          <cell r="O168">
            <v>108197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134918</v>
          </cell>
          <cell r="X168">
            <v>0</v>
          </cell>
          <cell r="Y168">
            <v>0</v>
          </cell>
          <cell r="Z168">
            <v>0</v>
          </cell>
          <cell r="AA168">
            <v>64559</v>
          </cell>
          <cell r="AB168">
            <v>40678</v>
          </cell>
          <cell r="AC168">
            <v>73052</v>
          </cell>
          <cell r="AD168">
            <v>108197</v>
          </cell>
          <cell r="AE168">
            <v>0</v>
          </cell>
          <cell r="AF168">
            <v>0</v>
          </cell>
          <cell r="AG168">
            <v>0</v>
          </cell>
          <cell r="AI168">
            <v>4</v>
          </cell>
          <cell r="AJ168">
            <v>3</v>
          </cell>
          <cell r="AL168">
            <v>421404</v>
          </cell>
          <cell r="AM168">
            <v>3031710</v>
          </cell>
          <cell r="AN168">
            <v>7000</v>
          </cell>
        </row>
        <row r="169">
          <cell r="B169">
            <v>155</v>
          </cell>
          <cell r="C169">
            <v>38416</v>
          </cell>
          <cell r="D169">
            <v>4</v>
          </cell>
          <cell r="E169">
            <v>2997212</v>
          </cell>
          <cell r="F169">
            <v>8</v>
          </cell>
          <cell r="H169">
            <v>129664</v>
          </cell>
          <cell r="I169">
            <v>0</v>
          </cell>
          <cell r="J169">
            <v>0</v>
          </cell>
          <cell r="K169">
            <v>0</v>
          </cell>
          <cell r="L169">
            <v>64558</v>
          </cell>
          <cell r="M169">
            <v>40677</v>
          </cell>
          <cell r="N169">
            <v>73052</v>
          </cell>
          <cell r="O169">
            <v>108196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129664</v>
          </cell>
          <cell r="X169">
            <v>0</v>
          </cell>
          <cell r="Y169">
            <v>0</v>
          </cell>
          <cell r="Z169">
            <v>0</v>
          </cell>
          <cell r="AA169">
            <v>64558</v>
          </cell>
          <cell r="AB169">
            <v>40677</v>
          </cell>
          <cell r="AC169">
            <v>73052</v>
          </cell>
          <cell r="AD169">
            <v>108196</v>
          </cell>
          <cell r="AE169">
            <v>0</v>
          </cell>
          <cell r="AF169">
            <v>0</v>
          </cell>
          <cell r="AG169">
            <v>0</v>
          </cell>
          <cell r="AI169">
            <v>4</v>
          </cell>
          <cell r="AJ169">
            <v>4</v>
          </cell>
          <cell r="AL169">
            <v>416147</v>
          </cell>
          <cell r="AM169">
            <v>2581065</v>
          </cell>
          <cell r="AN169">
            <v>7000</v>
          </cell>
        </row>
        <row r="170">
          <cell r="B170">
            <v>156</v>
          </cell>
          <cell r="C170">
            <v>38417</v>
          </cell>
          <cell r="D170">
            <v>5</v>
          </cell>
          <cell r="E170">
            <v>3158840</v>
          </cell>
          <cell r="F170">
            <v>10</v>
          </cell>
          <cell r="H170">
            <v>124615</v>
          </cell>
          <cell r="I170">
            <v>0</v>
          </cell>
          <cell r="J170">
            <v>0</v>
          </cell>
          <cell r="K170">
            <v>0</v>
          </cell>
          <cell r="L170">
            <v>64559</v>
          </cell>
          <cell r="M170">
            <v>40678</v>
          </cell>
          <cell r="N170">
            <v>73052</v>
          </cell>
          <cell r="O170">
            <v>108197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124615</v>
          </cell>
          <cell r="X170">
            <v>0</v>
          </cell>
          <cell r="Y170">
            <v>0</v>
          </cell>
          <cell r="Z170">
            <v>0</v>
          </cell>
          <cell r="AA170">
            <v>64559</v>
          </cell>
          <cell r="AB170">
            <v>40678</v>
          </cell>
          <cell r="AC170">
            <v>73052</v>
          </cell>
          <cell r="AD170">
            <v>108197</v>
          </cell>
          <cell r="AE170">
            <v>0</v>
          </cell>
          <cell r="AF170">
            <v>0</v>
          </cell>
          <cell r="AG170">
            <v>0</v>
          </cell>
          <cell r="AI170">
            <v>4</v>
          </cell>
          <cell r="AJ170">
            <v>5</v>
          </cell>
          <cell r="AL170">
            <v>411101</v>
          </cell>
          <cell r="AM170">
            <v>2747739</v>
          </cell>
          <cell r="AN170">
            <v>7000</v>
          </cell>
        </row>
        <row r="171">
          <cell r="B171">
            <v>157</v>
          </cell>
          <cell r="C171">
            <v>38418</v>
          </cell>
          <cell r="D171">
            <v>6</v>
          </cell>
          <cell r="E171">
            <v>2473590</v>
          </cell>
          <cell r="F171">
            <v>11</v>
          </cell>
          <cell r="H171">
            <v>63247</v>
          </cell>
          <cell r="I171">
            <v>0</v>
          </cell>
          <cell r="J171">
            <v>0</v>
          </cell>
          <cell r="K171">
            <v>0</v>
          </cell>
          <cell r="L171">
            <v>64559</v>
          </cell>
          <cell r="M171">
            <v>40678</v>
          </cell>
          <cell r="N171">
            <v>73052</v>
          </cell>
          <cell r="O171">
            <v>108196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63247</v>
          </cell>
          <cell r="X171">
            <v>0</v>
          </cell>
          <cell r="Y171">
            <v>0</v>
          </cell>
          <cell r="Z171">
            <v>0</v>
          </cell>
          <cell r="AA171">
            <v>64559</v>
          </cell>
          <cell r="AB171">
            <v>40678</v>
          </cell>
          <cell r="AC171">
            <v>73052</v>
          </cell>
          <cell r="AD171">
            <v>108196</v>
          </cell>
          <cell r="AE171">
            <v>0</v>
          </cell>
          <cell r="AF171">
            <v>0</v>
          </cell>
          <cell r="AG171">
            <v>0</v>
          </cell>
          <cell r="AI171">
            <v>4</v>
          </cell>
          <cell r="AJ171">
            <v>6</v>
          </cell>
          <cell r="AL171">
            <v>349732</v>
          </cell>
          <cell r="AM171">
            <v>2123858</v>
          </cell>
          <cell r="AN171">
            <v>7000</v>
          </cell>
        </row>
        <row r="172">
          <cell r="B172">
            <v>158</v>
          </cell>
          <cell r="C172">
            <v>38419</v>
          </cell>
          <cell r="D172">
            <v>7</v>
          </cell>
          <cell r="E172">
            <v>1766035</v>
          </cell>
          <cell r="F172">
            <v>12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2000</v>
          </cell>
          <cell r="N172">
            <v>0</v>
          </cell>
          <cell r="O172">
            <v>5000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2000</v>
          </cell>
          <cell r="AC172">
            <v>0</v>
          </cell>
          <cell r="AD172">
            <v>5000</v>
          </cell>
          <cell r="AE172">
            <v>0</v>
          </cell>
          <cell r="AF172">
            <v>0</v>
          </cell>
          <cell r="AG172">
            <v>0</v>
          </cell>
          <cell r="AI172">
            <v>4</v>
          </cell>
          <cell r="AJ172">
            <v>7</v>
          </cell>
          <cell r="AL172">
            <v>7000</v>
          </cell>
          <cell r="AM172">
            <v>1759035</v>
          </cell>
          <cell r="AN172">
            <v>7000</v>
          </cell>
        </row>
        <row r="173">
          <cell r="B173">
            <v>159</v>
          </cell>
          <cell r="C173">
            <v>38420</v>
          </cell>
          <cell r="D173">
            <v>8</v>
          </cell>
          <cell r="E173">
            <v>1693219</v>
          </cell>
          <cell r="F173">
            <v>13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2000</v>
          </cell>
          <cell r="N173">
            <v>0</v>
          </cell>
          <cell r="O173">
            <v>5000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2000</v>
          </cell>
          <cell r="AC173">
            <v>0</v>
          </cell>
          <cell r="AD173">
            <v>5000</v>
          </cell>
          <cell r="AE173">
            <v>0</v>
          </cell>
          <cell r="AF173">
            <v>0</v>
          </cell>
          <cell r="AG173">
            <v>0</v>
          </cell>
          <cell r="AI173">
            <v>4</v>
          </cell>
          <cell r="AJ173">
            <v>8</v>
          </cell>
          <cell r="AL173">
            <v>7000</v>
          </cell>
          <cell r="AM173">
            <v>1686219</v>
          </cell>
          <cell r="AN173">
            <v>7000</v>
          </cell>
        </row>
        <row r="174">
          <cell r="B174">
            <v>160</v>
          </cell>
          <cell r="C174">
            <v>38421</v>
          </cell>
          <cell r="D174">
            <v>9</v>
          </cell>
          <cell r="E174">
            <v>2190716</v>
          </cell>
          <cell r="F174">
            <v>14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2000</v>
          </cell>
          <cell r="N174">
            <v>0</v>
          </cell>
          <cell r="O174">
            <v>155956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2000</v>
          </cell>
          <cell r="AC174">
            <v>0</v>
          </cell>
          <cell r="AD174">
            <v>155956</v>
          </cell>
          <cell r="AE174">
            <v>0</v>
          </cell>
          <cell r="AF174">
            <v>0</v>
          </cell>
          <cell r="AG174">
            <v>0</v>
          </cell>
          <cell r="AI174">
            <v>4</v>
          </cell>
          <cell r="AJ174">
            <v>9</v>
          </cell>
          <cell r="AL174">
            <v>157956</v>
          </cell>
          <cell r="AM174">
            <v>2032760</v>
          </cell>
          <cell r="AN174">
            <v>7000</v>
          </cell>
        </row>
        <row r="175">
          <cell r="B175">
            <v>161</v>
          </cell>
          <cell r="C175">
            <v>38422</v>
          </cell>
          <cell r="D175">
            <v>10</v>
          </cell>
          <cell r="E175">
            <v>2533323</v>
          </cell>
          <cell r="F175">
            <v>15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231732</v>
          </cell>
          <cell r="M175">
            <v>2000</v>
          </cell>
          <cell r="N175">
            <v>0</v>
          </cell>
          <cell r="O175">
            <v>266831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231732</v>
          </cell>
          <cell r="AB175">
            <v>2000</v>
          </cell>
          <cell r="AC175">
            <v>0</v>
          </cell>
          <cell r="AD175">
            <v>266831</v>
          </cell>
          <cell r="AE175">
            <v>0</v>
          </cell>
          <cell r="AF175">
            <v>0</v>
          </cell>
          <cell r="AG175">
            <v>0</v>
          </cell>
          <cell r="AI175">
            <v>4</v>
          </cell>
          <cell r="AJ175">
            <v>10</v>
          </cell>
          <cell r="AL175">
            <v>500563</v>
          </cell>
          <cell r="AM175">
            <v>2032760</v>
          </cell>
          <cell r="AN175">
            <v>7000</v>
          </cell>
        </row>
        <row r="176">
          <cell r="B176">
            <v>162</v>
          </cell>
          <cell r="C176">
            <v>38423</v>
          </cell>
          <cell r="D176">
            <v>11</v>
          </cell>
          <cell r="E176">
            <v>2068882</v>
          </cell>
          <cell r="F176">
            <v>16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2000</v>
          </cell>
          <cell r="N176">
            <v>0</v>
          </cell>
          <cell r="O176">
            <v>34122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2000</v>
          </cell>
          <cell r="AC176">
            <v>0</v>
          </cell>
          <cell r="AD176">
            <v>34122</v>
          </cell>
          <cell r="AE176">
            <v>0</v>
          </cell>
          <cell r="AF176">
            <v>0</v>
          </cell>
          <cell r="AG176">
            <v>0</v>
          </cell>
          <cell r="AI176">
            <v>4</v>
          </cell>
          <cell r="AJ176">
            <v>11</v>
          </cell>
          <cell r="AL176">
            <v>36122</v>
          </cell>
          <cell r="AM176">
            <v>2032760</v>
          </cell>
          <cell r="AN176">
            <v>7000</v>
          </cell>
        </row>
        <row r="177">
          <cell r="B177">
            <v>163</v>
          </cell>
          <cell r="C177">
            <v>38424</v>
          </cell>
          <cell r="D177">
            <v>12</v>
          </cell>
          <cell r="E177">
            <v>2199985</v>
          </cell>
          <cell r="F177">
            <v>16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2000</v>
          </cell>
          <cell r="N177">
            <v>0</v>
          </cell>
          <cell r="O177">
            <v>165225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2000</v>
          </cell>
          <cell r="AC177">
            <v>0</v>
          </cell>
          <cell r="AD177">
            <v>165225</v>
          </cell>
          <cell r="AE177">
            <v>0</v>
          </cell>
          <cell r="AF177">
            <v>0</v>
          </cell>
          <cell r="AG177">
            <v>0</v>
          </cell>
          <cell r="AI177">
            <v>4</v>
          </cell>
          <cell r="AJ177">
            <v>12</v>
          </cell>
          <cell r="AL177">
            <v>167225</v>
          </cell>
          <cell r="AM177">
            <v>2032760</v>
          </cell>
          <cell r="AN177">
            <v>7000</v>
          </cell>
        </row>
        <row r="178">
          <cell r="B178">
            <v>164</v>
          </cell>
          <cell r="C178">
            <v>38425</v>
          </cell>
          <cell r="D178">
            <v>13</v>
          </cell>
          <cell r="E178">
            <v>2011493</v>
          </cell>
          <cell r="F178">
            <v>18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2000</v>
          </cell>
          <cell r="N178">
            <v>0</v>
          </cell>
          <cell r="O178">
            <v>5000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2000</v>
          </cell>
          <cell r="AC178">
            <v>0</v>
          </cell>
          <cell r="AD178">
            <v>5000</v>
          </cell>
          <cell r="AE178">
            <v>0</v>
          </cell>
          <cell r="AF178">
            <v>0</v>
          </cell>
          <cell r="AG178">
            <v>0</v>
          </cell>
          <cell r="AI178">
            <v>4</v>
          </cell>
          <cell r="AJ178">
            <v>13</v>
          </cell>
          <cell r="AL178">
            <v>7000</v>
          </cell>
          <cell r="AM178">
            <v>2004493</v>
          </cell>
          <cell r="AN178">
            <v>7000</v>
          </cell>
        </row>
        <row r="179">
          <cell r="B179">
            <v>165</v>
          </cell>
          <cell r="C179">
            <v>38426</v>
          </cell>
          <cell r="D179">
            <v>14</v>
          </cell>
          <cell r="E179">
            <v>1865904</v>
          </cell>
          <cell r="F179">
            <v>19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2000</v>
          </cell>
          <cell r="N179">
            <v>0</v>
          </cell>
          <cell r="O179">
            <v>5000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2000</v>
          </cell>
          <cell r="AC179">
            <v>0</v>
          </cell>
          <cell r="AD179">
            <v>5000</v>
          </cell>
          <cell r="AE179">
            <v>0</v>
          </cell>
          <cell r="AF179">
            <v>0</v>
          </cell>
          <cell r="AG179">
            <v>0</v>
          </cell>
          <cell r="AI179">
            <v>4</v>
          </cell>
          <cell r="AJ179">
            <v>14</v>
          </cell>
          <cell r="AL179">
            <v>7000</v>
          </cell>
          <cell r="AM179">
            <v>1858904</v>
          </cell>
          <cell r="AN179">
            <v>7000</v>
          </cell>
        </row>
        <row r="180">
          <cell r="B180">
            <v>166</v>
          </cell>
          <cell r="C180">
            <v>38427</v>
          </cell>
          <cell r="D180">
            <v>15</v>
          </cell>
          <cell r="E180">
            <v>2147337</v>
          </cell>
          <cell r="F180">
            <v>21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2000</v>
          </cell>
          <cell r="N180">
            <v>0</v>
          </cell>
          <cell r="O180">
            <v>112577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2000</v>
          </cell>
          <cell r="AC180">
            <v>0</v>
          </cell>
          <cell r="AD180">
            <v>112577</v>
          </cell>
          <cell r="AE180">
            <v>0</v>
          </cell>
          <cell r="AF180">
            <v>0</v>
          </cell>
          <cell r="AG180">
            <v>0</v>
          </cell>
          <cell r="AI180">
            <v>4</v>
          </cell>
          <cell r="AJ180">
            <v>15</v>
          </cell>
          <cell r="AL180">
            <v>114577</v>
          </cell>
          <cell r="AM180">
            <v>2032760</v>
          </cell>
          <cell r="AN180">
            <v>7000</v>
          </cell>
        </row>
        <row r="181">
          <cell r="B181">
            <v>167</v>
          </cell>
          <cell r="C181">
            <v>38428</v>
          </cell>
          <cell r="D181">
            <v>16</v>
          </cell>
          <cell r="E181">
            <v>1998522</v>
          </cell>
          <cell r="F181">
            <v>22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2000</v>
          </cell>
          <cell r="N181">
            <v>0</v>
          </cell>
          <cell r="O181">
            <v>5000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2000</v>
          </cell>
          <cell r="AC181">
            <v>0</v>
          </cell>
          <cell r="AD181">
            <v>5000</v>
          </cell>
          <cell r="AE181">
            <v>0</v>
          </cell>
          <cell r="AF181">
            <v>0</v>
          </cell>
          <cell r="AG181">
            <v>0</v>
          </cell>
          <cell r="AI181">
            <v>4</v>
          </cell>
          <cell r="AJ181">
            <v>16</v>
          </cell>
          <cell r="AL181">
            <v>7000</v>
          </cell>
          <cell r="AM181">
            <v>1991522</v>
          </cell>
          <cell r="AN181">
            <v>7000</v>
          </cell>
        </row>
        <row r="182">
          <cell r="B182">
            <v>168</v>
          </cell>
          <cell r="C182">
            <v>38429</v>
          </cell>
          <cell r="D182">
            <v>17</v>
          </cell>
          <cell r="E182">
            <v>1884799</v>
          </cell>
          <cell r="F182">
            <v>19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2000</v>
          </cell>
          <cell r="N182">
            <v>0</v>
          </cell>
          <cell r="O182">
            <v>5000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2000</v>
          </cell>
          <cell r="AC182">
            <v>0</v>
          </cell>
          <cell r="AD182">
            <v>5000</v>
          </cell>
          <cell r="AE182">
            <v>0</v>
          </cell>
          <cell r="AF182">
            <v>0</v>
          </cell>
          <cell r="AG182">
            <v>0</v>
          </cell>
          <cell r="AI182">
            <v>4</v>
          </cell>
          <cell r="AJ182">
            <v>17</v>
          </cell>
          <cell r="AL182">
            <v>7000</v>
          </cell>
          <cell r="AM182">
            <v>1877799</v>
          </cell>
          <cell r="AN182">
            <v>7000</v>
          </cell>
        </row>
        <row r="183">
          <cell r="B183">
            <v>169</v>
          </cell>
          <cell r="C183">
            <v>38430</v>
          </cell>
          <cell r="D183">
            <v>18</v>
          </cell>
          <cell r="E183">
            <v>2672436</v>
          </cell>
          <cell r="F183">
            <v>18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266580</v>
          </cell>
          <cell r="M183">
            <v>109480</v>
          </cell>
          <cell r="N183">
            <v>0</v>
          </cell>
          <cell r="O183">
            <v>263616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266580</v>
          </cell>
          <cell r="AB183">
            <v>109480</v>
          </cell>
          <cell r="AC183">
            <v>0</v>
          </cell>
          <cell r="AD183">
            <v>263616</v>
          </cell>
          <cell r="AE183">
            <v>0</v>
          </cell>
          <cell r="AF183">
            <v>0</v>
          </cell>
          <cell r="AG183">
            <v>0</v>
          </cell>
          <cell r="AI183">
            <v>4</v>
          </cell>
          <cell r="AJ183">
            <v>18</v>
          </cell>
          <cell r="AL183">
            <v>639676</v>
          </cell>
          <cell r="AM183">
            <v>2032760</v>
          </cell>
          <cell r="AN183">
            <v>7000</v>
          </cell>
        </row>
        <row r="184">
          <cell r="B184">
            <v>170</v>
          </cell>
          <cell r="C184">
            <v>38431</v>
          </cell>
          <cell r="D184">
            <v>19</v>
          </cell>
          <cell r="E184">
            <v>2600046</v>
          </cell>
          <cell r="F184">
            <v>17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255627</v>
          </cell>
          <cell r="M184">
            <v>48043</v>
          </cell>
          <cell r="N184">
            <v>0</v>
          </cell>
          <cell r="O184">
            <v>263616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255627</v>
          </cell>
          <cell r="AB184">
            <v>48043</v>
          </cell>
          <cell r="AC184">
            <v>0</v>
          </cell>
          <cell r="AD184">
            <v>263616</v>
          </cell>
          <cell r="AE184">
            <v>0</v>
          </cell>
          <cell r="AF184">
            <v>0</v>
          </cell>
          <cell r="AG184">
            <v>0</v>
          </cell>
          <cell r="AI184">
            <v>4</v>
          </cell>
          <cell r="AJ184">
            <v>19</v>
          </cell>
          <cell r="AL184">
            <v>567286</v>
          </cell>
          <cell r="AM184">
            <v>2032760</v>
          </cell>
          <cell r="AN184">
            <v>7000</v>
          </cell>
        </row>
        <row r="185">
          <cell r="B185">
            <v>171</v>
          </cell>
          <cell r="C185">
            <v>38432</v>
          </cell>
          <cell r="D185">
            <v>20</v>
          </cell>
          <cell r="E185">
            <v>1836811</v>
          </cell>
          <cell r="F185">
            <v>16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2000</v>
          </cell>
          <cell r="N185">
            <v>0</v>
          </cell>
          <cell r="O185">
            <v>5000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2000</v>
          </cell>
          <cell r="AC185">
            <v>0</v>
          </cell>
          <cell r="AD185">
            <v>5000</v>
          </cell>
          <cell r="AE185">
            <v>0</v>
          </cell>
          <cell r="AF185">
            <v>0</v>
          </cell>
          <cell r="AG185">
            <v>0</v>
          </cell>
          <cell r="AI185">
            <v>4</v>
          </cell>
          <cell r="AJ185">
            <v>20</v>
          </cell>
          <cell r="AL185">
            <v>7000</v>
          </cell>
          <cell r="AM185">
            <v>1829811</v>
          </cell>
          <cell r="AN185">
            <v>7000</v>
          </cell>
        </row>
        <row r="186">
          <cell r="B186">
            <v>172</v>
          </cell>
          <cell r="C186">
            <v>38433</v>
          </cell>
          <cell r="D186">
            <v>21</v>
          </cell>
          <cell r="E186">
            <v>1377210</v>
          </cell>
          <cell r="F186">
            <v>15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2000</v>
          </cell>
          <cell r="N186">
            <v>0</v>
          </cell>
          <cell r="O186">
            <v>5000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2000</v>
          </cell>
          <cell r="AC186">
            <v>0</v>
          </cell>
          <cell r="AD186">
            <v>5000</v>
          </cell>
          <cell r="AE186">
            <v>0</v>
          </cell>
          <cell r="AF186">
            <v>0</v>
          </cell>
          <cell r="AG186">
            <v>0</v>
          </cell>
          <cell r="AI186">
            <v>4</v>
          </cell>
          <cell r="AJ186">
            <v>21</v>
          </cell>
          <cell r="AL186">
            <v>7000</v>
          </cell>
          <cell r="AM186">
            <v>1370210</v>
          </cell>
          <cell r="AN186">
            <v>7000</v>
          </cell>
        </row>
        <row r="187">
          <cell r="B187">
            <v>173</v>
          </cell>
          <cell r="C187">
            <v>38434</v>
          </cell>
          <cell r="D187">
            <v>22</v>
          </cell>
          <cell r="E187">
            <v>1381141</v>
          </cell>
          <cell r="F187">
            <v>14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2000</v>
          </cell>
          <cell r="N187">
            <v>0</v>
          </cell>
          <cell r="O187">
            <v>5000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2000</v>
          </cell>
          <cell r="AC187">
            <v>0</v>
          </cell>
          <cell r="AD187">
            <v>5000</v>
          </cell>
          <cell r="AE187">
            <v>0</v>
          </cell>
          <cell r="AF187">
            <v>0</v>
          </cell>
          <cell r="AG187">
            <v>0</v>
          </cell>
          <cell r="AI187">
            <v>4</v>
          </cell>
          <cell r="AJ187">
            <v>22</v>
          </cell>
          <cell r="AL187">
            <v>7000</v>
          </cell>
          <cell r="AM187">
            <v>1374141</v>
          </cell>
          <cell r="AN187">
            <v>7000</v>
          </cell>
        </row>
        <row r="188">
          <cell r="B188">
            <v>174</v>
          </cell>
          <cell r="C188">
            <v>38435</v>
          </cell>
          <cell r="D188">
            <v>23</v>
          </cell>
          <cell r="E188">
            <v>1565232</v>
          </cell>
          <cell r="F188">
            <v>13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2000</v>
          </cell>
          <cell r="N188">
            <v>0</v>
          </cell>
          <cell r="O188">
            <v>5000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2000</v>
          </cell>
          <cell r="AC188">
            <v>0</v>
          </cell>
          <cell r="AD188">
            <v>5000</v>
          </cell>
          <cell r="AE188">
            <v>0</v>
          </cell>
          <cell r="AF188">
            <v>0</v>
          </cell>
          <cell r="AG188">
            <v>0</v>
          </cell>
          <cell r="AI188">
            <v>4</v>
          </cell>
          <cell r="AJ188">
            <v>23</v>
          </cell>
          <cell r="AL188">
            <v>7000</v>
          </cell>
          <cell r="AM188">
            <v>1558232</v>
          </cell>
          <cell r="AN188">
            <v>7000</v>
          </cell>
        </row>
        <row r="189">
          <cell r="B189">
            <v>175</v>
          </cell>
          <cell r="C189">
            <v>38436</v>
          </cell>
          <cell r="D189">
            <v>24</v>
          </cell>
          <cell r="E189">
            <v>2152544</v>
          </cell>
          <cell r="F189">
            <v>13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2000</v>
          </cell>
          <cell r="N189">
            <v>0</v>
          </cell>
          <cell r="O189">
            <v>117784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2000</v>
          </cell>
          <cell r="AC189">
            <v>0</v>
          </cell>
          <cell r="AD189">
            <v>117784</v>
          </cell>
          <cell r="AE189">
            <v>0</v>
          </cell>
          <cell r="AF189">
            <v>0</v>
          </cell>
          <cell r="AG189">
            <v>0</v>
          </cell>
          <cell r="AI189">
            <v>4</v>
          </cell>
          <cell r="AJ189">
            <v>24</v>
          </cell>
          <cell r="AL189">
            <v>119784</v>
          </cell>
          <cell r="AM189">
            <v>2032760</v>
          </cell>
          <cell r="AN189">
            <v>7000</v>
          </cell>
        </row>
        <row r="190">
          <cell r="B190">
            <v>176</v>
          </cell>
          <cell r="C190">
            <v>38437</v>
          </cell>
          <cell r="D190">
            <v>25</v>
          </cell>
          <cell r="E190">
            <v>2828200</v>
          </cell>
          <cell r="F190">
            <v>12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245124</v>
          </cell>
          <cell r="M190">
            <v>286700</v>
          </cell>
          <cell r="N190">
            <v>0</v>
          </cell>
          <cell r="O190">
            <v>263616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245124</v>
          </cell>
          <cell r="AB190">
            <v>286700</v>
          </cell>
          <cell r="AC190">
            <v>0</v>
          </cell>
          <cell r="AD190">
            <v>263616</v>
          </cell>
          <cell r="AE190">
            <v>0</v>
          </cell>
          <cell r="AF190">
            <v>0</v>
          </cell>
          <cell r="AG190">
            <v>0</v>
          </cell>
          <cell r="AI190">
            <v>4</v>
          </cell>
          <cell r="AJ190">
            <v>25</v>
          </cell>
          <cell r="AL190">
            <v>795440</v>
          </cell>
          <cell r="AM190">
            <v>2032760</v>
          </cell>
          <cell r="AN190">
            <v>7000</v>
          </cell>
        </row>
        <row r="191">
          <cell r="B191">
            <v>177</v>
          </cell>
          <cell r="C191">
            <v>38438</v>
          </cell>
          <cell r="D191">
            <v>26</v>
          </cell>
          <cell r="E191">
            <v>2846013</v>
          </cell>
          <cell r="F191">
            <v>10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2000</v>
          </cell>
          <cell r="N191">
            <v>547637</v>
          </cell>
          <cell r="O191">
            <v>263616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2000</v>
          </cell>
          <cell r="AC191">
            <v>547637</v>
          </cell>
          <cell r="AD191">
            <v>263616</v>
          </cell>
          <cell r="AE191">
            <v>0</v>
          </cell>
          <cell r="AF191">
            <v>0</v>
          </cell>
          <cell r="AG191">
            <v>0</v>
          </cell>
          <cell r="AI191">
            <v>4</v>
          </cell>
          <cell r="AJ191">
            <v>26</v>
          </cell>
          <cell r="AL191">
            <v>813253</v>
          </cell>
          <cell r="AM191">
            <v>2032760</v>
          </cell>
          <cell r="AN191">
            <v>7000</v>
          </cell>
        </row>
        <row r="192">
          <cell r="B192">
            <v>178</v>
          </cell>
          <cell r="C192">
            <v>38439</v>
          </cell>
          <cell r="D192">
            <v>27</v>
          </cell>
          <cell r="E192">
            <v>2190640</v>
          </cell>
          <cell r="F192">
            <v>9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2000</v>
          </cell>
          <cell r="N192">
            <v>0</v>
          </cell>
          <cell r="O192">
            <v>155880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2000</v>
          </cell>
          <cell r="AC192">
            <v>0</v>
          </cell>
          <cell r="AD192">
            <v>155880</v>
          </cell>
          <cell r="AE192">
            <v>0</v>
          </cell>
          <cell r="AF192">
            <v>0</v>
          </cell>
          <cell r="AG192">
            <v>0</v>
          </cell>
          <cell r="AI192">
            <v>4</v>
          </cell>
          <cell r="AJ192">
            <v>27</v>
          </cell>
          <cell r="AL192">
            <v>157880</v>
          </cell>
          <cell r="AM192">
            <v>2032760</v>
          </cell>
          <cell r="AN192">
            <v>7000</v>
          </cell>
        </row>
        <row r="193">
          <cell r="B193">
            <v>179</v>
          </cell>
          <cell r="C193">
            <v>38440</v>
          </cell>
          <cell r="D193">
            <v>28</v>
          </cell>
          <cell r="E193">
            <v>1748234</v>
          </cell>
          <cell r="F193">
            <v>8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2000</v>
          </cell>
          <cell r="N193">
            <v>0</v>
          </cell>
          <cell r="O193">
            <v>5000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2000</v>
          </cell>
          <cell r="AC193">
            <v>0</v>
          </cell>
          <cell r="AD193">
            <v>5000</v>
          </cell>
          <cell r="AE193">
            <v>0</v>
          </cell>
          <cell r="AF193">
            <v>0</v>
          </cell>
          <cell r="AG193">
            <v>0</v>
          </cell>
          <cell r="AI193">
            <v>4</v>
          </cell>
          <cell r="AJ193">
            <v>28</v>
          </cell>
          <cell r="AL193">
            <v>7000</v>
          </cell>
          <cell r="AM193">
            <v>1741234</v>
          </cell>
          <cell r="AN193">
            <v>7000</v>
          </cell>
        </row>
        <row r="194">
          <cell r="B194">
            <v>180</v>
          </cell>
          <cell r="C194">
            <v>38441</v>
          </cell>
          <cell r="D194">
            <v>29</v>
          </cell>
          <cell r="E194">
            <v>1411665</v>
          </cell>
          <cell r="F194">
            <v>6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2000</v>
          </cell>
          <cell r="N194">
            <v>0</v>
          </cell>
          <cell r="O194">
            <v>5000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2000</v>
          </cell>
          <cell r="AC194">
            <v>0</v>
          </cell>
          <cell r="AD194">
            <v>5000</v>
          </cell>
          <cell r="AE194">
            <v>0</v>
          </cell>
          <cell r="AF194">
            <v>0</v>
          </cell>
          <cell r="AG194">
            <v>0</v>
          </cell>
          <cell r="AI194">
            <v>4</v>
          </cell>
          <cell r="AJ194">
            <v>29</v>
          </cell>
          <cell r="AL194">
            <v>7000</v>
          </cell>
          <cell r="AM194">
            <v>1404665</v>
          </cell>
          <cell r="AN194">
            <v>7000</v>
          </cell>
        </row>
        <row r="195">
          <cell r="B195">
            <v>181</v>
          </cell>
          <cell r="C195">
            <v>38442</v>
          </cell>
          <cell r="D195">
            <v>30</v>
          </cell>
          <cell r="E195">
            <v>2488327</v>
          </cell>
          <cell r="F195">
            <v>3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191951</v>
          </cell>
          <cell r="N195">
            <v>0</v>
          </cell>
          <cell r="O195">
            <v>263616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191951</v>
          </cell>
          <cell r="AC195">
            <v>0</v>
          </cell>
          <cell r="AD195">
            <v>263616</v>
          </cell>
          <cell r="AE195">
            <v>0</v>
          </cell>
          <cell r="AF195">
            <v>0</v>
          </cell>
          <cell r="AG195">
            <v>0</v>
          </cell>
          <cell r="AI195">
            <v>4</v>
          </cell>
          <cell r="AJ195">
            <v>30</v>
          </cell>
          <cell r="AL195">
            <v>455567</v>
          </cell>
          <cell r="AM195">
            <v>2032760</v>
          </cell>
          <cell r="AN195">
            <v>7000</v>
          </cell>
        </row>
        <row r="196">
          <cell r="B196">
            <v>182</v>
          </cell>
          <cell r="C196">
            <v>38443</v>
          </cell>
          <cell r="D196">
            <v>1</v>
          </cell>
          <cell r="E196">
            <v>2783579</v>
          </cell>
          <cell r="F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235052</v>
          </cell>
          <cell r="M196">
            <v>252151</v>
          </cell>
          <cell r="N196">
            <v>0</v>
          </cell>
          <cell r="O196">
            <v>263616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235052</v>
          </cell>
          <cell r="AB196">
            <v>252151</v>
          </cell>
          <cell r="AC196">
            <v>0</v>
          </cell>
          <cell r="AD196">
            <v>263616</v>
          </cell>
          <cell r="AE196">
            <v>0</v>
          </cell>
          <cell r="AF196">
            <v>0</v>
          </cell>
          <cell r="AG196">
            <v>0</v>
          </cell>
          <cell r="AI196">
            <v>5</v>
          </cell>
          <cell r="AJ196">
            <v>1</v>
          </cell>
          <cell r="AL196">
            <v>750819</v>
          </cell>
          <cell r="AM196">
            <v>2032760</v>
          </cell>
          <cell r="AN196">
            <v>7000</v>
          </cell>
        </row>
        <row r="197">
          <cell r="B197">
            <v>183</v>
          </cell>
          <cell r="C197">
            <v>38444</v>
          </cell>
          <cell r="D197">
            <v>2</v>
          </cell>
          <cell r="E197">
            <v>2534612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225395</v>
          </cell>
          <cell r="M197">
            <v>129300</v>
          </cell>
          <cell r="N197">
            <v>601000</v>
          </cell>
          <cell r="O197">
            <v>163043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225395</v>
          </cell>
          <cell r="AB197">
            <v>129300</v>
          </cell>
          <cell r="AC197">
            <v>601000</v>
          </cell>
          <cell r="AD197">
            <v>163043</v>
          </cell>
          <cell r="AE197">
            <v>0</v>
          </cell>
          <cell r="AF197">
            <v>0</v>
          </cell>
          <cell r="AG197">
            <v>0</v>
          </cell>
          <cell r="AI197">
            <v>5</v>
          </cell>
          <cell r="AJ197">
            <v>2</v>
          </cell>
          <cell r="AL197">
            <v>1118738</v>
          </cell>
          <cell r="AM197">
            <v>1415874</v>
          </cell>
          <cell r="AN197">
            <v>7000</v>
          </cell>
        </row>
        <row r="198">
          <cell r="B198">
            <v>184</v>
          </cell>
          <cell r="C198">
            <v>38445</v>
          </cell>
          <cell r="D198">
            <v>3</v>
          </cell>
          <cell r="E198">
            <v>1682182</v>
          </cell>
          <cell r="F198">
            <v>1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156301</v>
          </cell>
          <cell r="N198">
            <v>148995</v>
          </cell>
          <cell r="O198">
            <v>108196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156301</v>
          </cell>
          <cell r="AC198">
            <v>148995</v>
          </cell>
          <cell r="AD198">
            <v>108196</v>
          </cell>
          <cell r="AE198">
            <v>0</v>
          </cell>
          <cell r="AF198">
            <v>0</v>
          </cell>
          <cell r="AG198">
            <v>0</v>
          </cell>
          <cell r="AI198">
            <v>5</v>
          </cell>
          <cell r="AJ198">
            <v>3</v>
          </cell>
          <cell r="AL198">
            <v>413492</v>
          </cell>
          <cell r="AM198">
            <v>1268690</v>
          </cell>
          <cell r="AN198">
            <v>7000</v>
          </cell>
        </row>
        <row r="199">
          <cell r="B199">
            <v>185</v>
          </cell>
          <cell r="C199">
            <v>38446</v>
          </cell>
          <cell r="D199">
            <v>4</v>
          </cell>
          <cell r="E199">
            <v>1236404</v>
          </cell>
          <cell r="F199">
            <v>2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2000</v>
          </cell>
          <cell r="N199">
            <v>0</v>
          </cell>
          <cell r="O199">
            <v>5000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2000</v>
          </cell>
          <cell r="AC199">
            <v>0</v>
          </cell>
          <cell r="AD199">
            <v>5000</v>
          </cell>
          <cell r="AE199">
            <v>0</v>
          </cell>
          <cell r="AF199">
            <v>0</v>
          </cell>
          <cell r="AG199">
            <v>0</v>
          </cell>
          <cell r="AI199">
            <v>5</v>
          </cell>
          <cell r="AJ199">
            <v>4</v>
          </cell>
          <cell r="AL199">
            <v>7000</v>
          </cell>
          <cell r="AM199">
            <v>1229404</v>
          </cell>
          <cell r="AN199">
            <v>7000</v>
          </cell>
        </row>
        <row r="200">
          <cell r="B200">
            <v>186</v>
          </cell>
          <cell r="C200">
            <v>38447</v>
          </cell>
          <cell r="D200">
            <v>5</v>
          </cell>
          <cell r="E200">
            <v>1675927</v>
          </cell>
          <cell r="F200">
            <v>4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142740</v>
          </cell>
          <cell r="M200">
            <v>53104</v>
          </cell>
          <cell r="N200">
            <v>0</v>
          </cell>
          <cell r="O200">
            <v>211393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142740</v>
          </cell>
          <cell r="AB200">
            <v>53104</v>
          </cell>
          <cell r="AC200">
            <v>0</v>
          </cell>
          <cell r="AD200">
            <v>211393</v>
          </cell>
          <cell r="AE200">
            <v>0</v>
          </cell>
          <cell r="AF200">
            <v>0</v>
          </cell>
          <cell r="AG200">
            <v>0</v>
          </cell>
          <cell r="AI200">
            <v>5</v>
          </cell>
          <cell r="AJ200">
            <v>5</v>
          </cell>
          <cell r="AL200">
            <v>407237</v>
          </cell>
          <cell r="AM200">
            <v>1268690</v>
          </cell>
          <cell r="AN200">
            <v>7000</v>
          </cell>
        </row>
        <row r="201">
          <cell r="B201">
            <v>187</v>
          </cell>
          <cell r="C201">
            <v>38448</v>
          </cell>
          <cell r="D201">
            <v>6</v>
          </cell>
          <cell r="E201">
            <v>2176303</v>
          </cell>
          <cell r="F201">
            <v>5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42116</v>
          </cell>
          <cell r="M201">
            <v>156301</v>
          </cell>
          <cell r="N201">
            <v>601000</v>
          </cell>
          <cell r="O201">
            <v>108196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42116</v>
          </cell>
          <cell r="AB201">
            <v>156301</v>
          </cell>
          <cell r="AC201">
            <v>601000</v>
          </cell>
          <cell r="AD201">
            <v>108196</v>
          </cell>
          <cell r="AE201">
            <v>0</v>
          </cell>
          <cell r="AF201">
            <v>0</v>
          </cell>
          <cell r="AG201">
            <v>0</v>
          </cell>
          <cell r="AI201">
            <v>5</v>
          </cell>
          <cell r="AJ201">
            <v>6</v>
          </cell>
          <cell r="AL201">
            <v>907613</v>
          </cell>
          <cell r="AM201">
            <v>1268690</v>
          </cell>
          <cell r="AN201">
            <v>7000</v>
          </cell>
        </row>
        <row r="202">
          <cell r="B202">
            <v>188</v>
          </cell>
          <cell r="C202">
            <v>38449</v>
          </cell>
          <cell r="D202">
            <v>7</v>
          </cell>
          <cell r="E202">
            <v>1784422</v>
          </cell>
          <cell r="F202">
            <v>7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34165</v>
          </cell>
          <cell r="M202">
            <v>156301</v>
          </cell>
          <cell r="N202">
            <v>734</v>
          </cell>
          <cell r="O202">
            <v>108196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34165</v>
          </cell>
          <cell r="AB202">
            <v>156301</v>
          </cell>
          <cell r="AC202">
            <v>734</v>
          </cell>
          <cell r="AD202">
            <v>108196</v>
          </cell>
          <cell r="AE202">
            <v>0</v>
          </cell>
          <cell r="AF202">
            <v>0</v>
          </cell>
          <cell r="AG202">
            <v>0</v>
          </cell>
          <cell r="AI202">
            <v>5</v>
          </cell>
          <cell r="AJ202">
            <v>7</v>
          </cell>
          <cell r="AL202">
            <v>299396</v>
          </cell>
          <cell r="AM202">
            <v>1485026</v>
          </cell>
          <cell r="AN202">
            <v>7000</v>
          </cell>
        </row>
        <row r="203">
          <cell r="B203">
            <v>189</v>
          </cell>
          <cell r="C203">
            <v>38450</v>
          </cell>
          <cell r="D203">
            <v>8</v>
          </cell>
          <cell r="E203">
            <v>1901128</v>
          </cell>
          <cell r="F203">
            <v>8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156301</v>
          </cell>
          <cell r="N203">
            <v>0</v>
          </cell>
          <cell r="O203">
            <v>108196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156301</v>
          </cell>
          <cell r="AC203">
            <v>0</v>
          </cell>
          <cell r="AD203">
            <v>108196</v>
          </cell>
          <cell r="AE203">
            <v>0</v>
          </cell>
          <cell r="AF203">
            <v>0</v>
          </cell>
          <cell r="AG203">
            <v>0</v>
          </cell>
          <cell r="AI203">
            <v>5</v>
          </cell>
          <cell r="AJ203">
            <v>8</v>
          </cell>
          <cell r="AL203">
            <v>264497</v>
          </cell>
          <cell r="AM203">
            <v>1636631</v>
          </cell>
          <cell r="AN203">
            <v>7000</v>
          </cell>
        </row>
        <row r="204">
          <cell r="B204">
            <v>190</v>
          </cell>
          <cell r="C204">
            <v>38451</v>
          </cell>
          <cell r="D204">
            <v>9</v>
          </cell>
          <cell r="E204">
            <v>1806157</v>
          </cell>
          <cell r="F204">
            <v>9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2000</v>
          </cell>
          <cell r="N204">
            <v>0</v>
          </cell>
          <cell r="O204">
            <v>108196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2000</v>
          </cell>
          <cell r="AC204">
            <v>0</v>
          </cell>
          <cell r="AD204">
            <v>108196</v>
          </cell>
          <cell r="AE204">
            <v>0</v>
          </cell>
          <cell r="AF204">
            <v>0</v>
          </cell>
          <cell r="AG204">
            <v>0</v>
          </cell>
          <cell r="AI204">
            <v>5</v>
          </cell>
          <cell r="AJ204">
            <v>9</v>
          </cell>
          <cell r="AL204">
            <v>110196</v>
          </cell>
          <cell r="AM204">
            <v>1695961</v>
          </cell>
          <cell r="AN204">
            <v>7000</v>
          </cell>
        </row>
        <row r="205">
          <cell r="B205">
            <v>191</v>
          </cell>
          <cell r="C205">
            <v>38452</v>
          </cell>
          <cell r="D205">
            <v>10</v>
          </cell>
          <cell r="E205">
            <v>1381409</v>
          </cell>
          <cell r="F205">
            <v>10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2000</v>
          </cell>
          <cell r="N205">
            <v>0</v>
          </cell>
          <cell r="O205">
            <v>108196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2000</v>
          </cell>
          <cell r="AC205">
            <v>0</v>
          </cell>
          <cell r="AD205">
            <v>108196</v>
          </cell>
          <cell r="AE205">
            <v>0</v>
          </cell>
          <cell r="AF205">
            <v>0</v>
          </cell>
          <cell r="AG205">
            <v>0</v>
          </cell>
          <cell r="AI205">
            <v>5</v>
          </cell>
          <cell r="AJ205">
            <v>10</v>
          </cell>
          <cell r="AL205">
            <v>110196</v>
          </cell>
          <cell r="AM205">
            <v>1271213</v>
          </cell>
          <cell r="AN205">
            <v>7000</v>
          </cell>
        </row>
        <row r="206">
          <cell r="B206">
            <v>192</v>
          </cell>
          <cell r="C206">
            <v>38453</v>
          </cell>
          <cell r="D206">
            <v>11</v>
          </cell>
          <cell r="E206">
            <v>1108447</v>
          </cell>
          <cell r="F206">
            <v>10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2000</v>
          </cell>
          <cell r="N206">
            <v>0</v>
          </cell>
          <cell r="O206">
            <v>5000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2000</v>
          </cell>
          <cell r="AC206">
            <v>0</v>
          </cell>
          <cell r="AD206">
            <v>5000</v>
          </cell>
          <cell r="AE206">
            <v>0</v>
          </cell>
          <cell r="AF206">
            <v>0</v>
          </cell>
          <cell r="AG206">
            <v>0</v>
          </cell>
          <cell r="AI206">
            <v>5</v>
          </cell>
          <cell r="AJ206">
            <v>11</v>
          </cell>
          <cell r="AL206">
            <v>7000</v>
          </cell>
          <cell r="AM206">
            <v>1101447</v>
          </cell>
          <cell r="AN206">
            <v>7000</v>
          </cell>
        </row>
        <row r="207">
          <cell r="B207">
            <v>193</v>
          </cell>
          <cell r="C207">
            <v>38454</v>
          </cell>
          <cell r="D207">
            <v>12</v>
          </cell>
          <cell r="E207">
            <v>1083094</v>
          </cell>
          <cell r="F207">
            <v>11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2000</v>
          </cell>
          <cell r="N207">
            <v>0</v>
          </cell>
          <cell r="O207">
            <v>5000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2000</v>
          </cell>
          <cell r="AC207">
            <v>0</v>
          </cell>
          <cell r="AD207">
            <v>5000</v>
          </cell>
          <cell r="AE207">
            <v>0</v>
          </cell>
          <cell r="AF207">
            <v>0</v>
          </cell>
          <cell r="AG207">
            <v>0</v>
          </cell>
          <cell r="AI207">
            <v>5</v>
          </cell>
          <cell r="AJ207">
            <v>12</v>
          </cell>
          <cell r="AL207">
            <v>7000</v>
          </cell>
          <cell r="AM207">
            <v>1076094</v>
          </cell>
          <cell r="AN207">
            <v>7000</v>
          </cell>
        </row>
        <row r="208">
          <cell r="B208">
            <v>194</v>
          </cell>
          <cell r="C208">
            <v>38455</v>
          </cell>
          <cell r="D208">
            <v>13</v>
          </cell>
          <cell r="E208">
            <v>1522599</v>
          </cell>
          <cell r="F208">
            <v>12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2000</v>
          </cell>
          <cell r="N208">
            <v>0</v>
          </cell>
          <cell r="O208">
            <v>251909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2000</v>
          </cell>
          <cell r="AC208">
            <v>0</v>
          </cell>
          <cell r="AD208">
            <v>251909</v>
          </cell>
          <cell r="AE208">
            <v>0</v>
          </cell>
          <cell r="AF208">
            <v>0</v>
          </cell>
          <cell r="AG208">
            <v>0</v>
          </cell>
          <cell r="AI208">
            <v>5</v>
          </cell>
          <cell r="AJ208">
            <v>13</v>
          </cell>
          <cell r="AL208">
            <v>253909</v>
          </cell>
          <cell r="AM208">
            <v>1268690</v>
          </cell>
          <cell r="AN208">
            <v>7000</v>
          </cell>
        </row>
        <row r="209">
          <cell r="B209">
            <v>195</v>
          </cell>
          <cell r="C209">
            <v>38456</v>
          </cell>
          <cell r="D209">
            <v>14</v>
          </cell>
          <cell r="E209">
            <v>1737414</v>
          </cell>
          <cell r="F209">
            <v>13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2000</v>
          </cell>
          <cell r="N209">
            <v>0</v>
          </cell>
          <cell r="O209">
            <v>170878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2000</v>
          </cell>
          <cell r="AC209">
            <v>0</v>
          </cell>
          <cell r="AD209">
            <v>170878</v>
          </cell>
          <cell r="AE209">
            <v>0</v>
          </cell>
          <cell r="AF209">
            <v>0</v>
          </cell>
          <cell r="AG209">
            <v>0</v>
          </cell>
          <cell r="AI209">
            <v>5</v>
          </cell>
          <cell r="AJ209">
            <v>14</v>
          </cell>
          <cell r="AL209">
            <v>172878</v>
          </cell>
          <cell r="AM209">
            <v>1564536</v>
          </cell>
          <cell r="AN209">
            <v>7000</v>
          </cell>
        </row>
        <row r="210">
          <cell r="B210">
            <v>196</v>
          </cell>
          <cell r="C210">
            <v>38457</v>
          </cell>
          <cell r="D210">
            <v>15</v>
          </cell>
          <cell r="E210">
            <v>2248002</v>
          </cell>
          <cell r="F210">
            <v>14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2000</v>
          </cell>
          <cell r="N210">
            <v>0</v>
          </cell>
          <cell r="O210">
            <v>108196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2000</v>
          </cell>
          <cell r="AC210">
            <v>0</v>
          </cell>
          <cell r="AD210">
            <v>108196</v>
          </cell>
          <cell r="AE210">
            <v>0</v>
          </cell>
          <cell r="AF210">
            <v>0</v>
          </cell>
          <cell r="AG210">
            <v>0</v>
          </cell>
          <cell r="AI210">
            <v>5</v>
          </cell>
          <cell r="AJ210">
            <v>15</v>
          </cell>
          <cell r="AL210">
            <v>110196</v>
          </cell>
          <cell r="AM210">
            <v>2137806</v>
          </cell>
          <cell r="AN210">
            <v>7000</v>
          </cell>
        </row>
        <row r="211">
          <cell r="B211">
            <v>197</v>
          </cell>
          <cell r="C211">
            <v>38458</v>
          </cell>
          <cell r="D211">
            <v>16</v>
          </cell>
          <cell r="E211">
            <v>2422320</v>
          </cell>
          <cell r="F211">
            <v>17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2000</v>
          </cell>
          <cell r="N211">
            <v>0</v>
          </cell>
          <cell r="O211">
            <v>108197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2000</v>
          </cell>
          <cell r="AC211">
            <v>0</v>
          </cell>
          <cell r="AD211">
            <v>108197</v>
          </cell>
          <cell r="AE211">
            <v>0</v>
          </cell>
          <cell r="AF211">
            <v>0</v>
          </cell>
          <cell r="AG211">
            <v>0</v>
          </cell>
          <cell r="AI211">
            <v>5</v>
          </cell>
          <cell r="AJ211">
            <v>16</v>
          </cell>
          <cell r="AL211">
            <v>110197</v>
          </cell>
          <cell r="AM211">
            <v>2312123</v>
          </cell>
          <cell r="AN211">
            <v>7000</v>
          </cell>
        </row>
        <row r="212">
          <cell r="B212">
            <v>198</v>
          </cell>
          <cell r="C212">
            <v>38459</v>
          </cell>
          <cell r="D212">
            <v>17</v>
          </cell>
          <cell r="E212">
            <v>1899072</v>
          </cell>
          <cell r="F212">
            <v>16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2000</v>
          </cell>
          <cell r="N212">
            <v>0</v>
          </cell>
          <cell r="O212">
            <v>5000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2000</v>
          </cell>
          <cell r="AC212">
            <v>0</v>
          </cell>
          <cell r="AD212">
            <v>5000</v>
          </cell>
          <cell r="AE212">
            <v>0</v>
          </cell>
          <cell r="AF212">
            <v>0</v>
          </cell>
          <cell r="AG212">
            <v>0</v>
          </cell>
          <cell r="AI212">
            <v>5</v>
          </cell>
          <cell r="AJ212">
            <v>17</v>
          </cell>
          <cell r="AL212">
            <v>7000</v>
          </cell>
          <cell r="AM212">
            <v>1892072</v>
          </cell>
          <cell r="AN212">
            <v>7000</v>
          </cell>
        </row>
        <row r="213">
          <cell r="B213">
            <v>199</v>
          </cell>
          <cell r="C213">
            <v>38460</v>
          </cell>
          <cell r="D213">
            <v>18</v>
          </cell>
          <cell r="E213">
            <v>1808749</v>
          </cell>
          <cell r="F213">
            <v>13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2000</v>
          </cell>
          <cell r="N213">
            <v>0</v>
          </cell>
          <cell r="O213">
            <v>5000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2000</v>
          </cell>
          <cell r="AC213">
            <v>0</v>
          </cell>
          <cell r="AD213">
            <v>5000</v>
          </cell>
          <cell r="AE213">
            <v>0</v>
          </cell>
          <cell r="AF213">
            <v>0</v>
          </cell>
          <cell r="AG213">
            <v>0</v>
          </cell>
          <cell r="AI213">
            <v>5</v>
          </cell>
          <cell r="AJ213">
            <v>18</v>
          </cell>
          <cell r="AL213">
            <v>7000</v>
          </cell>
          <cell r="AM213">
            <v>1801749</v>
          </cell>
          <cell r="AN213">
            <v>7000</v>
          </cell>
        </row>
        <row r="214">
          <cell r="B214">
            <v>200</v>
          </cell>
          <cell r="C214">
            <v>38461</v>
          </cell>
          <cell r="D214">
            <v>19</v>
          </cell>
          <cell r="E214">
            <v>2099529</v>
          </cell>
          <cell r="F214">
            <v>12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2000</v>
          </cell>
          <cell r="N214">
            <v>0</v>
          </cell>
          <cell r="O214">
            <v>5000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2000</v>
          </cell>
          <cell r="AC214">
            <v>0</v>
          </cell>
          <cell r="AD214">
            <v>5000</v>
          </cell>
          <cell r="AE214">
            <v>0</v>
          </cell>
          <cell r="AF214">
            <v>0</v>
          </cell>
          <cell r="AG214">
            <v>0</v>
          </cell>
          <cell r="AI214">
            <v>5</v>
          </cell>
          <cell r="AJ214">
            <v>19</v>
          </cell>
          <cell r="AL214">
            <v>7000</v>
          </cell>
          <cell r="AM214">
            <v>2092529</v>
          </cell>
          <cell r="AN214">
            <v>7000</v>
          </cell>
        </row>
        <row r="215">
          <cell r="B215">
            <v>201</v>
          </cell>
          <cell r="C215">
            <v>38462</v>
          </cell>
          <cell r="D215">
            <v>20</v>
          </cell>
          <cell r="E215">
            <v>2342075</v>
          </cell>
          <cell r="F215">
            <v>11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2000</v>
          </cell>
          <cell r="N215">
            <v>0</v>
          </cell>
          <cell r="O215">
            <v>5000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2000</v>
          </cell>
          <cell r="AC215">
            <v>0</v>
          </cell>
          <cell r="AD215">
            <v>5000</v>
          </cell>
          <cell r="AE215">
            <v>0</v>
          </cell>
          <cell r="AF215">
            <v>0</v>
          </cell>
          <cell r="AG215">
            <v>0</v>
          </cell>
          <cell r="AI215">
            <v>5</v>
          </cell>
          <cell r="AJ215">
            <v>20</v>
          </cell>
          <cell r="AL215">
            <v>7000</v>
          </cell>
          <cell r="AM215">
            <v>2335075</v>
          </cell>
          <cell r="AN215">
            <v>7000</v>
          </cell>
        </row>
        <row r="216">
          <cell r="B216">
            <v>202</v>
          </cell>
          <cell r="C216">
            <v>38463</v>
          </cell>
          <cell r="D216">
            <v>21</v>
          </cell>
          <cell r="E216">
            <v>2671831</v>
          </cell>
          <cell r="F216">
            <v>11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2000</v>
          </cell>
          <cell r="N216">
            <v>0</v>
          </cell>
          <cell r="O216">
            <v>5000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2000</v>
          </cell>
          <cell r="AC216">
            <v>0</v>
          </cell>
          <cell r="AD216">
            <v>5000</v>
          </cell>
          <cell r="AE216">
            <v>0</v>
          </cell>
          <cell r="AF216">
            <v>0</v>
          </cell>
          <cell r="AG216">
            <v>0</v>
          </cell>
          <cell r="AI216">
            <v>5</v>
          </cell>
          <cell r="AJ216">
            <v>21</v>
          </cell>
          <cell r="AL216">
            <v>7000</v>
          </cell>
          <cell r="AM216">
            <v>2664831</v>
          </cell>
          <cell r="AN216">
            <v>7000</v>
          </cell>
        </row>
        <row r="217">
          <cell r="B217">
            <v>203</v>
          </cell>
          <cell r="C217">
            <v>38464</v>
          </cell>
          <cell r="D217">
            <v>22</v>
          </cell>
          <cell r="E217">
            <v>2125160</v>
          </cell>
          <cell r="F217">
            <v>10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2000</v>
          </cell>
          <cell r="N217">
            <v>0</v>
          </cell>
          <cell r="O217">
            <v>5000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2000</v>
          </cell>
          <cell r="AC217">
            <v>0</v>
          </cell>
          <cell r="AD217">
            <v>5000</v>
          </cell>
          <cell r="AE217">
            <v>0</v>
          </cell>
          <cell r="AF217">
            <v>0</v>
          </cell>
          <cell r="AG217">
            <v>0</v>
          </cell>
          <cell r="AI217">
            <v>5</v>
          </cell>
          <cell r="AJ217">
            <v>22</v>
          </cell>
          <cell r="AL217">
            <v>7000</v>
          </cell>
          <cell r="AM217">
            <v>2118160</v>
          </cell>
          <cell r="AN217">
            <v>7000</v>
          </cell>
        </row>
        <row r="218">
          <cell r="B218">
            <v>204</v>
          </cell>
          <cell r="C218">
            <v>38465</v>
          </cell>
          <cell r="D218">
            <v>23</v>
          </cell>
          <cell r="E218">
            <v>1770015</v>
          </cell>
          <cell r="F218">
            <v>9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2000</v>
          </cell>
          <cell r="N218">
            <v>0</v>
          </cell>
          <cell r="O218">
            <v>5000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2000</v>
          </cell>
          <cell r="AC218">
            <v>0</v>
          </cell>
          <cell r="AD218">
            <v>5000</v>
          </cell>
          <cell r="AE218">
            <v>0</v>
          </cell>
          <cell r="AF218">
            <v>0</v>
          </cell>
          <cell r="AG218">
            <v>0</v>
          </cell>
          <cell r="AI218">
            <v>5</v>
          </cell>
          <cell r="AJ218">
            <v>23</v>
          </cell>
          <cell r="AL218">
            <v>7000</v>
          </cell>
          <cell r="AM218">
            <v>1763015</v>
          </cell>
          <cell r="AN218">
            <v>7000</v>
          </cell>
        </row>
        <row r="219">
          <cell r="B219">
            <v>205</v>
          </cell>
          <cell r="C219">
            <v>38466</v>
          </cell>
          <cell r="D219">
            <v>24</v>
          </cell>
          <cell r="E219">
            <v>2023231</v>
          </cell>
          <cell r="F219">
            <v>8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2000</v>
          </cell>
          <cell r="N219">
            <v>0</v>
          </cell>
          <cell r="O219">
            <v>5000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2000</v>
          </cell>
          <cell r="AC219">
            <v>0</v>
          </cell>
          <cell r="AD219">
            <v>5000</v>
          </cell>
          <cell r="AE219">
            <v>0</v>
          </cell>
          <cell r="AF219">
            <v>0</v>
          </cell>
          <cell r="AG219">
            <v>0</v>
          </cell>
          <cell r="AI219">
            <v>5</v>
          </cell>
          <cell r="AJ219">
            <v>24</v>
          </cell>
          <cell r="AL219">
            <v>7000</v>
          </cell>
          <cell r="AM219">
            <v>2016231</v>
          </cell>
          <cell r="AN219">
            <v>7000</v>
          </cell>
        </row>
        <row r="220">
          <cell r="B220">
            <v>206</v>
          </cell>
          <cell r="C220">
            <v>38467</v>
          </cell>
          <cell r="D220">
            <v>25</v>
          </cell>
          <cell r="E220">
            <v>1732352</v>
          </cell>
          <cell r="F220">
            <v>7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2000</v>
          </cell>
          <cell r="N220">
            <v>0</v>
          </cell>
          <cell r="O220">
            <v>5000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2000</v>
          </cell>
          <cell r="AC220">
            <v>0</v>
          </cell>
          <cell r="AD220">
            <v>5000</v>
          </cell>
          <cell r="AE220">
            <v>0</v>
          </cell>
          <cell r="AF220">
            <v>0</v>
          </cell>
          <cell r="AG220">
            <v>0</v>
          </cell>
          <cell r="AI220">
            <v>5</v>
          </cell>
          <cell r="AJ220">
            <v>25</v>
          </cell>
          <cell r="AL220">
            <v>7000</v>
          </cell>
          <cell r="AM220">
            <v>1725352</v>
          </cell>
          <cell r="AN220">
            <v>7000</v>
          </cell>
        </row>
        <row r="221">
          <cell r="B221">
            <v>207</v>
          </cell>
          <cell r="C221">
            <v>38468</v>
          </cell>
          <cell r="D221">
            <v>26</v>
          </cell>
          <cell r="E221">
            <v>1234411</v>
          </cell>
          <cell r="F221">
            <v>6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2000</v>
          </cell>
          <cell r="N221">
            <v>0</v>
          </cell>
          <cell r="O221">
            <v>5000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2000</v>
          </cell>
          <cell r="AC221">
            <v>0</v>
          </cell>
          <cell r="AD221">
            <v>5000</v>
          </cell>
          <cell r="AE221">
            <v>0</v>
          </cell>
          <cell r="AF221">
            <v>0</v>
          </cell>
          <cell r="AG221">
            <v>0</v>
          </cell>
          <cell r="AI221">
            <v>5</v>
          </cell>
          <cell r="AJ221">
            <v>26</v>
          </cell>
          <cell r="AL221">
            <v>7000</v>
          </cell>
          <cell r="AM221">
            <v>1227411</v>
          </cell>
          <cell r="AN221">
            <v>7000</v>
          </cell>
        </row>
        <row r="222">
          <cell r="B222">
            <v>208</v>
          </cell>
          <cell r="C222">
            <v>38469</v>
          </cell>
          <cell r="D222">
            <v>27</v>
          </cell>
          <cell r="E222">
            <v>1115979</v>
          </cell>
          <cell r="F222">
            <v>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2000</v>
          </cell>
          <cell r="N222">
            <v>0</v>
          </cell>
          <cell r="O222">
            <v>5000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2000</v>
          </cell>
          <cell r="AC222">
            <v>0</v>
          </cell>
          <cell r="AD222">
            <v>5000</v>
          </cell>
          <cell r="AE222">
            <v>0</v>
          </cell>
          <cell r="AF222">
            <v>0</v>
          </cell>
          <cell r="AG222">
            <v>0</v>
          </cell>
          <cell r="AI222">
            <v>5</v>
          </cell>
          <cell r="AJ222">
            <v>27</v>
          </cell>
          <cell r="AL222">
            <v>7000</v>
          </cell>
          <cell r="AM222">
            <v>1108979</v>
          </cell>
          <cell r="AN222">
            <v>7000</v>
          </cell>
        </row>
        <row r="223">
          <cell r="B223">
            <v>209</v>
          </cell>
          <cell r="C223">
            <v>38470</v>
          </cell>
          <cell r="D223">
            <v>28</v>
          </cell>
          <cell r="E223">
            <v>1307748</v>
          </cell>
          <cell r="F223">
            <v>3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2000</v>
          </cell>
          <cell r="N223">
            <v>0</v>
          </cell>
          <cell r="O223">
            <v>5000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2000</v>
          </cell>
          <cell r="AC223">
            <v>0</v>
          </cell>
          <cell r="AD223">
            <v>5000</v>
          </cell>
          <cell r="AE223">
            <v>0</v>
          </cell>
          <cell r="AF223">
            <v>0</v>
          </cell>
          <cell r="AG223">
            <v>0</v>
          </cell>
          <cell r="AI223">
            <v>5</v>
          </cell>
          <cell r="AJ223">
            <v>28</v>
          </cell>
          <cell r="AL223">
            <v>7000</v>
          </cell>
          <cell r="AM223">
            <v>1300748</v>
          </cell>
          <cell r="AN223">
            <v>7000</v>
          </cell>
        </row>
        <row r="224">
          <cell r="B224">
            <v>210</v>
          </cell>
          <cell r="C224">
            <v>38471</v>
          </cell>
          <cell r="D224">
            <v>29</v>
          </cell>
          <cell r="E224">
            <v>1454149</v>
          </cell>
          <cell r="F224">
            <v>2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2000</v>
          </cell>
          <cell r="N224">
            <v>0</v>
          </cell>
          <cell r="O224">
            <v>5000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2000</v>
          </cell>
          <cell r="AC224">
            <v>0</v>
          </cell>
          <cell r="AD224">
            <v>5000</v>
          </cell>
          <cell r="AE224">
            <v>0</v>
          </cell>
          <cell r="AF224">
            <v>0</v>
          </cell>
          <cell r="AG224">
            <v>0</v>
          </cell>
          <cell r="AI224">
            <v>5</v>
          </cell>
          <cell r="AJ224">
            <v>29</v>
          </cell>
          <cell r="AL224">
            <v>7000</v>
          </cell>
          <cell r="AM224">
            <v>1447149</v>
          </cell>
          <cell r="AN224">
            <v>7000</v>
          </cell>
        </row>
        <row r="225">
          <cell r="B225">
            <v>211</v>
          </cell>
          <cell r="C225">
            <v>38472</v>
          </cell>
          <cell r="D225">
            <v>30</v>
          </cell>
          <cell r="E225">
            <v>1268038</v>
          </cell>
          <cell r="F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2000</v>
          </cell>
          <cell r="N225">
            <v>0</v>
          </cell>
          <cell r="O225">
            <v>5000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2000</v>
          </cell>
          <cell r="AC225">
            <v>0</v>
          </cell>
          <cell r="AD225">
            <v>5000</v>
          </cell>
          <cell r="AE225">
            <v>0</v>
          </cell>
          <cell r="AF225">
            <v>0</v>
          </cell>
          <cell r="AG225">
            <v>0</v>
          </cell>
          <cell r="AI225">
            <v>5</v>
          </cell>
          <cell r="AJ225">
            <v>30</v>
          </cell>
          <cell r="AL225">
            <v>7000</v>
          </cell>
          <cell r="AM225">
            <v>1261038</v>
          </cell>
          <cell r="AN225">
            <v>7000</v>
          </cell>
        </row>
        <row r="226">
          <cell r="B226">
            <v>212</v>
          </cell>
          <cell r="C226">
            <v>38473</v>
          </cell>
          <cell r="D226">
            <v>31</v>
          </cell>
          <cell r="E226">
            <v>1041027</v>
          </cell>
          <cell r="F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2000</v>
          </cell>
          <cell r="N226">
            <v>0</v>
          </cell>
          <cell r="O226">
            <v>5000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2000</v>
          </cell>
          <cell r="AC226">
            <v>0</v>
          </cell>
          <cell r="AD226">
            <v>5000</v>
          </cell>
          <cell r="AE226">
            <v>0</v>
          </cell>
          <cell r="AF226">
            <v>0</v>
          </cell>
          <cell r="AG226">
            <v>0</v>
          </cell>
          <cell r="AI226">
            <v>5</v>
          </cell>
          <cell r="AJ226">
            <v>31</v>
          </cell>
          <cell r="AL226">
            <v>7000</v>
          </cell>
          <cell r="AM226">
            <v>1034027</v>
          </cell>
          <cell r="AN226">
            <v>7000</v>
          </cell>
        </row>
        <row r="227">
          <cell r="B227">
            <v>213</v>
          </cell>
          <cell r="C227">
            <v>38474</v>
          </cell>
          <cell r="D227">
            <v>1</v>
          </cell>
          <cell r="E227">
            <v>924602</v>
          </cell>
          <cell r="F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2000</v>
          </cell>
          <cell r="N227">
            <v>0</v>
          </cell>
          <cell r="O227">
            <v>5000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2000</v>
          </cell>
          <cell r="AC227">
            <v>0</v>
          </cell>
          <cell r="AD227">
            <v>5000</v>
          </cell>
          <cell r="AE227">
            <v>0</v>
          </cell>
          <cell r="AF227">
            <v>0</v>
          </cell>
          <cell r="AG227">
            <v>0</v>
          </cell>
          <cell r="AI227">
            <v>6</v>
          </cell>
          <cell r="AJ227">
            <v>1</v>
          </cell>
          <cell r="AL227">
            <v>7000</v>
          </cell>
          <cell r="AM227">
            <v>917602</v>
          </cell>
          <cell r="AN227">
            <v>7000</v>
          </cell>
        </row>
        <row r="228">
          <cell r="B228">
            <v>214</v>
          </cell>
          <cell r="C228">
            <v>38475</v>
          </cell>
          <cell r="D228">
            <v>2</v>
          </cell>
          <cell r="E228">
            <v>936748</v>
          </cell>
          <cell r="F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2000</v>
          </cell>
          <cell r="N228">
            <v>0</v>
          </cell>
          <cell r="O228">
            <v>5000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2000</v>
          </cell>
          <cell r="AC228">
            <v>0</v>
          </cell>
          <cell r="AD228">
            <v>5000</v>
          </cell>
          <cell r="AE228">
            <v>0</v>
          </cell>
          <cell r="AF228">
            <v>0</v>
          </cell>
          <cell r="AG228">
            <v>0</v>
          </cell>
          <cell r="AI228">
            <v>6</v>
          </cell>
          <cell r="AJ228">
            <v>2</v>
          </cell>
          <cell r="AL228">
            <v>7000</v>
          </cell>
          <cell r="AM228">
            <v>929748</v>
          </cell>
          <cell r="AN228">
            <v>7000</v>
          </cell>
        </row>
        <row r="229">
          <cell r="B229">
            <v>215</v>
          </cell>
          <cell r="C229">
            <v>38476</v>
          </cell>
          <cell r="D229">
            <v>3</v>
          </cell>
          <cell r="E229">
            <v>1037876</v>
          </cell>
          <cell r="F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2000</v>
          </cell>
          <cell r="N229">
            <v>0</v>
          </cell>
          <cell r="O229">
            <v>5000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2000</v>
          </cell>
          <cell r="AC229">
            <v>0</v>
          </cell>
          <cell r="AD229">
            <v>5000</v>
          </cell>
          <cell r="AE229">
            <v>0</v>
          </cell>
          <cell r="AF229">
            <v>0</v>
          </cell>
          <cell r="AG229">
            <v>0</v>
          </cell>
          <cell r="AI229">
            <v>6</v>
          </cell>
          <cell r="AJ229">
            <v>3</v>
          </cell>
          <cell r="AL229">
            <v>7000</v>
          </cell>
          <cell r="AM229">
            <v>1030876</v>
          </cell>
          <cell r="AN229">
            <v>7000</v>
          </cell>
        </row>
        <row r="230">
          <cell r="B230">
            <v>216</v>
          </cell>
          <cell r="C230">
            <v>38477</v>
          </cell>
          <cell r="D230">
            <v>4</v>
          </cell>
          <cell r="E230">
            <v>1180261</v>
          </cell>
          <cell r="F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2000</v>
          </cell>
          <cell r="N230">
            <v>0</v>
          </cell>
          <cell r="O230">
            <v>5000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2000</v>
          </cell>
          <cell r="AC230">
            <v>0</v>
          </cell>
          <cell r="AD230">
            <v>5000</v>
          </cell>
          <cell r="AE230">
            <v>0</v>
          </cell>
          <cell r="AF230">
            <v>0</v>
          </cell>
          <cell r="AG230">
            <v>0</v>
          </cell>
          <cell r="AI230">
            <v>6</v>
          </cell>
          <cell r="AJ230">
            <v>4</v>
          </cell>
          <cell r="AL230">
            <v>7000</v>
          </cell>
          <cell r="AM230">
            <v>1173261</v>
          </cell>
          <cell r="AN230">
            <v>7000</v>
          </cell>
        </row>
        <row r="231">
          <cell r="B231">
            <v>217</v>
          </cell>
          <cell r="C231">
            <v>38478</v>
          </cell>
          <cell r="D231">
            <v>5</v>
          </cell>
          <cell r="E231">
            <v>1361866</v>
          </cell>
          <cell r="F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2000</v>
          </cell>
          <cell r="N231">
            <v>0</v>
          </cell>
          <cell r="O231">
            <v>5000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2000</v>
          </cell>
          <cell r="AC231">
            <v>0</v>
          </cell>
          <cell r="AD231">
            <v>5000</v>
          </cell>
          <cell r="AE231">
            <v>0</v>
          </cell>
          <cell r="AF231">
            <v>0</v>
          </cell>
          <cell r="AG231">
            <v>0</v>
          </cell>
          <cell r="AI231">
            <v>6</v>
          </cell>
          <cell r="AJ231">
            <v>5</v>
          </cell>
          <cell r="AL231">
            <v>7000</v>
          </cell>
          <cell r="AM231">
            <v>1354866</v>
          </cell>
          <cell r="AN231">
            <v>7000</v>
          </cell>
        </row>
        <row r="232">
          <cell r="B232">
            <v>218</v>
          </cell>
          <cell r="C232">
            <v>38479</v>
          </cell>
          <cell r="D232">
            <v>6</v>
          </cell>
          <cell r="E232">
            <v>1218208</v>
          </cell>
          <cell r="F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2000</v>
          </cell>
          <cell r="N232">
            <v>0</v>
          </cell>
          <cell r="O232">
            <v>5000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2000</v>
          </cell>
          <cell r="AC232">
            <v>0</v>
          </cell>
          <cell r="AD232">
            <v>5000</v>
          </cell>
          <cell r="AE232">
            <v>0</v>
          </cell>
          <cell r="AF232">
            <v>0</v>
          </cell>
          <cell r="AG232">
            <v>0</v>
          </cell>
          <cell r="AI232">
            <v>6</v>
          </cell>
          <cell r="AJ232">
            <v>6</v>
          </cell>
          <cell r="AL232">
            <v>7000</v>
          </cell>
          <cell r="AM232">
            <v>1211208</v>
          </cell>
          <cell r="AN232">
            <v>7000</v>
          </cell>
        </row>
        <row r="233">
          <cell r="B233">
            <v>219</v>
          </cell>
          <cell r="C233">
            <v>38480</v>
          </cell>
          <cell r="D233">
            <v>7</v>
          </cell>
          <cell r="E233">
            <v>1174628</v>
          </cell>
          <cell r="F233">
            <v>1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2000</v>
          </cell>
          <cell r="N233">
            <v>0</v>
          </cell>
          <cell r="O233">
            <v>5000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2000</v>
          </cell>
          <cell r="AC233">
            <v>0</v>
          </cell>
          <cell r="AD233">
            <v>5000</v>
          </cell>
          <cell r="AE233">
            <v>0</v>
          </cell>
          <cell r="AF233">
            <v>0</v>
          </cell>
          <cell r="AG233">
            <v>0</v>
          </cell>
          <cell r="AI233">
            <v>6</v>
          </cell>
          <cell r="AJ233">
            <v>7</v>
          </cell>
          <cell r="AL233">
            <v>7000</v>
          </cell>
          <cell r="AM233">
            <v>1167628</v>
          </cell>
          <cell r="AN233">
            <v>7000</v>
          </cell>
        </row>
        <row r="234">
          <cell r="B234">
            <v>220</v>
          </cell>
          <cell r="C234">
            <v>38481</v>
          </cell>
          <cell r="D234">
            <v>8</v>
          </cell>
          <cell r="E234">
            <v>1234923</v>
          </cell>
          <cell r="F234">
            <v>2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2000</v>
          </cell>
          <cell r="N234">
            <v>0</v>
          </cell>
          <cell r="O234">
            <v>5000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2000</v>
          </cell>
          <cell r="AC234">
            <v>0</v>
          </cell>
          <cell r="AD234">
            <v>5000</v>
          </cell>
          <cell r="AE234">
            <v>0</v>
          </cell>
          <cell r="AF234">
            <v>0</v>
          </cell>
          <cell r="AG234">
            <v>0</v>
          </cell>
          <cell r="AI234">
            <v>6</v>
          </cell>
          <cell r="AJ234">
            <v>8</v>
          </cell>
          <cell r="AL234">
            <v>7000</v>
          </cell>
          <cell r="AM234">
            <v>1227923</v>
          </cell>
          <cell r="AN234">
            <v>7000</v>
          </cell>
        </row>
        <row r="235">
          <cell r="B235">
            <v>221</v>
          </cell>
          <cell r="C235">
            <v>38482</v>
          </cell>
          <cell r="D235">
            <v>9</v>
          </cell>
          <cell r="E235">
            <v>1249174</v>
          </cell>
          <cell r="F235">
            <v>3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2000</v>
          </cell>
          <cell r="N235">
            <v>0</v>
          </cell>
          <cell r="O235">
            <v>5000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2000</v>
          </cell>
          <cell r="AC235">
            <v>0</v>
          </cell>
          <cell r="AD235">
            <v>5000</v>
          </cell>
          <cell r="AE235">
            <v>0</v>
          </cell>
          <cell r="AF235">
            <v>0</v>
          </cell>
          <cell r="AG235">
            <v>0</v>
          </cell>
          <cell r="AI235">
            <v>6</v>
          </cell>
          <cell r="AJ235">
            <v>9</v>
          </cell>
          <cell r="AL235">
            <v>7000</v>
          </cell>
          <cell r="AM235">
            <v>1242174</v>
          </cell>
          <cell r="AN235">
            <v>7000</v>
          </cell>
        </row>
        <row r="236">
          <cell r="B236">
            <v>222</v>
          </cell>
          <cell r="C236">
            <v>38483</v>
          </cell>
          <cell r="D236">
            <v>10</v>
          </cell>
          <cell r="E236">
            <v>1705748</v>
          </cell>
          <cell r="F236">
            <v>3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2000</v>
          </cell>
          <cell r="N236">
            <v>0</v>
          </cell>
          <cell r="O236">
            <v>5000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2000</v>
          </cell>
          <cell r="AC236">
            <v>0</v>
          </cell>
          <cell r="AD236">
            <v>5000</v>
          </cell>
          <cell r="AE236">
            <v>0</v>
          </cell>
          <cell r="AF236">
            <v>0</v>
          </cell>
          <cell r="AG236">
            <v>0</v>
          </cell>
          <cell r="AI236">
            <v>6</v>
          </cell>
          <cell r="AJ236">
            <v>10</v>
          </cell>
          <cell r="AL236">
            <v>7000</v>
          </cell>
          <cell r="AM236">
            <v>1698748</v>
          </cell>
          <cell r="AN236">
            <v>7000</v>
          </cell>
        </row>
        <row r="237">
          <cell r="B237">
            <v>223</v>
          </cell>
          <cell r="C237">
            <v>38484</v>
          </cell>
          <cell r="D237">
            <v>11</v>
          </cell>
          <cell r="E237">
            <v>1571581</v>
          </cell>
          <cell r="F237">
            <v>4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2000</v>
          </cell>
          <cell r="N237">
            <v>0</v>
          </cell>
          <cell r="O237">
            <v>5000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2000</v>
          </cell>
          <cell r="AC237">
            <v>0</v>
          </cell>
          <cell r="AD237">
            <v>5000</v>
          </cell>
          <cell r="AE237">
            <v>0</v>
          </cell>
          <cell r="AF237">
            <v>0</v>
          </cell>
          <cell r="AG237">
            <v>0</v>
          </cell>
          <cell r="AI237">
            <v>6</v>
          </cell>
          <cell r="AJ237">
            <v>11</v>
          </cell>
          <cell r="AL237">
            <v>7000</v>
          </cell>
          <cell r="AM237">
            <v>1564581</v>
          </cell>
          <cell r="AN237">
            <v>7000</v>
          </cell>
        </row>
        <row r="238">
          <cell r="B238">
            <v>224</v>
          </cell>
          <cell r="C238">
            <v>38485</v>
          </cell>
          <cell r="D238">
            <v>12</v>
          </cell>
          <cell r="E238">
            <v>1559134</v>
          </cell>
          <cell r="F238">
            <v>5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2000</v>
          </cell>
          <cell r="N238">
            <v>0</v>
          </cell>
          <cell r="O238">
            <v>5000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2000</v>
          </cell>
          <cell r="AC238">
            <v>0</v>
          </cell>
          <cell r="AD238">
            <v>5000</v>
          </cell>
          <cell r="AE238">
            <v>0</v>
          </cell>
          <cell r="AF238">
            <v>0</v>
          </cell>
          <cell r="AG238">
            <v>0</v>
          </cell>
          <cell r="AI238">
            <v>6</v>
          </cell>
          <cell r="AJ238">
            <v>12</v>
          </cell>
          <cell r="AL238">
            <v>7000</v>
          </cell>
          <cell r="AM238">
            <v>1552134</v>
          </cell>
          <cell r="AN238">
            <v>7000</v>
          </cell>
        </row>
        <row r="239">
          <cell r="B239">
            <v>225</v>
          </cell>
          <cell r="C239">
            <v>38486</v>
          </cell>
          <cell r="D239">
            <v>13</v>
          </cell>
          <cell r="E239">
            <v>1339262</v>
          </cell>
          <cell r="F239">
            <v>6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2000</v>
          </cell>
          <cell r="N239">
            <v>0</v>
          </cell>
          <cell r="O239">
            <v>5000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2000</v>
          </cell>
          <cell r="AC239">
            <v>0</v>
          </cell>
          <cell r="AD239">
            <v>5000</v>
          </cell>
          <cell r="AE239">
            <v>0</v>
          </cell>
          <cell r="AF239">
            <v>0</v>
          </cell>
          <cell r="AG239">
            <v>0</v>
          </cell>
          <cell r="AI239">
            <v>6</v>
          </cell>
          <cell r="AJ239">
            <v>13</v>
          </cell>
          <cell r="AL239">
            <v>7000</v>
          </cell>
          <cell r="AM239">
            <v>1332262</v>
          </cell>
          <cell r="AN239">
            <v>7000</v>
          </cell>
        </row>
        <row r="240">
          <cell r="B240">
            <v>226</v>
          </cell>
          <cell r="C240">
            <v>38487</v>
          </cell>
          <cell r="D240">
            <v>14</v>
          </cell>
          <cell r="E240">
            <v>1210726</v>
          </cell>
          <cell r="F240">
            <v>7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2000</v>
          </cell>
          <cell r="N240">
            <v>0</v>
          </cell>
          <cell r="O240">
            <v>5000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2000</v>
          </cell>
          <cell r="AC240">
            <v>0</v>
          </cell>
          <cell r="AD240">
            <v>5000</v>
          </cell>
          <cell r="AE240">
            <v>0</v>
          </cell>
          <cell r="AF240">
            <v>0</v>
          </cell>
          <cell r="AG240">
            <v>0</v>
          </cell>
          <cell r="AI240">
            <v>6</v>
          </cell>
          <cell r="AJ240">
            <v>14</v>
          </cell>
          <cell r="AL240">
            <v>7000</v>
          </cell>
          <cell r="AM240">
            <v>1203726</v>
          </cell>
          <cell r="AN240">
            <v>7000</v>
          </cell>
        </row>
        <row r="241">
          <cell r="B241">
            <v>227</v>
          </cell>
          <cell r="C241">
            <v>38488</v>
          </cell>
          <cell r="D241">
            <v>15</v>
          </cell>
          <cell r="E241">
            <v>1347838</v>
          </cell>
          <cell r="F241">
            <v>9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2000</v>
          </cell>
          <cell r="N241">
            <v>0</v>
          </cell>
          <cell r="O241">
            <v>5000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2000</v>
          </cell>
          <cell r="AC241">
            <v>0</v>
          </cell>
          <cell r="AD241">
            <v>5000</v>
          </cell>
          <cell r="AE241">
            <v>0</v>
          </cell>
          <cell r="AF241">
            <v>0</v>
          </cell>
          <cell r="AG241">
            <v>0</v>
          </cell>
          <cell r="AI241">
            <v>6</v>
          </cell>
          <cell r="AJ241">
            <v>15</v>
          </cell>
          <cell r="AL241">
            <v>7000</v>
          </cell>
          <cell r="AM241">
            <v>1340838</v>
          </cell>
          <cell r="AN241">
            <v>7000</v>
          </cell>
        </row>
        <row r="242">
          <cell r="B242">
            <v>228</v>
          </cell>
          <cell r="C242">
            <v>38489</v>
          </cell>
          <cell r="D242">
            <v>16</v>
          </cell>
          <cell r="E242">
            <v>1217152</v>
          </cell>
          <cell r="F242">
            <v>11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2000</v>
          </cell>
          <cell r="N242">
            <v>0</v>
          </cell>
          <cell r="O242">
            <v>5000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2000</v>
          </cell>
          <cell r="AC242">
            <v>0</v>
          </cell>
          <cell r="AD242">
            <v>5000</v>
          </cell>
          <cell r="AE242">
            <v>0</v>
          </cell>
          <cell r="AF242">
            <v>0</v>
          </cell>
          <cell r="AG242">
            <v>0</v>
          </cell>
          <cell r="AI242">
            <v>6</v>
          </cell>
          <cell r="AJ242">
            <v>16</v>
          </cell>
          <cell r="AL242">
            <v>7000</v>
          </cell>
          <cell r="AM242">
            <v>1210152</v>
          </cell>
          <cell r="AN242">
            <v>7000</v>
          </cell>
        </row>
        <row r="243">
          <cell r="B243">
            <v>229</v>
          </cell>
          <cell r="C243">
            <v>38490</v>
          </cell>
          <cell r="D243">
            <v>17</v>
          </cell>
          <cell r="E243">
            <v>1184311</v>
          </cell>
          <cell r="F243">
            <v>8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2000</v>
          </cell>
          <cell r="N243">
            <v>0</v>
          </cell>
          <cell r="O243">
            <v>5000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2000</v>
          </cell>
          <cell r="AC243">
            <v>0</v>
          </cell>
          <cell r="AD243">
            <v>5000</v>
          </cell>
          <cell r="AE243">
            <v>0</v>
          </cell>
          <cell r="AF243">
            <v>0</v>
          </cell>
          <cell r="AG243">
            <v>0</v>
          </cell>
          <cell r="AI243">
            <v>6</v>
          </cell>
          <cell r="AJ243">
            <v>17</v>
          </cell>
          <cell r="AL243">
            <v>7000</v>
          </cell>
          <cell r="AM243">
            <v>1177311</v>
          </cell>
          <cell r="AN243">
            <v>7000</v>
          </cell>
        </row>
        <row r="244">
          <cell r="B244">
            <v>230</v>
          </cell>
          <cell r="C244">
            <v>38491</v>
          </cell>
          <cell r="D244">
            <v>18</v>
          </cell>
          <cell r="E244">
            <v>1241795</v>
          </cell>
          <cell r="F244">
            <v>7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2000</v>
          </cell>
          <cell r="N244">
            <v>0</v>
          </cell>
          <cell r="O244">
            <v>5000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2000</v>
          </cell>
          <cell r="AC244">
            <v>0</v>
          </cell>
          <cell r="AD244">
            <v>5000</v>
          </cell>
          <cell r="AE244">
            <v>0</v>
          </cell>
          <cell r="AF244">
            <v>0</v>
          </cell>
          <cell r="AG244">
            <v>0</v>
          </cell>
          <cell r="AI244">
            <v>6</v>
          </cell>
          <cell r="AJ244">
            <v>18</v>
          </cell>
          <cell r="AL244">
            <v>7000</v>
          </cell>
          <cell r="AM244">
            <v>1234795</v>
          </cell>
          <cell r="AN244">
            <v>7000</v>
          </cell>
        </row>
        <row r="245">
          <cell r="B245">
            <v>231</v>
          </cell>
          <cell r="C245">
            <v>38492</v>
          </cell>
          <cell r="D245">
            <v>19</v>
          </cell>
          <cell r="E245">
            <v>1358109</v>
          </cell>
          <cell r="F245">
            <v>6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2000</v>
          </cell>
          <cell r="N245">
            <v>0</v>
          </cell>
          <cell r="O245">
            <v>5000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2000</v>
          </cell>
          <cell r="AC245">
            <v>0</v>
          </cell>
          <cell r="AD245">
            <v>5000</v>
          </cell>
          <cell r="AE245">
            <v>0</v>
          </cell>
          <cell r="AF245">
            <v>0</v>
          </cell>
          <cell r="AG245">
            <v>0</v>
          </cell>
          <cell r="AI245">
            <v>6</v>
          </cell>
          <cell r="AJ245">
            <v>19</v>
          </cell>
          <cell r="AL245">
            <v>7000</v>
          </cell>
          <cell r="AM245">
            <v>1351109</v>
          </cell>
          <cell r="AN245">
            <v>7000</v>
          </cell>
        </row>
        <row r="246">
          <cell r="B246">
            <v>232</v>
          </cell>
          <cell r="C246">
            <v>38493</v>
          </cell>
          <cell r="D246">
            <v>20</v>
          </cell>
          <cell r="E246">
            <v>1272994</v>
          </cell>
          <cell r="F246">
            <v>5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2000</v>
          </cell>
          <cell r="N246">
            <v>0</v>
          </cell>
          <cell r="O246">
            <v>5000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2000</v>
          </cell>
          <cell r="AC246">
            <v>0</v>
          </cell>
          <cell r="AD246">
            <v>5000</v>
          </cell>
          <cell r="AE246">
            <v>0</v>
          </cell>
          <cell r="AF246">
            <v>0</v>
          </cell>
          <cell r="AG246">
            <v>0</v>
          </cell>
          <cell r="AI246">
            <v>6</v>
          </cell>
          <cell r="AJ246">
            <v>20</v>
          </cell>
          <cell r="AL246">
            <v>7000</v>
          </cell>
          <cell r="AM246">
            <v>1265994</v>
          </cell>
          <cell r="AN246">
            <v>7000</v>
          </cell>
        </row>
        <row r="247">
          <cell r="B247">
            <v>233</v>
          </cell>
          <cell r="C247">
            <v>38494</v>
          </cell>
          <cell r="D247">
            <v>21</v>
          </cell>
          <cell r="E247">
            <v>1449566</v>
          </cell>
          <cell r="F247">
            <v>4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2000</v>
          </cell>
          <cell r="N247">
            <v>0</v>
          </cell>
          <cell r="O247">
            <v>5000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2000</v>
          </cell>
          <cell r="AC247">
            <v>0</v>
          </cell>
          <cell r="AD247">
            <v>5000</v>
          </cell>
          <cell r="AE247">
            <v>0</v>
          </cell>
          <cell r="AF247">
            <v>0</v>
          </cell>
          <cell r="AG247">
            <v>0</v>
          </cell>
          <cell r="AI247">
            <v>6</v>
          </cell>
          <cell r="AJ247">
            <v>21</v>
          </cell>
          <cell r="AL247">
            <v>7000</v>
          </cell>
          <cell r="AM247">
            <v>1442566</v>
          </cell>
          <cell r="AN247">
            <v>7000</v>
          </cell>
        </row>
        <row r="248">
          <cell r="B248">
            <v>234</v>
          </cell>
          <cell r="C248">
            <v>38495</v>
          </cell>
          <cell r="D248">
            <v>22</v>
          </cell>
          <cell r="E248">
            <v>1425314</v>
          </cell>
          <cell r="F248">
            <v>3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2000</v>
          </cell>
          <cell r="N248">
            <v>0</v>
          </cell>
          <cell r="O248">
            <v>5000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2000</v>
          </cell>
          <cell r="AC248">
            <v>0</v>
          </cell>
          <cell r="AD248">
            <v>5000</v>
          </cell>
          <cell r="AE248">
            <v>0</v>
          </cell>
          <cell r="AF248">
            <v>0</v>
          </cell>
          <cell r="AG248">
            <v>0</v>
          </cell>
          <cell r="AI248">
            <v>6</v>
          </cell>
          <cell r="AJ248">
            <v>22</v>
          </cell>
          <cell r="AL248">
            <v>7000</v>
          </cell>
          <cell r="AM248">
            <v>1418314</v>
          </cell>
          <cell r="AN248">
            <v>7000</v>
          </cell>
        </row>
        <row r="249">
          <cell r="B249">
            <v>235</v>
          </cell>
          <cell r="C249">
            <v>38496</v>
          </cell>
          <cell r="D249">
            <v>23</v>
          </cell>
          <cell r="E249">
            <v>1225616</v>
          </cell>
          <cell r="F249">
            <v>2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2000</v>
          </cell>
          <cell r="N249">
            <v>0</v>
          </cell>
          <cell r="O249">
            <v>5000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2000</v>
          </cell>
          <cell r="AC249">
            <v>0</v>
          </cell>
          <cell r="AD249">
            <v>5000</v>
          </cell>
          <cell r="AE249">
            <v>0</v>
          </cell>
          <cell r="AF249">
            <v>0</v>
          </cell>
          <cell r="AG249">
            <v>0</v>
          </cell>
          <cell r="AI249">
            <v>6</v>
          </cell>
          <cell r="AJ249">
            <v>23</v>
          </cell>
          <cell r="AL249">
            <v>7000</v>
          </cell>
          <cell r="AM249">
            <v>1218616</v>
          </cell>
          <cell r="AN249">
            <v>7000</v>
          </cell>
        </row>
        <row r="250">
          <cell r="B250">
            <v>236</v>
          </cell>
          <cell r="C250">
            <v>38497</v>
          </cell>
          <cell r="D250">
            <v>24</v>
          </cell>
          <cell r="E250">
            <v>1241272</v>
          </cell>
          <cell r="F250">
            <v>1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2000</v>
          </cell>
          <cell r="N250">
            <v>0</v>
          </cell>
          <cell r="O250">
            <v>5000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2000</v>
          </cell>
          <cell r="AC250">
            <v>0</v>
          </cell>
          <cell r="AD250">
            <v>5000</v>
          </cell>
          <cell r="AE250">
            <v>0</v>
          </cell>
          <cell r="AF250">
            <v>0</v>
          </cell>
          <cell r="AG250">
            <v>0</v>
          </cell>
          <cell r="AI250">
            <v>6</v>
          </cell>
          <cell r="AJ250">
            <v>24</v>
          </cell>
          <cell r="AL250">
            <v>7000</v>
          </cell>
          <cell r="AM250">
            <v>1234272</v>
          </cell>
          <cell r="AN250">
            <v>7000</v>
          </cell>
        </row>
        <row r="251">
          <cell r="B251">
            <v>237</v>
          </cell>
          <cell r="C251">
            <v>38498</v>
          </cell>
          <cell r="D251">
            <v>25</v>
          </cell>
          <cell r="E251">
            <v>1050564</v>
          </cell>
          <cell r="F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2000</v>
          </cell>
          <cell r="N251">
            <v>0</v>
          </cell>
          <cell r="O251">
            <v>5000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2000</v>
          </cell>
          <cell r="AC251">
            <v>0</v>
          </cell>
          <cell r="AD251">
            <v>5000</v>
          </cell>
          <cell r="AE251">
            <v>0</v>
          </cell>
          <cell r="AF251">
            <v>0</v>
          </cell>
          <cell r="AG251">
            <v>0</v>
          </cell>
          <cell r="AI251">
            <v>6</v>
          </cell>
          <cell r="AJ251">
            <v>25</v>
          </cell>
          <cell r="AL251">
            <v>7000</v>
          </cell>
          <cell r="AM251">
            <v>1043564</v>
          </cell>
          <cell r="AN251">
            <v>7000</v>
          </cell>
        </row>
        <row r="252">
          <cell r="B252">
            <v>238</v>
          </cell>
          <cell r="C252">
            <v>38499</v>
          </cell>
          <cell r="D252">
            <v>26</v>
          </cell>
          <cell r="E252">
            <v>1147742</v>
          </cell>
          <cell r="F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2000</v>
          </cell>
          <cell r="N252">
            <v>0</v>
          </cell>
          <cell r="O252">
            <v>5000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2000</v>
          </cell>
          <cell r="AC252">
            <v>0</v>
          </cell>
          <cell r="AD252">
            <v>5000</v>
          </cell>
          <cell r="AE252">
            <v>0</v>
          </cell>
          <cell r="AF252">
            <v>0</v>
          </cell>
          <cell r="AG252">
            <v>0</v>
          </cell>
          <cell r="AI252">
            <v>6</v>
          </cell>
          <cell r="AJ252">
            <v>26</v>
          </cell>
          <cell r="AL252">
            <v>7000</v>
          </cell>
          <cell r="AM252">
            <v>1140742</v>
          </cell>
          <cell r="AN252">
            <v>7000</v>
          </cell>
        </row>
        <row r="253">
          <cell r="B253">
            <v>239</v>
          </cell>
          <cell r="C253">
            <v>38500</v>
          </cell>
          <cell r="D253">
            <v>27</v>
          </cell>
          <cell r="E253">
            <v>1395980</v>
          </cell>
          <cell r="F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2000</v>
          </cell>
          <cell r="N253">
            <v>0</v>
          </cell>
          <cell r="O253">
            <v>5000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2000</v>
          </cell>
          <cell r="AC253">
            <v>0</v>
          </cell>
          <cell r="AD253">
            <v>5000</v>
          </cell>
          <cell r="AE253">
            <v>0</v>
          </cell>
          <cell r="AF253">
            <v>0</v>
          </cell>
          <cell r="AG253">
            <v>0</v>
          </cell>
          <cell r="AI253">
            <v>6</v>
          </cell>
          <cell r="AJ253">
            <v>27</v>
          </cell>
          <cell r="AL253">
            <v>7000</v>
          </cell>
          <cell r="AM253">
            <v>1388980</v>
          </cell>
          <cell r="AN253">
            <v>7000</v>
          </cell>
        </row>
        <row r="254">
          <cell r="B254">
            <v>240</v>
          </cell>
          <cell r="C254">
            <v>38501</v>
          </cell>
          <cell r="D254">
            <v>28</v>
          </cell>
          <cell r="E254">
            <v>1397689</v>
          </cell>
          <cell r="F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2000</v>
          </cell>
          <cell r="N254">
            <v>0</v>
          </cell>
          <cell r="O254">
            <v>5000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2000</v>
          </cell>
          <cell r="AC254">
            <v>0</v>
          </cell>
          <cell r="AD254">
            <v>5000</v>
          </cell>
          <cell r="AE254">
            <v>0</v>
          </cell>
          <cell r="AF254">
            <v>0</v>
          </cell>
          <cell r="AG254">
            <v>0</v>
          </cell>
          <cell r="AI254">
            <v>6</v>
          </cell>
          <cell r="AJ254">
            <v>28</v>
          </cell>
          <cell r="AL254">
            <v>7000</v>
          </cell>
          <cell r="AM254">
            <v>1390689</v>
          </cell>
          <cell r="AN254">
            <v>7000</v>
          </cell>
        </row>
        <row r="255">
          <cell r="B255">
            <v>241</v>
          </cell>
          <cell r="C255">
            <v>38502</v>
          </cell>
          <cell r="D255">
            <v>29</v>
          </cell>
          <cell r="E255">
            <v>1415329</v>
          </cell>
          <cell r="F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2000</v>
          </cell>
          <cell r="N255">
            <v>0</v>
          </cell>
          <cell r="O255">
            <v>5000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2000</v>
          </cell>
          <cell r="AC255">
            <v>0</v>
          </cell>
          <cell r="AD255">
            <v>5000</v>
          </cell>
          <cell r="AE255">
            <v>0</v>
          </cell>
          <cell r="AF255">
            <v>0</v>
          </cell>
          <cell r="AG255">
            <v>0</v>
          </cell>
          <cell r="AI255">
            <v>6</v>
          </cell>
          <cell r="AJ255">
            <v>29</v>
          </cell>
          <cell r="AL255">
            <v>7000</v>
          </cell>
          <cell r="AM255">
            <v>1408329</v>
          </cell>
          <cell r="AN255">
            <v>7000</v>
          </cell>
        </row>
        <row r="256">
          <cell r="B256">
            <v>242</v>
          </cell>
          <cell r="C256">
            <v>38503</v>
          </cell>
          <cell r="D256">
            <v>30</v>
          </cell>
          <cell r="E256">
            <v>1148600</v>
          </cell>
          <cell r="F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2000</v>
          </cell>
          <cell r="N256">
            <v>0</v>
          </cell>
          <cell r="O256">
            <v>5000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2000</v>
          </cell>
          <cell r="AC256">
            <v>0</v>
          </cell>
          <cell r="AD256">
            <v>5000</v>
          </cell>
          <cell r="AE256">
            <v>0</v>
          </cell>
          <cell r="AF256">
            <v>0</v>
          </cell>
          <cell r="AG256">
            <v>0</v>
          </cell>
          <cell r="AI256">
            <v>6</v>
          </cell>
          <cell r="AJ256">
            <v>30</v>
          </cell>
          <cell r="AL256">
            <v>7000</v>
          </cell>
          <cell r="AM256">
            <v>1141600</v>
          </cell>
          <cell r="AN256">
            <v>7000</v>
          </cell>
        </row>
        <row r="257">
          <cell r="B257">
            <v>243</v>
          </cell>
          <cell r="C257">
            <v>38504</v>
          </cell>
          <cell r="D257">
            <v>1</v>
          </cell>
          <cell r="E257">
            <v>1192378</v>
          </cell>
          <cell r="F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2000</v>
          </cell>
          <cell r="N257">
            <v>0</v>
          </cell>
          <cell r="O257">
            <v>5000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2000</v>
          </cell>
          <cell r="AC257">
            <v>0</v>
          </cell>
          <cell r="AD257">
            <v>5000</v>
          </cell>
          <cell r="AE257">
            <v>0</v>
          </cell>
          <cell r="AF257">
            <v>0</v>
          </cell>
          <cell r="AG257">
            <v>0</v>
          </cell>
          <cell r="AI257">
            <v>7</v>
          </cell>
          <cell r="AJ257">
            <v>1</v>
          </cell>
          <cell r="AL257">
            <v>7000</v>
          </cell>
          <cell r="AM257">
            <v>1185378</v>
          </cell>
          <cell r="AN257">
            <v>7000</v>
          </cell>
        </row>
        <row r="258">
          <cell r="B258">
            <v>244</v>
          </cell>
          <cell r="C258">
            <v>38505</v>
          </cell>
          <cell r="D258">
            <v>2</v>
          </cell>
          <cell r="E258">
            <v>1236091</v>
          </cell>
          <cell r="F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2000</v>
          </cell>
          <cell r="N258">
            <v>0</v>
          </cell>
          <cell r="O258">
            <v>5000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2000</v>
          </cell>
          <cell r="AC258">
            <v>0</v>
          </cell>
          <cell r="AD258">
            <v>5000</v>
          </cell>
          <cell r="AE258">
            <v>0</v>
          </cell>
          <cell r="AF258">
            <v>0</v>
          </cell>
          <cell r="AG258">
            <v>0</v>
          </cell>
          <cell r="AI258">
            <v>7</v>
          </cell>
          <cell r="AJ258">
            <v>2</v>
          </cell>
          <cell r="AL258">
            <v>7000</v>
          </cell>
          <cell r="AM258">
            <v>1229091</v>
          </cell>
          <cell r="AN258">
            <v>7000</v>
          </cell>
        </row>
        <row r="259">
          <cell r="B259">
            <v>245</v>
          </cell>
          <cell r="C259">
            <v>38506</v>
          </cell>
          <cell r="D259">
            <v>3</v>
          </cell>
          <cell r="E259">
            <v>1178282</v>
          </cell>
          <cell r="F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2000</v>
          </cell>
          <cell r="N259">
            <v>0</v>
          </cell>
          <cell r="O259">
            <v>5000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2000</v>
          </cell>
          <cell r="AC259">
            <v>0</v>
          </cell>
          <cell r="AD259">
            <v>5000</v>
          </cell>
          <cell r="AE259">
            <v>0</v>
          </cell>
          <cell r="AF259">
            <v>0</v>
          </cell>
          <cell r="AG259">
            <v>0</v>
          </cell>
          <cell r="AI259">
            <v>7</v>
          </cell>
          <cell r="AJ259">
            <v>3</v>
          </cell>
          <cell r="AL259">
            <v>7000</v>
          </cell>
          <cell r="AM259">
            <v>1171282</v>
          </cell>
          <cell r="AN259">
            <v>7000</v>
          </cell>
        </row>
        <row r="260">
          <cell r="B260">
            <v>246</v>
          </cell>
          <cell r="C260">
            <v>38507</v>
          </cell>
          <cell r="D260">
            <v>4</v>
          </cell>
          <cell r="E260">
            <v>1115891</v>
          </cell>
          <cell r="F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2000</v>
          </cell>
          <cell r="N260">
            <v>0</v>
          </cell>
          <cell r="O260">
            <v>5000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2000</v>
          </cell>
          <cell r="AC260">
            <v>0</v>
          </cell>
          <cell r="AD260">
            <v>5000</v>
          </cell>
          <cell r="AE260">
            <v>0</v>
          </cell>
          <cell r="AF260">
            <v>0</v>
          </cell>
          <cell r="AG260">
            <v>0</v>
          </cell>
          <cell r="AI260">
            <v>7</v>
          </cell>
          <cell r="AJ260">
            <v>4</v>
          </cell>
          <cell r="AL260">
            <v>7000</v>
          </cell>
          <cell r="AM260">
            <v>1108891</v>
          </cell>
          <cell r="AN260">
            <v>7000</v>
          </cell>
        </row>
        <row r="261">
          <cell r="B261">
            <v>247</v>
          </cell>
          <cell r="C261">
            <v>38508</v>
          </cell>
          <cell r="D261">
            <v>5</v>
          </cell>
          <cell r="E261">
            <v>1047792</v>
          </cell>
          <cell r="F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2000</v>
          </cell>
          <cell r="N261">
            <v>0</v>
          </cell>
          <cell r="O261">
            <v>5000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2000</v>
          </cell>
          <cell r="AC261">
            <v>0</v>
          </cell>
          <cell r="AD261">
            <v>5000</v>
          </cell>
          <cell r="AE261">
            <v>0</v>
          </cell>
          <cell r="AF261">
            <v>0</v>
          </cell>
          <cell r="AG261">
            <v>0</v>
          </cell>
          <cell r="AI261">
            <v>7</v>
          </cell>
          <cell r="AJ261">
            <v>5</v>
          </cell>
          <cell r="AL261">
            <v>7000</v>
          </cell>
          <cell r="AM261">
            <v>1040792</v>
          </cell>
          <cell r="AN261">
            <v>7000</v>
          </cell>
        </row>
        <row r="262">
          <cell r="B262">
            <v>248</v>
          </cell>
          <cell r="C262">
            <v>38509</v>
          </cell>
          <cell r="D262">
            <v>6</v>
          </cell>
          <cell r="E262">
            <v>1064486</v>
          </cell>
          <cell r="F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2000</v>
          </cell>
          <cell r="N262">
            <v>0</v>
          </cell>
          <cell r="O262">
            <v>5000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2000</v>
          </cell>
          <cell r="AC262">
            <v>0</v>
          </cell>
          <cell r="AD262">
            <v>5000</v>
          </cell>
          <cell r="AE262">
            <v>0</v>
          </cell>
          <cell r="AF262">
            <v>0</v>
          </cell>
          <cell r="AG262">
            <v>0</v>
          </cell>
          <cell r="AI262">
            <v>7</v>
          </cell>
          <cell r="AJ262">
            <v>6</v>
          </cell>
          <cell r="AL262">
            <v>7000</v>
          </cell>
          <cell r="AM262">
            <v>1057486</v>
          </cell>
          <cell r="AN262">
            <v>7000</v>
          </cell>
        </row>
        <row r="263">
          <cell r="B263">
            <v>249</v>
          </cell>
          <cell r="C263">
            <v>38510</v>
          </cell>
          <cell r="D263">
            <v>7</v>
          </cell>
          <cell r="E263">
            <v>1264997</v>
          </cell>
          <cell r="F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2000</v>
          </cell>
          <cell r="N263">
            <v>0</v>
          </cell>
          <cell r="O263">
            <v>5000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2000</v>
          </cell>
          <cell r="AC263">
            <v>0</v>
          </cell>
          <cell r="AD263">
            <v>5000</v>
          </cell>
          <cell r="AE263">
            <v>0</v>
          </cell>
          <cell r="AF263">
            <v>0</v>
          </cell>
          <cell r="AG263">
            <v>0</v>
          </cell>
          <cell r="AI263">
            <v>7</v>
          </cell>
          <cell r="AJ263">
            <v>7</v>
          </cell>
          <cell r="AL263">
            <v>7000</v>
          </cell>
          <cell r="AM263">
            <v>1257997</v>
          </cell>
          <cell r="AN263">
            <v>7000</v>
          </cell>
        </row>
        <row r="264">
          <cell r="B264">
            <v>250</v>
          </cell>
          <cell r="C264">
            <v>38511</v>
          </cell>
          <cell r="D264">
            <v>8</v>
          </cell>
          <cell r="E264">
            <v>1314261</v>
          </cell>
          <cell r="F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2000</v>
          </cell>
          <cell r="N264">
            <v>0</v>
          </cell>
          <cell r="O264">
            <v>5000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2000</v>
          </cell>
          <cell r="AC264">
            <v>0</v>
          </cell>
          <cell r="AD264">
            <v>5000</v>
          </cell>
          <cell r="AE264">
            <v>0</v>
          </cell>
          <cell r="AF264">
            <v>0</v>
          </cell>
          <cell r="AG264">
            <v>0</v>
          </cell>
          <cell r="AI264">
            <v>7</v>
          </cell>
          <cell r="AJ264">
            <v>8</v>
          </cell>
          <cell r="AL264">
            <v>7000</v>
          </cell>
          <cell r="AM264">
            <v>1307261</v>
          </cell>
          <cell r="AN264">
            <v>7000</v>
          </cell>
        </row>
        <row r="265">
          <cell r="B265">
            <v>251</v>
          </cell>
          <cell r="C265">
            <v>38512</v>
          </cell>
          <cell r="D265">
            <v>9</v>
          </cell>
          <cell r="E265">
            <v>1296750</v>
          </cell>
          <cell r="F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2000</v>
          </cell>
          <cell r="N265">
            <v>0</v>
          </cell>
          <cell r="O265">
            <v>5000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2000</v>
          </cell>
          <cell r="AC265">
            <v>0</v>
          </cell>
          <cell r="AD265">
            <v>5000</v>
          </cell>
          <cell r="AE265">
            <v>0</v>
          </cell>
          <cell r="AF265">
            <v>0</v>
          </cell>
          <cell r="AG265">
            <v>0</v>
          </cell>
          <cell r="AI265">
            <v>7</v>
          </cell>
          <cell r="AJ265">
            <v>9</v>
          </cell>
          <cell r="AL265">
            <v>7000</v>
          </cell>
          <cell r="AM265">
            <v>1289750</v>
          </cell>
          <cell r="AN265">
            <v>7000</v>
          </cell>
        </row>
        <row r="266">
          <cell r="B266">
            <v>252</v>
          </cell>
          <cell r="C266">
            <v>38513</v>
          </cell>
          <cell r="D266">
            <v>10</v>
          </cell>
          <cell r="E266">
            <v>1371778</v>
          </cell>
          <cell r="F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2000</v>
          </cell>
          <cell r="N266">
            <v>0</v>
          </cell>
          <cell r="O266">
            <v>5000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2000</v>
          </cell>
          <cell r="AC266">
            <v>0</v>
          </cell>
          <cell r="AD266">
            <v>5000</v>
          </cell>
          <cell r="AE266">
            <v>0</v>
          </cell>
          <cell r="AF266">
            <v>0</v>
          </cell>
          <cell r="AG266">
            <v>0</v>
          </cell>
          <cell r="AI266">
            <v>7</v>
          </cell>
          <cell r="AJ266">
            <v>10</v>
          </cell>
          <cell r="AL266">
            <v>7000</v>
          </cell>
          <cell r="AM266">
            <v>1364778</v>
          </cell>
          <cell r="AN266">
            <v>7000</v>
          </cell>
        </row>
        <row r="267">
          <cell r="B267">
            <v>253</v>
          </cell>
          <cell r="C267">
            <v>38514</v>
          </cell>
          <cell r="D267">
            <v>11</v>
          </cell>
          <cell r="E267">
            <v>1429395</v>
          </cell>
          <cell r="F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2000</v>
          </cell>
          <cell r="N267">
            <v>0</v>
          </cell>
          <cell r="O267">
            <v>5000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2000</v>
          </cell>
          <cell r="AC267">
            <v>0</v>
          </cell>
          <cell r="AD267">
            <v>5000</v>
          </cell>
          <cell r="AE267">
            <v>0</v>
          </cell>
          <cell r="AF267">
            <v>0</v>
          </cell>
          <cell r="AG267">
            <v>0</v>
          </cell>
          <cell r="AI267">
            <v>7</v>
          </cell>
          <cell r="AJ267">
            <v>11</v>
          </cell>
          <cell r="AL267">
            <v>7000</v>
          </cell>
          <cell r="AM267">
            <v>1422395</v>
          </cell>
          <cell r="AN267">
            <v>7000</v>
          </cell>
        </row>
        <row r="268">
          <cell r="B268">
            <v>254</v>
          </cell>
          <cell r="C268">
            <v>38515</v>
          </cell>
          <cell r="D268">
            <v>12</v>
          </cell>
          <cell r="E268">
            <v>1424525</v>
          </cell>
          <cell r="F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2000</v>
          </cell>
          <cell r="N268">
            <v>0</v>
          </cell>
          <cell r="O268">
            <v>5000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2000</v>
          </cell>
          <cell r="AC268">
            <v>0</v>
          </cell>
          <cell r="AD268">
            <v>5000</v>
          </cell>
          <cell r="AE268">
            <v>0</v>
          </cell>
          <cell r="AF268">
            <v>0</v>
          </cell>
          <cell r="AG268">
            <v>0</v>
          </cell>
          <cell r="AI268">
            <v>7</v>
          </cell>
          <cell r="AJ268">
            <v>12</v>
          </cell>
          <cell r="AL268">
            <v>7000</v>
          </cell>
          <cell r="AM268">
            <v>1417525</v>
          </cell>
          <cell r="AN268">
            <v>7000</v>
          </cell>
        </row>
        <row r="269">
          <cell r="B269">
            <v>255</v>
          </cell>
          <cell r="C269">
            <v>38516</v>
          </cell>
          <cell r="D269">
            <v>13</v>
          </cell>
          <cell r="E269">
            <v>1166840</v>
          </cell>
          <cell r="F269">
            <v>1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2000</v>
          </cell>
          <cell r="N269">
            <v>0</v>
          </cell>
          <cell r="O269">
            <v>5000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2000</v>
          </cell>
          <cell r="AC269">
            <v>0</v>
          </cell>
          <cell r="AD269">
            <v>5000</v>
          </cell>
          <cell r="AE269">
            <v>0</v>
          </cell>
          <cell r="AF269">
            <v>0</v>
          </cell>
          <cell r="AG269">
            <v>0</v>
          </cell>
          <cell r="AI269">
            <v>7</v>
          </cell>
          <cell r="AJ269">
            <v>13</v>
          </cell>
          <cell r="AL269">
            <v>7000</v>
          </cell>
          <cell r="AM269">
            <v>1159840</v>
          </cell>
          <cell r="AN269">
            <v>7000</v>
          </cell>
        </row>
        <row r="270">
          <cell r="B270">
            <v>256</v>
          </cell>
          <cell r="C270">
            <v>38517</v>
          </cell>
          <cell r="D270">
            <v>14</v>
          </cell>
          <cell r="E270">
            <v>1149249</v>
          </cell>
          <cell r="F270">
            <v>2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2000</v>
          </cell>
          <cell r="N270">
            <v>0</v>
          </cell>
          <cell r="O270">
            <v>5000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2000</v>
          </cell>
          <cell r="AC270">
            <v>0</v>
          </cell>
          <cell r="AD270">
            <v>5000</v>
          </cell>
          <cell r="AE270">
            <v>0</v>
          </cell>
          <cell r="AF270">
            <v>0</v>
          </cell>
          <cell r="AG270">
            <v>0</v>
          </cell>
          <cell r="AI270">
            <v>7</v>
          </cell>
          <cell r="AJ270">
            <v>14</v>
          </cell>
          <cell r="AL270">
            <v>7000</v>
          </cell>
          <cell r="AM270">
            <v>1142249</v>
          </cell>
          <cell r="AN270">
            <v>7000</v>
          </cell>
        </row>
        <row r="271">
          <cell r="B271">
            <v>257</v>
          </cell>
          <cell r="C271">
            <v>38518</v>
          </cell>
          <cell r="D271">
            <v>15</v>
          </cell>
          <cell r="E271">
            <v>1293529</v>
          </cell>
          <cell r="F271">
            <v>3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2000</v>
          </cell>
          <cell r="N271">
            <v>0</v>
          </cell>
          <cell r="O271">
            <v>5000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2000</v>
          </cell>
          <cell r="AC271">
            <v>0</v>
          </cell>
          <cell r="AD271">
            <v>5000</v>
          </cell>
          <cell r="AE271">
            <v>0</v>
          </cell>
          <cell r="AF271">
            <v>0</v>
          </cell>
          <cell r="AG271">
            <v>0</v>
          </cell>
          <cell r="AI271">
            <v>7</v>
          </cell>
          <cell r="AJ271">
            <v>15</v>
          </cell>
          <cell r="AL271">
            <v>7000</v>
          </cell>
          <cell r="AM271">
            <v>1286529</v>
          </cell>
          <cell r="AN271">
            <v>7000</v>
          </cell>
        </row>
        <row r="272">
          <cell r="B272">
            <v>258</v>
          </cell>
          <cell r="C272">
            <v>38519</v>
          </cell>
          <cell r="D272">
            <v>16</v>
          </cell>
          <cell r="E272">
            <v>1162527</v>
          </cell>
          <cell r="F272">
            <v>6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2000</v>
          </cell>
          <cell r="N272">
            <v>0</v>
          </cell>
          <cell r="O272">
            <v>5000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2000</v>
          </cell>
          <cell r="AC272">
            <v>0</v>
          </cell>
          <cell r="AD272">
            <v>5000</v>
          </cell>
          <cell r="AE272">
            <v>0</v>
          </cell>
          <cell r="AF272">
            <v>0</v>
          </cell>
          <cell r="AG272">
            <v>0</v>
          </cell>
          <cell r="AI272">
            <v>7</v>
          </cell>
          <cell r="AJ272">
            <v>16</v>
          </cell>
          <cell r="AL272">
            <v>7000</v>
          </cell>
          <cell r="AM272">
            <v>1155527</v>
          </cell>
          <cell r="AN272">
            <v>7000</v>
          </cell>
        </row>
        <row r="273">
          <cell r="B273">
            <v>259</v>
          </cell>
          <cell r="C273">
            <v>38520</v>
          </cell>
          <cell r="D273">
            <v>17</v>
          </cell>
          <cell r="E273">
            <v>1096763</v>
          </cell>
          <cell r="F273">
            <v>4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2000</v>
          </cell>
          <cell r="N273">
            <v>0</v>
          </cell>
          <cell r="O273">
            <v>5000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2000</v>
          </cell>
          <cell r="AC273">
            <v>0</v>
          </cell>
          <cell r="AD273">
            <v>5000</v>
          </cell>
          <cell r="AE273">
            <v>0</v>
          </cell>
          <cell r="AF273">
            <v>0</v>
          </cell>
          <cell r="AG273">
            <v>0</v>
          </cell>
          <cell r="AI273">
            <v>7</v>
          </cell>
          <cell r="AJ273">
            <v>17</v>
          </cell>
          <cell r="AL273">
            <v>7000</v>
          </cell>
          <cell r="AM273">
            <v>1089763</v>
          </cell>
          <cell r="AN273">
            <v>7000</v>
          </cell>
        </row>
        <row r="274">
          <cell r="B274">
            <v>260</v>
          </cell>
          <cell r="C274">
            <v>38521</v>
          </cell>
          <cell r="D274">
            <v>18</v>
          </cell>
          <cell r="E274">
            <v>1010873</v>
          </cell>
          <cell r="F274">
            <v>3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2000</v>
          </cell>
          <cell r="N274">
            <v>0</v>
          </cell>
          <cell r="O274">
            <v>5000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2000</v>
          </cell>
          <cell r="AC274">
            <v>0</v>
          </cell>
          <cell r="AD274">
            <v>5000</v>
          </cell>
          <cell r="AE274">
            <v>0</v>
          </cell>
          <cell r="AF274">
            <v>0</v>
          </cell>
          <cell r="AG274">
            <v>0</v>
          </cell>
          <cell r="AI274">
            <v>7</v>
          </cell>
          <cell r="AJ274">
            <v>18</v>
          </cell>
          <cell r="AL274">
            <v>7000</v>
          </cell>
          <cell r="AM274">
            <v>1003873</v>
          </cell>
          <cell r="AN274">
            <v>7000</v>
          </cell>
        </row>
        <row r="275">
          <cell r="B275">
            <v>261</v>
          </cell>
          <cell r="C275">
            <v>38522</v>
          </cell>
          <cell r="D275">
            <v>19</v>
          </cell>
          <cell r="E275">
            <v>964260</v>
          </cell>
          <cell r="F275">
            <v>1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2000</v>
          </cell>
          <cell r="N275">
            <v>0</v>
          </cell>
          <cell r="O275">
            <v>5000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2000</v>
          </cell>
          <cell r="AC275">
            <v>0</v>
          </cell>
          <cell r="AD275">
            <v>5000</v>
          </cell>
          <cell r="AE275">
            <v>0</v>
          </cell>
          <cell r="AF275">
            <v>0</v>
          </cell>
          <cell r="AG275">
            <v>0</v>
          </cell>
          <cell r="AI275">
            <v>7</v>
          </cell>
          <cell r="AJ275">
            <v>19</v>
          </cell>
          <cell r="AL275">
            <v>7000</v>
          </cell>
          <cell r="AM275">
            <v>957260</v>
          </cell>
          <cell r="AN275">
            <v>7000</v>
          </cell>
        </row>
        <row r="276">
          <cell r="B276">
            <v>262</v>
          </cell>
          <cell r="C276">
            <v>38523</v>
          </cell>
          <cell r="D276">
            <v>20</v>
          </cell>
          <cell r="E276">
            <v>899911</v>
          </cell>
          <cell r="F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2000</v>
          </cell>
          <cell r="N276">
            <v>0</v>
          </cell>
          <cell r="O276">
            <v>5000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2000</v>
          </cell>
          <cell r="AC276">
            <v>0</v>
          </cell>
          <cell r="AD276">
            <v>5000</v>
          </cell>
          <cell r="AE276">
            <v>0</v>
          </cell>
          <cell r="AF276">
            <v>0</v>
          </cell>
          <cell r="AG276">
            <v>0</v>
          </cell>
          <cell r="AI276">
            <v>7</v>
          </cell>
          <cell r="AJ276">
            <v>20</v>
          </cell>
          <cell r="AL276">
            <v>7000</v>
          </cell>
          <cell r="AM276">
            <v>892911</v>
          </cell>
          <cell r="AN276">
            <v>7000</v>
          </cell>
        </row>
        <row r="277">
          <cell r="B277">
            <v>263</v>
          </cell>
          <cell r="C277">
            <v>38524</v>
          </cell>
          <cell r="D277">
            <v>21</v>
          </cell>
          <cell r="E277">
            <v>862374</v>
          </cell>
          <cell r="F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2000</v>
          </cell>
          <cell r="N277">
            <v>0</v>
          </cell>
          <cell r="O277">
            <v>5000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2000</v>
          </cell>
          <cell r="AC277">
            <v>0</v>
          </cell>
          <cell r="AD277">
            <v>5000</v>
          </cell>
          <cell r="AE277">
            <v>0</v>
          </cell>
          <cell r="AF277">
            <v>0</v>
          </cell>
          <cell r="AG277">
            <v>0</v>
          </cell>
          <cell r="AI277">
            <v>7</v>
          </cell>
          <cell r="AJ277">
            <v>21</v>
          </cell>
          <cell r="AL277">
            <v>7000</v>
          </cell>
          <cell r="AM277">
            <v>855374</v>
          </cell>
          <cell r="AN277">
            <v>7000</v>
          </cell>
        </row>
        <row r="278">
          <cell r="B278">
            <v>264</v>
          </cell>
          <cell r="C278">
            <v>38525</v>
          </cell>
          <cell r="D278">
            <v>22</v>
          </cell>
          <cell r="E278">
            <v>968506</v>
          </cell>
          <cell r="F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2000</v>
          </cell>
          <cell r="N278">
            <v>0</v>
          </cell>
          <cell r="O278">
            <v>5000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2000</v>
          </cell>
          <cell r="AC278">
            <v>0</v>
          </cell>
          <cell r="AD278">
            <v>5000</v>
          </cell>
          <cell r="AE278">
            <v>0</v>
          </cell>
          <cell r="AF278">
            <v>0</v>
          </cell>
          <cell r="AG278">
            <v>0</v>
          </cell>
          <cell r="AI278">
            <v>7</v>
          </cell>
          <cell r="AJ278">
            <v>22</v>
          </cell>
          <cell r="AL278">
            <v>7000</v>
          </cell>
          <cell r="AM278">
            <v>961506</v>
          </cell>
          <cell r="AN278">
            <v>7000</v>
          </cell>
        </row>
        <row r="279">
          <cell r="B279">
            <v>265</v>
          </cell>
          <cell r="C279">
            <v>38526</v>
          </cell>
          <cell r="D279">
            <v>23</v>
          </cell>
          <cell r="E279">
            <v>1012790</v>
          </cell>
          <cell r="F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2000</v>
          </cell>
          <cell r="N279">
            <v>0</v>
          </cell>
          <cell r="O279">
            <v>5000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2000</v>
          </cell>
          <cell r="AC279">
            <v>0</v>
          </cell>
          <cell r="AD279">
            <v>5000</v>
          </cell>
          <cell r="AE279">
            <v>0</v>
          </cell>
          <cell r="AF279">
            <v>0</v>
          </cell>
          <cell r="AG279">
            <v>0</v>
          </cell>
          <cell r="AI279">
            <v>7</v>
          </cell>
          <cell r="AJ279">
            <v>23</v>
          </cell>
          <cell r="AL279">
            <v>7000</v>
          </cell>
          <cell r="AM279">
            <v>1005790</v>
          </cell>
          <cell r="AN279">
            <v>7000</v>
          </cell>
        </row>
        <row r="280">
          <cell r="B280">
            <v>266</v>
          </cell>
          <cell r="C280">
            <v>38527</v>
          </cell>
          <cell r="D280">
            <v>24</v>
          </cell>
          <cell r="E280">
            <v>1075709</v>
          </cell>
          <cell r="F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2000</v>
          </cell>
          <cell r="N280">
            <v>0</v>
          </cell>
          <cell r="O280">
            <v>5000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2000</v>
          </cell>
          <cell r="AC280">
            <v>0</v>
          </cell>
          <cell r="AD280">
            <v>5000</v>
          </cell>
          <cell r="AE280">
            <v>0</v>
          </cell>
          <cell r="AF280">
            <v>0</v>
          </cell>
          <cell r="AG280">
            <v>0</v>
          </cell>
          <cell r="AI280">
            <v>7</v>
          </cell>
          <cell r="AJ280">
            <v>24</v>
          </cell>
          <cell r="AL280">
            <v>7000</v>
          </cell>
          <cell r="AM280">
            <v>1068709</v>
          </cell>
          <cell r="AN280">
            <v>7000</v>
          </cell>
        </row>
        <row r="281">
          <cell r="B281">
            <v>267</v>
          </cell>
          <cell r="C281">
            <v>38528</v>
          </cell>
          <cell r="D281">
            <v>25</v>
          </cell>
          <cell r="E281">
            <v>1097848</v>
          </cell>
          <cell r="F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2000</v>
          </cell>
          <cell r="N281">
            <v>0</v>
          </cell>
          <cell r="O281">
            <v>5000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2000</v>
          </cell>
          <cell r="AC281">
            <v>0</v>
          </cell>
          <cell r="AD281">
            <v>5000</v>
          </cell>
          <cell r="AE281">
            <v>0</v>
          </cell>
          <cell r="AF281">
            <v>0</v>
          </cell>
          <cell r="AG281">
            <v>0</v>
          </cell>
          <cell r="AI281">
            <v>7</v>
          </cell>
          <cell r="AJ281">
            <v>25</v>
          </cell>
          <cell r="AL281">
            <v>7000</v>
          </cell>
          <cell r="AM281">
            <v>1090848</v>
          </cell>
          <cell r="AN281">
            <v>7000</v>
          </cell>
        </row>
        <row r="282">
          <cell r="B282">
            <v>268</v>
          </cell>
          <cell r="C282">
            <v>38529</v>
          </cell>
          <cell r="D282">
            <v>26</v>
          </cell>
          <cell r="E282">
            <v>1012240</v>
          </cell>
          <cell r="F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2000</v>
          </cell>
          <cell r="N282">
            <v>0</v>
          </cell>
          <cell r="O282">
            <v>5000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2000</v>
          </cell>
          <cell r="AC282">
            <v>0</v>
          </cell>
          <cell r="AD282">
            <v>5000</v>
          </cell>
          <cell r="AE282">
            <v>0</v>
          </cell>
          <cell r="AF282">
            <v>0</v>
          </cell>
          <cell r="AG282">
            <v>0</v>
          </cell>
          <cell r="AI282">
            <v>7</v>
          </cell>
          <cell r="AJ282">
            <v>26</v>
          </cell>
          <cell r="AL282">
            <v>7000</v>
          </cell>
          <cell r="AM282">
            <v>1005240</v>
          </cell>
          <cell r="AN282">
            <v>7000</v>
          </cell>
        </row>
        <row r="283">
          <cell r="B283">
            <v>269</v>
          </cell>
          <cell r="C283">
            <v>38530</v>
          </cell>
          <cell r="D283">
            <v>27</v>
          </cell>
          <cell r="E283">
            <v>885866</v>
          </cell>
          <cell r="F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2000</v>
          </cell>
          <cell r="N283">
            <v>0</v>
          </cell>
          <cell r="O283">
            <v>5000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2000</v>
          </cell>
          <cell r="AC283">
            <v>0</v>
          </cell>
          <cell r="AD283">
            <v>5000</v>
          </cell>
          <cell r="AE283">
            <v>0</v>
          </cell>
          <cell r="AF283">
            <v>0</v>
          </cell>
          <cell r="AG283">
            <v>0</v>
          </cell>
          <cell r="AI283">
            <v>7</v>
          </cell>
          <cell r="AJ283">
            <v>27</v>
          </cell>
          <cell r="AL283">
            <v>7000</v>
          </cell>
          <cell r="AM283">
            <v>878866</v>
          </cell>
          <cell r="AN283">
            <v>7000</v>
          </cell>
        </row>
        <row r="284">
          <cell r="B284">
            <v>270</v>
          </cell>
          <cell r="C284">
            <v>38531</v>
          </cell>
          <cell r="D284">
            <v>28</v>
          </cell>
          <cell r="E284">
            <v>860412</v>
          </cell>
          <cell r="F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2000</v>
          </cell>
          <cell r="N284">
            <v>0</v>
          </cell>
          <cell r="O284">
            <v>5000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2000</v>
          </cell>
          <cell r="AC284">
            <v>0</v>
          </cell>
          <cell r="AD284">
            <v>5000</v>
          </cell>
          <cell r="AE284">
            <v>0</v>
          </cell>
          <cell r="AF284">
            <v>0</v>
          </cell>
          <cell r="AG284">
            <v>0</v>
          </cell>
          <cell r="AI284">
            <v>7</v>
          </cell>
          <cell r="AJ284">
            <v>28</v>
          </cell>
          <cell r="AL284">
            <v>7000</v>
          </cell>
          <cell r="AM284">
            <v>853412</v>
          </cell>
          <cell r="AN284">
            <v>7000</v>
          </cell>
        </row>
        <row r="285">
          <cell r="B285">
            <v>271</v>
          </cell>
          <cell r="C285">
            <v>38532</v>
          </cell>
          <cell r="D285">
            <v>29</v>
          </cell>
          <cell r="E285">
            <v>972677</v>
          </cell>
          <cell r="F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2000</v>
          </cell>
          <cell r="N285">
            <v>0</v>
          </cell>
          <cell r="O285">
            <v>5000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2000</v>
          </cell>
          <cell r="AC285">
            <v>0</v>
          </cell>
          <cell r="AD285">
            <v>5000</v>
          </cell>
          <cell r="AE285">
            <v>0</v>
          </cell>
          <cell r="AF285">
            <v>0</v>
          </cell>
          <cell r="AG285">
            <v>0</v>
          </cell>
          <cell r="AI285">
            <v>7</v>
          </cell>
          <cell r="AJ285">
            <v>29</v>
          </cell>
          <cell r="AL285">
            <v>7000</v>
          </cell>
          <cell r="AM285">
            <v>965677</v>
          </cell>
          <cell r="AN285">
            <v>7000</v>
          </cell>
        </row>
        <row r="286">
          <cell r="B286">
            <v>272</v>
          </cell>
          <cell r="C286">
            <v>38533</v>
          </cell>
          <cell r="D286">
            <v>30</v>
          </cell>
          <cell r="E286">
            <v>971754</v>
          </cell>
          <cell r="F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2000</v>
          </cell>
          <cell r="N286">
            <v>0</v>
          </cell>
          <cell r="O286">
            <v>5000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2000</v>
          </cell>
          <cell r="AC286">
            <v>0</v>
          </cell>
          <cell r="AD286">
            <v>5000</v>
          </cell>
          <cell r="AE286">
            <v>0</v>
          </cell>
          <cell r="AF286">
            <v>0</v>
          </cell>
          <cell r="AG286">
            <v>0</v>
          </cell>
          <cell r="AI286">
            <v>7</v>
          </cell>
          <cell r="AJ286">
            <v>30</v>
          </cell>
          <cell r="AL286">
            <v>7000</v>
          </cell>
          <cell r="AM286">
            <v>964754</v>
          </cell>
          <cell r="AN286">
            <v>7000</v>
          </cell>
        </row>
        <row r="287">
          <cell r="B287">
            <v>273</v>
          </cell>
          <cell r="C287">
            <v>38534</v>
          </cell>
          <cell r="D287">
            <v>31</v>
          </cell>
          <cell r="E287">
            <v>1005922</v>
          </cell>
          <cell r="F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2000</v>
          </cell>
          <cell r="N287">
            <v>0</v>
          </cell>
          <cell r="O287">
            <v>5000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2000</v>
          </cell>
          <cell r="AC287">
            <v>0</v>
          </cell>
          <cell r="AD287">
            <v>5000</v>
          </cell>
          <cell r="AE287">
            <v>0</v>
          </cell>
          <cell r="AF287">
            <v>0</v>
          </cell>
          <cell r="AG287">
            <v>0</v>
          </cell>
          <cell r="AI287">
            <v>7</v>
          </cell>
          <cell r="AJ287">
            <v>31</v>
          </cell>
          <cell r="AL287">
            <v>7000</v>
          </cell>
          <cell r="AM287">
            <v>998922</v>
          </cell>
          <cell r="AN287">
            <v>7000</v>
          </cell>
        </row>
        <row r="288">
          <cell r="B288">
            <v>274</v>
          </cell>
          <cell r="C288">
            <v>38535</v>
          </cell>
          <cell r="D288">
            <v>1</v>
          </cell>
          <cell r="E288">
            <v>850324</v>
          </cell>
          <cell r="F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2000</v>
          </cell>
          <cell r="N288">
            <v>0</v>
          </cell>
          <cell r="O288">
            <v>5000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2000</v>
          </cell>
          <cell r="AC288">
            <v>0</v>
          </cell>
          <cell r="AD288">
            <v>5000</v>
          </cell>
          <cell r="AE288">
            <v>0</v>
          </cell>
          <cell r="AF288">
            <v>0</v>
          </cell>
          <cell r="AG288">
            <v>0</v>
          </cell>
          <cell r="AI288">
            <v>8</v>
          </cell>
          <cell r="AJ288">
            <v>1</v>
          </cell>
          <cell r="AL288">
            <v>7000</v>
          </cell>
          <cell r="AM288">
            <v>843324</v>
          </cell>
          <cell r="AN288">
            <v>7000</v>
          </cell>
        </row>
        <row r="289">
          <cell r="B289">
            <v>275</v>
          </cell>
          <cell r="C289">
            <v>38536</v>
          </cell>
          <cell r="D289">
            <v>2</v>
          </cell>
          <cell r="E289">
            <v>844947</v>
          </cell>
          <cell r="F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2000</v>
          </cell>
          <cell r="N289">
            <v>0</v>
          </cell>
          <cell r="O289">
            <v>5000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2000</v>
          </cell>
          <cell r="AC289">
            <v>0</v>
          </cell>
          <cell r="AD289">
            <v>5000</v>
          </cell>
          <cell r="AE289">
            <v>0</v>
          </cell>
          <cell r="AF289">
            <v>0</v>
          </cell>
          <cell r="AG289">
            <v>0</v>
          </cell>
          <cell r="AI289">
            <v>8</v>
          </cell>
          <cell r="AJ289">
            <v>2</v>
          </cell>
          <cell r="AL289">
            <v>7000</v>
          </cell>
          <cell r="AM289">
            <v>837947</v>
          </cell>
          <cell r="AN289">
            <v>7000</v>
          </cell>
        </row>
        <row r="290">
          <cell r="B290">
            <v>276</v>
          </cell>
          <cell r="C290">
            <v>38537</v>
          </cell>
          <cell r="D290">
            <v>3</v>
          </cell>
          <cell r="E290">
            <v>738076</v>
          </cell>
          <cell r="F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2000</v>
          </cell>
          <cell r="N290">
            <v>0</v>
          </cell>
          <cell r="O290">
            <v>5000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2000</v>
          </cell>
          <cell r="AC290">
            <v>0</v>
          </cell>
          <cell r="AD290">
            <v>5000</v>
          </cell>
          <cell r="AE290">
            <v>0</v>
          </cell>
          <cell r="AF290">
            <v>0</v>
          </cell>
          <cell r="AG290">
            <v>0</v>
          </cell>
          <cell r="AI290">
            <v>8</v>
          </cell>
          <cell r="AJ290">
            <v>3</v>
          </cell>
          <cell r="AL290">
            <v>7000</v>
          </cell>
          <cell r="AM290">
            <v>731076</v>
          </cell>
          <cell r="AN290">
            <v>7000</v>
          </cell>
        </row>
        <row r="291">
          <cell r="B291">
            <v>277</v>
          </cell>
          <cell r="C291">
            <v>38538</v>
          </cell>
          <cell r="D291">
            <v>4</v>
          </cell>
          <cell r="E291">
            <v>546183</v>
          </cell>
          <cell r="F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2000</v>
          </cell>
          <cell r="N291">
            <v>0</v>
          </cell>
          <cell r="O291">
            <v>5000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2000</v>
          </cell>
          <cell r="AC291">
            <v>0</v>
          </cell>
          <cell r="AD291">
            <v>5000</v>
          </cell>
          <cell r="AE291">
            <v>0</v>
          </cell>
          <cell r="AF291">
            <v>0</v>
          </cell>
          <cell r="AG291">
            <v>0</v>
          </cell>
          <cell r="AI291">
            <v>8</v>
          </cell>
          <cell r="AJ291">
            <v>4</v>
          </cell>
          <cell r="AL291">
            <v>7000</v>
          </cell>
          <cell r="AM291">
            <v>539183</v>
          </cell>
          <cell r="AN291">
            <v>7000</v>
          </cell>
        </row>
        <row r="292">
          <cell r="B292">
            <v>278</v>
          </cell>
          <cell r="C292">
            <v>38539</v>
          </cell>
          <cell r="D292">
            <v>5</v>
          </cell>
          <cell r="E292">
            <v>586500</v>
          </cell>
          <cell r="F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2000</v>
          </cell>
          <cell r="N292">
            <v>0</v>
          </cell>
          <cell r="O292">
            <v>5000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2000</v>
          </cell>
          <cell r="AC292">
            <v>0</v>
          </cell>
          <cell r="AD292">
            <v>5000</v>
          </cell>
          <cell r="AE292">
            <v>0</v>
          </cell>
          <cell r="AF292">
            <v>0</v>
          </cell>
          <cell r="AG292">
            <v>0</v>
          </cell>
          <cell r="AI292">
            <v>8</v>
          </cell>
          <cell r="AJ292">
            <v>5</v>
          </cell>
          <cell r="AL292">
            <v>7000</v>
          </cell>
          <cell r="AM292">
            <v>579500</v>
          </cell>
          <cell r="AN292">
            <v>7000</v>
          </cell>
        </row>
        <row r="293">
          <cell r="B293">
            <v>279</v>
          </cell>
          <cell r="C293">
            <v>38540</v>
          </cell>
          <cell r="D293">
            <v>6</v>
          </cell>
          <cell r="E293">
            <v>722215</v>
          </cell>
          <cell r="F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2000</v>
          </cell>
          <cell r="N293">
            <v>0</v>
          </cell>
          <cell r="O293">
            <v>5000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2000</v>
          </cell>
          <cell r="AC293">
            <v>0</v>
          </cell>
          <cell r="AD293">
            <v>5000</v>
          </cell>
          <cell r="AE293">
            <v>0</v>
          </cell>
          <cell r="AF293">
            <v>0</v>
          </cell>
          <cell r="AG293">
            <v>0</v>
          </cell>
          <cell r="AI293">
            <v>8</v>
          </cell>
          <cell r="AJ293">
            <v>6</v>
          </cell>
          <cell r="AL293">
            <v>7000</v>
          </cell>
          <cell r="AM293">
            <v>715215</v>
          </cell>
          <cell r="AN293">
            <v>7000</v>
          </cell>
        </row>
        <row r="294">
          <cell r="B294">
            <v>280</v>
          </cell>
          <cell r="C294">
            <v>38541</v>
          </cell>
          <cell r="D294">
            <v>7</v>
          </cell>
          <cell r="E294">
            <v>840714</v>
          </cell>
          <cell r="F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2000</v>
          </cell>
          <cell r="N294">
            <v>0</v>
          </cell>
          <cell r="O294">
            <v>5000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2000</v>
          </cell>
          <cell r="AC294">
            <v>0</v>
          </cell>
          <cell r="AD294">
            <v>5000</v>
          </cell>
          <cell r="AE294">
            <v>0</v>
          </cell>
          <cell r="AF294">
            <v>0</v>
          </cell>
          <cell r="AG294">
            <v>0</v>
          </cell>
          <cell r="AI294">
            <v>8</v>
          </cell>
          <cell r="AJ294">
            <v>7</v>
          </cell>
          <cell r="AL294">
            <v>7000</v>
          </cell>
          <cell r="AM294">
            <v>833714</v>
          </cell>
          <cell r="AN294">
            <v>7000</v>
          </cell>
        </row>
        <row r="295">
          <cell r="B295">
            <v>281</v>
          </cell>
          <cell r="C295">
            <v>38542</v>
          </cell>
          <cell r="D295">
            <v>8</v>
          </cell>
          <cell r="E295">
            <v>872240</v>
          </cell>
          <cell r="F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2000</v>
          </cell>
          <cell r="N295">
            <v>0</v>
          </cell>
          <cell r="O295">
            <v>5000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2000</v>
          </cell>
          <cell r="AC295">
            <v>0</v>
          </cell>
          <cell r="AD295">
            <v>5000</v>
          </cell>
          <cell r="AE295">
            <v>0</v>
          </cell>
          <cell r="AF295">
            <v>0</v>
          </cell>
          <cell r="AG295">
            <v>0</v>
          </cell>
          <cell r="AI295">
            <v>8</v>
          </cell>
          <cell r="AJ295">
            <v>8</v>
          </cell>
          <cell r="AL295">
            <v>7000</v>
          </cell>
          <cell r="AM295">
            <v>865240</v>
          </cell>
          <cell r="AN295">
            <v>7000</v>
          </cell>
        </row>
        <row r="296">
          <cell r="B296">
            <v>282</v>
          </cell>
          <cell r="C296">
            <v>38543</v>
          </cell>
          <cell r="D296">
            <v>9</v>
          </cell>
          <cell r="E296">
            <v>764767</v>
          </cell>
          <cell r="F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2000</v>
          </cell>
          <cell r="N296">
            <v>0</v>
          </cell>
          <cell r="O296">
            <v>5000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2000</v>
          </cell>
          <cell r="AC296">
            <v>0</v>
          </cell>
          <cell r="AD296">
            <v>5000</v>
          </cell>
          <cell r="AE296">
            <v>0</v>
          </cell>
          <cell r="AF296">
            <v>0</v>
          </cell>
          <cell r="AG296">
            <v>0</v>
          </cell>
          <cell r="AI296">
            <v>8</v>
          </cell>
          <cell r="AJ296">
            <v>9</v>
          </cell>
          <cell r="AL296">
            <v>7000</v>
          </cell>
          <cell r="AM296">
            <v>757767</v>
          </cell>
          <cell r="AN296">
            <v>7000</v>
          </cell>
        </row>
        <row r="297">
          <cell r="B297">
            <v>283</v>
          </cell>
          <cell r="C297">
            <v>38544</v>
          </cell>
          <cell r="D297">
            <v>10</v>
          </cell>
          <cell r="E297">
            <v>813744</v>
          </cell>
          <cell r="F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2000</v>
          </cell>
          <cell r="N297">
            <v>0</v>
          </cell>
          <cell r="O297">
            <v>5000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2000</v>
          </cell>
          <cell r="AC297">
            <v>0</v>
          </cell>
          <cell r="AD297">
            <v>5000</v>
          </cell>
          <cell r="AE297">
            <v>0</v>
          </cell>
          <cell r="AF297">
            <v>0</v>
          </cell>
          <cell r="AG297">
            <v>0</v>
          </cell>
          <cell r="AI297">
            <v>8</v>
          </cell>
          <cell r="AJ297">
            <v>10</v>
          </cell>
          <cell r="AL297">
            <v>7000</v>
          </cell>
          <cell r="AM297">
            <v>806744</v>
          </cell>
          <cell r="AN297">
            <v>7000</v>
          </cell>
        </row>
        <row r="298">
          <cell r="B298">
            <v>284</v>
          </cell>
          <cell r="C298">
            <v>38545</v>
          </cell>
          <cell r="D298">
            <v>11</v>
          </cell>
          <cell r="E298">
            <v>802366</v>
          </cell>
          <cell r="F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2000</v>
          </cell>
          <cell r="N298">
            <v>0</v>
          </cell>
          <cell r="O298">
            <v>5000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2000</v>
          </cell>
          <cell r="AC298">
            <v>0</v>
          </cell>
          <cell r="AD298">
            <v>5000</v>
          </cell>
          <cell r="AE298">
            <v>0</v>
          </cell>
          <cell r="AF298">
            <v>0</v>
          </cell>
          <cell r="AG298">
            <v>0</v>
          </cell>
          <cell r="AI298">
            <v>8</v>
          </cell>
          <cell r="AJ298">
            <v>11</v>
          </cell>
          <cell r="AL298">
            <v>7000</v>
          </cell>
          <cell r="AM298">
            <v>795366</v>
          </cell>
          <cell r="AN298">
            <v>7000</v>
          </cell>
        </row>
        <row r="299">
          <cell r="B299">
            <v>285</v>
          </cell>
          <cell r="C299">
            <v>38546</v>
          </cell>
          <cell r="D299">
            <v>12</v>
          </cell>
          <cell r="E299">
            <v>785939</v>
          </cell>
          <cell r="F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2000</v>
          </cell>
          <cell r="N299">
            <v>0</v>
          </cell>
          <cell r="O299">
            <v>5000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2000</v>
          </cell>
          <cell r="AC299">
            <v>0</v>
          </cell>
          <cell r="AD299">
            <v>5000</v>
          </cell>
          <cell r="AE299">
            <v>0</v>
          </cell>
          <cell r="AF299">
            <v>0</v>
          </cell>
          <cell r="AG299">
            <v>0</v>
          </cell>
          <cell r="AI299">
            <v>8</v>
          </cell>
          <cell r="AJ299">
            <v>12</v>
          </cell>
          <cell r="AL299">
            <v>7000</v>
          </cell>
          <cell r="AM299">
            <v>778939</v>
          </cell>
          <cell r="AN299">
            <v>7000</v>
          </cell>
        </row>
        <row r="300">
          <cell r="B300">
            <v>286</v>
          </cell>
          <cell r="C300">
            <v>38547</v>
          </cell>
          <cell r="D300">
            <v>13</v>
          </cell>
          <cell r="E300">
            <v>809092</v>
          </cell>
          <cell r="F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2000</v>
          </cell>
          <cell r="N300">
            <v>0</v>
          </cell>
          <cell r="O300">
            <v>5000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2000</v>
          </cell>
          <cell r="AC300">
            <v>0</v>
          </cell>
          <cell r="AD300">
            <v>5000</v>
          </cell>
          <cell r="AE300">
            <v>0</v>
          </cell>
          <cell r="AF300">
            <v>0</v>
          </cell>
          <cell r="AG300">
            <v>0</v>
          </cell>
          <cell r="AI300">
            <v>8</v>
          </cell>
          <cell r="AJ300">
            <v>13</v>
          </cell>
          <cell r="AL300">
            <v>7000</v>
          </cell>
          <cell r="AM300">
            <v>802092</v>
          </cell>
          <cell r="AN300">
            <v>7000</v>
          </cell>
        </row>
        <row r="301">
          <cell r="B301">
            <v>287</v>
          </cell>
          <cell r="C301">
            <v>38548</v>
          </cell>
          <cell r="D301">
            <v>14</v>
          </cell>
          <cell r="E301">
            <v>783179</v>
          </cell>
          <cell r="F301">
            <v>1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2000</v>
          </cell>
          <cell r="N301">
            <v>0</v>
          </cell>
          <cell r="O301">
            <v>5000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2000</v>
          </cell>
          <cell r="AC301">
            <v>0</v>
          </cell>
          <cell r="AD301">
            <v>5000</v>
          </cell>
          <cell r="AE301">
            <v>0</v>
          </cell>
          <cell r="AF301">
            <v>0</v>
          </cell>
          <cell r="AG301">
            <v>0</v>
          </cell>
          <cell r="AI301">
            <v>8</v>
          </cell>
          <cell r="AJ301">
            <v>14</v>
          </cell>
          <cell r="AL301">
            <v>7000</v>
          </cell>
          <cell r="AM301">
            <v>776179</v>
          </cell>
          <cell r="AN301">
            <v>7000</v>
          </cell>
        </row>
        <row r="302">
          <cell r="B302">
            <v>288</v>
          </cell>
          <cell r="C302">
            <v>38549</v>
          </cell>
          <cell r="D302">
            <v>15</v>
          </cell>
          <cell r="E302">
            <v>778917</v>
          </cell>
          <cell r="F302">
            <v>2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2000</v>
          </cell>
          <cell r="N302">
            <v>0</v>
          </cell>
          <cell r="O302">
            <v>5000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2000</v>
          </cell>
          <cell r="AC302">
            <v>0</v>
          </cell>
          <cell r="AD302">
            <v>5000</v>
          </cell>
          <cell r="AE302">
            <v>0</v>
          </cell>
          <cell r="AF302">
            <v>0</v>
          </cell>
          <cell r="AG302">
            <v>0</v>
          </cell>
          <cell r="AI302">
            <v>8</v>
          </cell>
          <cell r="AJ302">
            <v>15</v>
          </cell>
          <cell r="AL302">
            <v>7000</v>
          </cell>
          <cell r="AM302">
            <v>771917</v>
          </cell>
          <cell r="AN302">
            <v>7000</v>
          </cell>
        </row>
        <row r="303">
          <cell r="B303">
            <v>289</v>
          </cell>
          <cell r="C303">
            <v>38550</v>
          </cell>
          <cell r="D303">
            <v>16</v>
          </cell>
          <cell r="E303">
            <v>735557</v>
          </cell>
          <cell r="F303">
            <v>5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2000</v>
          </cell>
          <cell r="N303">
            <v>0</v>
          </cell>
          <cell r="O303">
            <v>5000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2000</v>
          </cell>
          <cell r="AC303">
            <v>0</v>
          </cell>
          <cell r="AD303">
            <v>5000</v>
          </cell>
          <cell r="AE303">
            <v>0</v>
          </cell>
          <cell r="AF303">
            <v>0</v>
          </cell>
          <cell r="AG303">
            <v>0</v>
          </cell>
          <cell r="AI303">
            <v>8</v>
          </cell>
          <cell r="AJ303">
            <v>16</v>
          </cell>
          <cell r="AL303">
            <v>7000</v>
          </cell>
          <cell r="AM303">
            <v>728557</v>
          </cell>
          <cell r="AN303">
            <v>7000</v>
          </cell>
        </row>
        <row r="304">
          <cell r="B304">
            <v>290</v>
          </cell>
          <cell r="C304">
            <v>38551</v>
          </cell>
          <cell r="D304">
            <v>17</v>
          </cell>
          <cell r="E304">
            <v>804216</v>
          </cell>
          <cell r="F304">
            <v>3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2000</v>
          </cell>
          <cell r="N304">
            <v>0</v>
          </cell>
          <cell r="O304">
            <v>5000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2000</v>
          </cell>
          <cell r="AC304">
            <v>0</v>
          </cell>
          <cell r="AD304">
            <v>5000</v>
          </cell>
          <cell r="AE304">
            <v>0</v>
          </cell>
          <cell r="AF304">
            <v>0</v>
          </cell>
          <cell r="AG304">
            <v>0</v>
          </cell>
          <cell r="AI304">
            <v>8</v>
          </cell>
          <cell r="AJ304">
            <v>17</v>
          </cell>
          <cell r="AL304">
            <v>7000</v>
          </cell>
          <cell r="AM304">
            <v>797216</v>
          </cell>
          <cell r="AN304">
            <v>7000</v>
          </cell>
        </row>
        <row r="305">
          <cell r="B305">
            <v>291</v>
          </cell>
          <cell r="C305">
            <v>38552</v>
          </cell>
          <cell r="D305">
            <v>18</v>
          </cell>
          <cell r="E305">
            <v>737414</v>
          </cell>
          <cell r="F305">
            <v>2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2000</v>
          </cell>
          <cell r="N305">
            <v>0</v>
          </cell>
          <cell r="O305">
            <v>5000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2000</v>
          </cell>
          <cell r="AC305">
            <v>0</v>
          </cell>
          <cell r="AD305">
            <v>5000</v>
          </cell>
          <cell r="AE305">
            <v>0</v>
          </cell>
          <cell r="AF305">
            <v>0</v>
          </cell>
          <cell r="AG305">
            <v>0</v>
          </cell>
          <cell r="AI305">
            <v>8</v>
          </cell>
          <cell r="AJ305">
            <v>18</v>
          </cell>
          <cell r="AL305">
            <v>7000</v>
          </cell>
          <cell r="AM305">
            <v>730414</v>
          </cell>
          <cell r="AN305">
            <v>7000</v>
          </cell>
        </row>
        <row r="306">
          <cell r="B306">
            <v>292</v>
          </cell>
          <cell r="C306">
            <v>38553</v>
          </cell>
          <cell r="D306">
            <v>19</v>
          </cell>
          <cell r="E306">
            <v>614799</v>
          </cell>
          <cell r="F306">
            <v>1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2000</v>
          </cell>
          <cell r="N306">
            <v>0</v>
          </cell>
          <cell r="O306">
            <v>5000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2000</v>
          </cell>
          <cell r="AC306">
            <v>0</v>
          </cell>
          <cell r="AD306">
            <v>5000</v>
          </cell>
          <cell r="AE306">
            <v>0</v>
          </cell>
          <cell r="AF306">
            <v>0</v>
          </cell>
          <cell r="AG306">
            <v>0</v>
          </cell>
          <cell r="AI306">
            <v>8</v>
          </cell>
          <cell r="AJ306">
            <v>19</v>
          </cell>
          <cell r="AL306">
            <v>7000</v>
          </cell>
          <cell r="AM306">
            <v>607799</v>
          </cell>
          <cell r="AN306">
            <v>7000</v>
          </cell>
        </row>
        <row r="307">
          <cell r="B307">
            <v>293</v>
          </cell>
          <cell r="C307">
            <v>38554</v>
          </cell>
          <cell r="D307">
            <v>20</v>
          </cell>
          <cell r="E307">
            <v>607196</v>
          </cell>
          <cell r="F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2000</v>
          </cell>
          <cell r="N307">
            <v>0</v>
          </cell>
          <cell r="O307">
            <v>5000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2000</v>
          </cell>
          <cell r="AC307">
            <v>0</v>
          </cell>
          <cell r="AD307">
            <v>5000</v>
          </cell>
          <cell r="AE307">
            <v>0</v>
          </cell>
          <cell r="AF307">
            <v>0</v>
          </cell>
          <cell r="AG307">
            <v>0</v>
          </cell>
          <cell r="AI307">
            <v>8</v>
          </cell>
          <cell r="AJ307">
            <v>20</v>
          </cell>
          <cell r="AL307">
            <v>7000</v>
          </cell>
          <cell r="AM307">
            <v>600196</v>
          </cell>
          <cell r="AN307">
            <v>7000</v>
          </cell>
        </row>
        <row r="308">
          <cell r="B308">
            <v>294</v>
          </cell>
          <cell r="C308">
            <v>38555</v>
          </cell>
          <cell r="D308">
            <v>21</v>
          </cell>
          <cell r="E308">
            <v>631465</v>
          </cell>
          <cell r="F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2000</v>
          </cell>
          <cell r="N308">
            <v>0</v>
          </cell>
          <cell r="O308">
            <v>5000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2000</v>
          </cell>
          <cell r="AC308">
            <v>0</v>
          </cell>
          <cell r="AD308">
            <v>5000</v>
          </cell>
          <cell r="AE308">
            <v>0</v>
          </cell>
          <cell r="AF308">
            <v>0</v>
          </cell>
          <cell r="AG308">
            <v>0</v>
          </cell>
          <cell r="AI308">
            <v>8</v>
          </cell>
          <cell r="AJ308">
            <v>21</v>
          </cell>
          <cell r="AL308">
            <v>7000</v>
          </cell>
          <cell r="AM308">
            <v>624465</v>
          </cell>
          <cell r="AN308">
            <v>7000</v>
          </cell>
        </row>
        <row r="309">
          <cell r="B309">
            <v>295</v>
          </cell>
          <cell r="C309">
            <v>38556</v>
          </cell>
          <cell r="D309">
            <v>22</v>
          </cell>
          <cell r="E309">
            <v>467571</v>
          </cell>
          <cell r="F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2000</v>
          </cell>
          <cell r="N309">
            <v>0</v>
          </cell>
          <cell r="O309">
            <v>5000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2000</v>
          </cell>
          <cell r="AC309">
            <v>0</v>
          </cell>
          <cell r="AD309">
            <v>5000</v>
          </cell>
          <cell r="AE309">
            <v>0</v>
          </cell>
          <cell r="AF309">
            <v>0</v>
          </cell>
          <cell r="AG309">
            <v>0</v>
          </cell>
          <cell r="AI309">
            <v>8</v>
          </cell>
          <cell r="AJ309">
            <v>22</v>
          </cell>
          <cell r="AL309">
            <v>7000</v>
          </cell>
          <cell r="AM309">
            <v>460571</v>
          </cell>
          <cell r="AN309">
            <v>7000</v>
          </cell>
        </row>
        <row r="310">
          <cell r="B310">
            <v>296</v>
          </cell>
          <cell r="C310">
            <v>38557</v>
          </cell>
          <cell r="D310">
            <v>23</v>
          </cell>
          <cell r="E310">
            <v>741641</v>
          </cell>
          <cell r="F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2000</v>
          </cell>
          <cell r="N310">
            <v>0</v>
          </cell>
          <cell r="O310">
            <v>5000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2000</v>
          </cell>
          <cell r="AC310">
            <v>0</v>
          </cell>
          <cell r="AD310">
            <v>5000</v>
          </cell>
          <cell r="AE310">
            <v>0</v>
          </cell>
          <cell r="AF310">
            <v>0</v>
          </cell>
          <cell r="AG310">
            <v>0</v>
          </cell>
          <cell r="AI310">
            <v>8</v>
          </cell>
          <cell r="AJ310">
            <v>23</v>
          </cell>
          <cell r="AL310">
            <v>7000</v>
          </cell>
          <cell r="AM310">
            <v>734641</v>
          </cell>
          <cell r="AN310">
            <v>7000</v>
          </cell>
        </row>
        <row r="311">
          <cell r="B311">
            <v>297</v>
          </cell>
          <cell r="C311">
            <v>38558</v>
          </cell>
          <cell r="D311">
            <v>24</v>
          </cell>
          <cell r="E311">
            <v>764921</v>
          </cell>
          <cell r="F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2000</v>
          </cell>
          <cell r="N311">
            <v>0</v>
          </cell>
          <cell r="O311">
            <v>5000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2000</v>
          </cell>
          <cell r="AC311">
            <v>0</v>
          </cell>
          <cell r="AD311">
            <v>5000</v>
          </cell>
          <cell r="AE311">
            <v>0</v>
          </cell>
          <cell r="AF311">
            <v>0</v>
          </cell>
          <cell r="AG311">
            <v>0</v>
          </cell>
          <cell r="AI311">
            <v>8</v>
          </cell>
          <cell r="AJ311">
            <v>24</v>
          </cell>
          <cell r="AL311">
            <v>7000</v>
          </cell>
          <cell r="AM311">
            <v>757921</v>
          </cell>
          <cell r="AN311">
            <v>7000</v>
          </cell>
        </row>
        <row r="312">
          <cell r="B312">
            <v>298</v>
          </cell>
          <cell r="C312">
            <v>38559</v>
          </cell>
          <cell r="D312">
            <v>25</v>
          </cell>
          <cell r="E312">
            <v>754173</v>
          </cell>
          <cell r="F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2000</v>
          </cell>
          <cell r="N312">
            <v>0</v>
          </cell>
          <cell r="O312">
            <v>5000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2000</v>
          </cell>
          <cell r="AC312">
            <v>0</v>
          </cell>
          <cell r="AD312">
            <v>5000</v>
          </cell>
          <cell r="AE312">
            <v>0</v>
          </cell>
          <cell r="AF312">
            <v>0</v>
          </cell>
          <cell r="AG312">
            <v>0</v>
          </cell>
          <cell r="AI312">
            <v>8</v>
          </cell>
          <cell r="AJ312">
            <v>25</v>
          </cell>
          <cell r="AL312">
            <v>7000</v>
          </cell>
          <cell r="AM312">
            <v>747173</v>
          </cell>
          <cell r="AN312">
            <v>7000</v>
          </cell>
        </row>
        <row r="313">
          <cell r="B313">
            <v>299</v>
          </cell>
          <cell r="C313">
            <v>38560</v>
          </cell>
          <cell r="D313">
            <v>26</v>
          </cell>
          <cell r="E313">
            <v>643447</v>
          </cell>
          <cell r="F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2000</v>
          </cell>
          <cell r="N313">
            <v>0</v>
          </cell>
          <cell r="O313">
            <v>5000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2000</v>
          </cell>
          <cell r="AC313">
            <v>0</v>
          </cell>
          <cell r="AD313">
            <v>5000</v>
          </cell>
          <cell r="AE313">
            <v>0</v>
          </cell>
          <cell r="AF313">
            <v>0</v>
          </cell>
          <cell r="AG313">
            <v>0</v>
          </cell>
          <cell r="AI313">
            <v>8</v>
          </cell>
          <cell r="AJ313">
            <v>26</v>
          </cell>
          <cell r="AL313">
            <v>7000</v>
          </cell>
          <cell r="AM313">
            <v>636447</v>
          </cell>
          <cell r="AN313">
            <v>7000</v>
          </cell>
        </row>
        <row r="314">
          <cell r="B314">
            <v>300</v>
          </cell>
          <cell r="C314">
            <v>38561</v>
          </cell>
          <cell r="D314">
            <v>27</v>
          </cell>
          <cell r="E314">
            <v>620304</v>
          </cell>
          <cell r="F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2000</v>
          </cell>
          <cell r="N314">
            <v>0</v>
          </cell>
          <cell r="O314">
            <v>5000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2000</v>
          </cell>
          <cell r="AC314">
            <v>0</v>
          </cell>
          <cell r="AD314">
            <v>5000</v>
          </cell>
          <cell r="AE314">
            <v>0</v>
          </cell>
          <cell r="AF314">
            <v>0</v>
          </cell>
          <cell r="AG314">
            <v>0</v>
          </cell>
          <cell r="AI314">
            <v>8</v>
          </cell>
          <cell r="AJ314">
            <v>27</v>
          </cell>
          <cell r="AL314">
            <v>7000</v>
          </cell>
          <cell r="AM314">
            <v>613304</v>
          </cell>
          <cell r="AN314">
            <v>7000</v>
          </cell>
        </row>
        <row r="315">
          <cell r="B315">
            <v>301</v>
          </cell>
          <cell r="C315">
            <v>38562</v>
          </cell>
          <cell r="D315">
            <v>28</v>
          </cell>
          <cell r="E315">
            <v>592888</v>
          </cell>
          <cell r="F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2000</v>
          </cell>
          <cell r="N315">
            <v>0</v>
          </cell>
          <cell r="O315">
            <v>5000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2000</v>
          </cell>
          <cell r="AC315">
            <v>0</v>
          </cell>
          <cell r="AD315">
            <v>5000</v>
          </cell>
          <cell r="AE315">
            <v>0</v>
          </cell>
          <cell r="AF315">
            <v>0</v>
          </cell>
          <cell r="AG315">
            <v>0</v>
          </cell>
          <cell r="AI315">
            <v>8</v>
          </cell>
          <cell r="AJ315">
            <v>28</v>
          </cell>
          <cell r="AL315">
            <v>7000</v>
          </cell>
          <cell r="AM315">
            <v>585888</v>
          </cell>
          <cell r="AN315">
            <v>7000</v>
          </cell>
        </row>
        <row r="316">
          <cell r="B316">
            <v>302</v>
          </cell>
          <cell r="C316">
            <v>38563</v>
          </cell>
          <cell r="D316">
            <v>29</v>
          </cell>
          <cell r="E316">
            <v>661048</v>
          </cell>
          <cell r="F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2000</v>
          </cell>
          <cell r="N316">
            <v>0</v>
          </cell>
          <cell r="O316">
            <v>5000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2000</v>
          </cell>
          <cell r="AC316">
            <v>0</v>
          </cell>
          <cell r="AD316">
            <v>5000</v>
          </cell>
          <cell r="AE316">
            <v>0</v>
          </cell>
          <cell r="AF316">
            <v>0</v>
          </cell>
          <cell r="AG316">
            <v>0</v>
          </cell>
          <cell r="AI316">
            <v>8</v>
          </cell>
          <cell r="AJ316">
            <v>29</v>
          </cell>
          <cell r="AL316">
            <v>7000</v>
          </cell>
          <cell r="AM316">
            <v>654048</v>
          </cell>
          <cell r="AN316">
            <v>7000</v>
          </cell>
        </row>
        <row r="317">
          <cell r="B317">
            <v>303</v>
          </cell>
          <cell r="C317">
            <v>38564</v>
          </cell>
          <cell r="D317">
            <v>30</v>
          </cell>
          <cell r="E317">
            <v>672677</v>
          </cell>
          <cell r="F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2000</v>
          </cell>
          <cell r="N317">
            <v>0</v>
          </cell>
          <cell r="O317">
            <v>5000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2000</v>
          </cell>
          <cell r="AC317">
            <v>0</v>
          </cell>
          <cell r="AD317">
            <v>5000</v>
          </cell>
          <cell r="AE317">
            <v>0</v>
          </cell>
          <cell r="AF317">
            <v>0</v>
          </cell>
          <cell r="AG317">
            <v>0</v>
          </cell>
          <cell r="AI317">
            <v>8</v>
          </cell>
          <cell r="AJ317">
            <v>30</v>
          </cell>
          <cell r="AL317">
            <v>7000</v>
          </cell>
          <cell r="AM317">
            <v>665677</v>
          </cell>
          <cell r="AN317">
            <v>7000</v>
          </cell>
        </row>
        <row r="318">
          <cell r="B318">
            <v>304</v>
          </cell>
          <cell r="C318">
            <v>38565</v>
          </cell>
          <cell r="D318">
            <v>31</v>
          </cell>
          <cell r="E318">
            <v>738386</v>
          </cell>
          <cell r="F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2000</v>
          </cell>
          <cell r="N318">
            <v>0</v>
          </cell>
          <cell r="O318">
            <v>5000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2000</v>
          </cell>
          <cell r="AC318">
            <v>0</v>
          </cell>
          <cell r="AD318">
            <v>5000</v>
          </cell>
          <cell r="AE318">
            <v>0</v>
          </cell>
          <cell r="AF318">
            <v>0</v>
          </cell>
          <cell r="AG318">
            <v>0</v>
          </cell>
          <cell r="AI318">
            <v>8</v>
          </cell>
          <cell r="AJ318">
            <v>31</v>
          </cell>
          <cell r="AL318">
            <v>7000</v>
          </cell>
          <cell r="AM318">
            <v>731386</v>
          </cell>
          <cell r="AN318">
            <v>7000</v>
          </cell>
        </row>
        <row r="319">
          <cell r="B319">
            <v>305</v>
          </cell>
          <cell r="C319">
            <v>38566</v>
          </cell>
          <cell r="D319">
            <v>1</v>
          </cell>
          <cell r="E319">
            <v>729363</v>
          </cell>
          <cell r="F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2000</v>
          </cell>
          <cell r="N319">
            <v>0</v>
          </cell>
          <cell r="O319">
            <v>5000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2000</v>
          </cell>
          <cell r="AC319">
            <v>0</v>
          </cell>
          <cell r="AD319">
            <v>5000</v>
          </cell>
          <cell r="AE319">
            <v>0</v>
          </cell>
          <cell r="AF319">
            <v>0</v>
          </cell>
          <cell r="AG319">
            <v>0</v>
          </cell>
          <cell r="AI319">
            <v>9</v>
          </cell>
          <cell r="AJ319">
            <v>1</v>
          </cell>
          <cell r="AL319">
            <v>7000</v>
          </cell>
          <cell r="AM319">
            <v>722363</v>
          </cell>
          <cell r="AN319">
            <v>7000</v>
          </cell>
        </row>
        <row r="320">
          <cell r="B320">
            <v>306</v>
          </cell>
          <cell r="C320">
            <v>38567</v>
          </cell>
          <cell r="D320">
            <v>2</v>
          </cell>
          <cell r="E320">
            <v>626378</v>
          </cell>
          <cell r="F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2000</v>
          </cell>
          <cell r="N320">
            <v>0</v>
          </cell>
          <cell r="O320">
            <v>5000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2000</v>
          </cell>
          <cell r="AC320">
            <v>0</v>
          </cell>
          <cell r="AD320">
            <v>5000</v>
          </cell>
          <cell r="AE320">
            <v>0</v>
          </cell>
          <cell r="AF320">
            <v>0</v>
          </cell>
          <cell r="AG320">
            <v>0</v>
          </cell>
          <cell r="AI320">
            <v>9</v>
          </cell>
          <cell r="AJ320">
            <v>2</v>
          </cell>
          <cell r="AL320">
            <v>7000</v>
          </cell>
          <cell r="AM320">
            <v>619378</v>
          </cell>
          <cell r="AN320">
            <v>7000</v>
          </cell>
        </row>
        <row r="321">
          <cell r="B321">
            <v>307</v>
          </cell>
          <cell r="C321">
            <v>38568</v>
          </cell>
          <cell r="D321">
            <v>3</v>
          </cell>
          <cell r="E321">
            <v>596101</v>
          </cell>
          <cell r="F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2000</v>
          </cell>
          <cell r="N321">
            <v>0</v>
          </cell>
          <cell r="O321">
            <v>5000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2000</v>
          </cell>
          <cell r="AC321">
            <v>0</v>
          </cell>
          <cell r="AD321">
            <v>5000</v>
          </cell>
          <cell r="AE321">
            <v>0</v>
          </cell>
          <cell r="AF321">
            <v>0</v>
          </cell>
          <cell r="AG321">
            <v>0</v>
          </cell>
          <cell r="AI321">
            <v>9</v>
          </cell>
          <cell r="AJ321">
            <v>3</v>
          </cell>
          <cell r="AL321">
            <v>7000</v>
          </cell>
          <cell r="AM321">
            <v>589101</v>
          </cell>
          <cell r="AN321">
            <v>7000</v>
          </cell>
        </row>
        <row r="322">
          <cell r="B322">
            <v>308</v>
          </cell>
          <cell r="C322">
            <v>38569</v>
          </cell>
          <cell r="D322">
            <v>4</v>
          </cell>
          <cell r="E322">
            <v>724328</v>
          </cell>
          <cell r="F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2000</v>
          </cell>
          <cell r="N322">
            <v>0</v>
          </cell>
          <cell r="O322">
            <v>5000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2000</v>
          </cell>
          <cell r="AC322">
            <v>0</v>
          </cell>
          <cell r="AD322">
            <v>5000</v>
          </cell>
          <cell r="AE322">
            <v>0</v>
          </cell>
          <cell r="AF322">
            <v>0</v>
          </cell>
          <cell r="AG322">
            <v>0</v>
          </cell>
          <cell r="AI322">
            <v>9</v>
          </cell>
          <cell r="AJ322">
            <v>4</v>
          </cell>
          <cell r="AL322">
            <v>7000</v>
          </cell>
          <cell r="AM322">
            <v>717328</v>
          </cell>
          <cell r="AN322">
            <v>7000</v>
          </cell>
        </row>
        <row r="323">
          <cell r="B323">
            <v>309</v>
          </cell>
          <cell r="C323">
            <v>38570</v>
          </cell>
          <cell r="D323">
            <v>5</v>
          </cell>
          <cell r="E323">
            <v>744522</v>
          </cell>
          <cell r="F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2000</v>
          </cell>
          <cell r="N323">
            <v>0</v>
          </cell>
          <cell r="O323">
            <v>5000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2000</v>
          </cell>
          <cell r="AC323">
            <v>0</v>
          </cell>
          <cell r="AD323">
            <v>5000</v>
          </cell>
          <cell r="AE323">
            <v>0</v>
          </cell>
          <cell r="AF323">
            <v>0</v>
          </cell>
          <cell r="AG323">
            <v>0</v>
          </cell>
          <cell r="AI323">
            <v>9</v>
          </cell>
          <cell r="AJ323">
            <v>5</v>
          </cell>
          <cell r="AL323">
            <v>7000</v>
          </cell>
          <cell r="AM323">
            <v>737522</v>
          </cell>
          <cell r="AN323">
            <v>7000</v>
          </cell>
        </row>
        <row r="324">
          <cell r="B324">
            <v>310</v>
          </cell>
          <cell r="C324">
            <v>38571</v>
          </cell>
          <cell r="D324">
            <v>6</v>
          </cell>
          <cell r="E324">
            <v>719141</v>
          </cell>
          <cell r="F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2000</v>
          </cell>
          <cell r="N324">
            <v>0</v>
          </cell>
          <cell r="O324">
            <v>5000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2000</v>
          </cell>
          <cell r="AC324">
            <v>0</v>
          </cell>
          <cell r="AD324">
            <v>5000</v>
          </cell>
          <cell r="AE324">
            <v>0</v>
          </cell>
          <cell r="AF324">
            <v>0</v>
          </cell>
          <cell r="AG324">
            <v>0</v>
          </cell>
          <cell r="AI324">
            <v>9</v>
          </cell>
          <cell r="AJ324">
            <v>6</v>
          </cell>
          <cell r="AL324">
            <v>7000</v>
          </cell>
          <cell r="AM324">
            <v>712141</v>
          </cell>
          <cell r="AN324">
            <v>7000</v>
          </cell>
        </row>
        <row r="325">
          <cell r="B325">
            <v>311</v>
          </cell>
          <cell r="C325">
            <v>38572</v>
          </cell>
          <cell r="D325">
            <v>7</v>
          </cell>
          <cell r="E325">
            <v>786516</v>
          </cell>
          <cell r="F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2000</v>
          </cell>
          <cell r="N325">
            <v>0</v>
          </cell>
          <cell r="O325">
            <v>5000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2000</v>
          </cell>
          <cell r="AC325">
            <v>0</v>
          </cell>
          <cell r="AD325">
            <v>5000</v>
          </cell>
          <cell r="AE325">
            <v>0</v>
          </cell>
          <cell r="AF325">
            <v>0</v>
          </cell>
          <cell r="AG325">
            <v>0</v>
          </cell>
          <cell r="AI325">
            <v>9</v>
          </cell>
          <cell r="AJ325">
            <v>7</v>
          </cell>
          <cell r="AL325">
            <v>7000</v>
          </cell>
          <cell r="AM325">
            <v>779516</v>
          </cell>
          <cell r="AN325">
            <v>7000</v>
          </cell>
        </row>
        <row r="326">
          <cell r="B326">
            <v>312</v>
          </cell>
          <cell r="C326">
            <v>38573</v>
          </cell>
          <cell r="D326">
            <v>8</v>
          </cell>
          <cell r="E326">
            <v>773549</v>
          </cell>
          <cell r="F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2000</v>
          </cell>
          <cell r="N326">
            <v>0</v>
          </cell>
          <cell r="O326">
            <v>5000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2000</v>
          </cell>
          <cell r="AC326">
            <v>0</v>
          </cell>
          <cell r="AD326">
            <v>5000</v>
          </cell>
          <cell r="AE326">
            <v>0</v>
          </cell>
          <cell r="AF326">
            <v>0</v>
          </cell>
          <cell r="AG326">
            <v>0</v>
          </cell>
          <cell r="AI326">
            <v>9</v>
          </cell>
          <cell r="AJ326">
            <v>8</v>
          </cell>
          <cell r="AL326">
            <v>7000</v>
          </cell>
          <cell r="AM326">
            <v>766549</v>
          </cell>
          <cell r="AN326">
            <v>7000</v>
          </cell>
        </row>
        <row r="327">
          <cell r="B327">
            <v>313</v>
          </cell>
          <cell r="C327">
            <v>38574</v>
          </cell>
          <cell r="D327">
            <v>9</v>
          </cell>
          <cell r="E327">
            <v>644190</v>
          </cell>
          <cell r="F327">
            <v>2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2000</v>
          </cell>
          <cell r="N327">
            <v>0</v>
          </cell>
          <cell r="O327">
            <v>5000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2000</v>
          </cell>
          <cell r="AC327">
            <v>0</v>
          </cell>
          <cell r="AD327">
            <v>5000</v>
          </cell>
          <cell r="AE327">
            <v>0</v>
          </cell>
          <cell r="AF327">
            <v>0</v>
          </cell>
          <cell r="AG327">
            <v>0</v>
          </cell>
          <cell r="AI327">
            <v>9</v>
          </cell>
          <cell r="AJ327">
            <v>9</v>
          </cell>
          <cell r="AL327">
            <v>7000</v>
          </cell>
          <cell r="AM327">
            <v>637190</v>
          </cell>
          <cell r="AN327">
            <v>7000</v>
          </cell>
        </row>
        <row r="328">
          <cell r="B328">
            <v>314</v>
          </cell>
          <cell r="C328">
            <v>38575</v>
          </cell>
          <cell r="D328">
            <v>10</v>
          </cell>
          <cell r="E328">
            <v>621931</v>
          </cell>
          <cell r="F328">
            <v>3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2000</v>
          </cell>
          <cell r="N328">
            <v>0</v>
          </cell>
          <cell r="O328">
            <v>5000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2000</v>
          </cell>
          <cell r="AC328">
            <v>0</v>
          </cell>
          <cell r="AD328">
            <v>5000</v>
          </cell>
          <cell r="AE328">
            <v>0</v>
          </cell>
          <cell r="AF328">
            <v>0</v>
          </cell>
          <cell r="AG328">
            <v>0</v>
          </cell>
          <cell r="AI328">
            <v>9</v>
          </cell>
          <cell r="AJ328">
            <v>10</v>
          </cell>
          <cell r="AL328">
            <v>7000</v>
          </cell>
          <cell r="AM328">
            <v>614931</v>
          </cell>
          <cell r="AN328">
            <v>7000</v>
          </cell>
        </row>
        <row r="329">
          <cell r="B329">
            <v>315</v>
          </cell>
          <cell r="C329">
            <v>38576</v>
          </cell>
          <cell r="D329">
            <v>11</v>
          </cell>
          <cell r="E329">
            <v>773890</v>
          </cell>
          <cell r="F329">
            <v>3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2000</v>
          </cell>
          <cell r="N329">
            <v>0</v>
          </cell>
          <cell r="O329">
            <v>5000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2000</v>
          </cell>
          <cell r="AC329">
            <v>0</v>
          </cell>
          <cell r="AD329">
            <v>5000</v>
          </cell>
          <cell r="AE329">
            <v>0</v>
          </cell>
          <cell r="AF329">
            <v>0</v>
          </cell>
          <cell r="AG329">
            <v>0</v>
          </cell>
          <cell r="AI329">
            <v>9</v>
          </cell>
          <cell r="AJ329">
            <v>11</v>
          </cell>
          <cell r="AL329">
            <v>7000</v>
          </cell>
          <cell r="AM329">
            <v>766890</v>
          </cell>
          <cell r="AN329">
            <v>7000</v>
          </cell>
        </row>
        <row r="330">
          <cell r="B330">
            <v>316</v>
          </cell>
          <cell r="C330">
            <v>38577</v>
          </cell>
          <cell r="D330">
            <v>12</v>
          </cell>
          <cell r="E330">
            <v>789076</v>
          </cell>
          <cell r="F330">
            <v>5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2000</v>
          </cell>
          <cell r="N330">
            <v>0</v>
          </cell>
          <cell r="O330">
            <v>5000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2000</v>
          </cell>
          <cell r="AC330">
            <v>0</v>
          </cell>
          <cell r="AD330">
            <v>5000</v>
          </cell>
          <cell r="AE330">
            <v>0</v>
          </cell>
          <cell r="AF330">
            <v>0</v>
          </cell>
          <cell r="AG330">
            <v>0</v>
          </cell>
          <cell r="AI330">
            <v>9</v>
          </cell>
          <cell r="AJ330">
            <v>12</v>
          </cell>
          <cell r="AL330">
            <v>7000</v>
          </cell>
          <cell r="AM330">
            <v>782076</v>
          </cell>
          <cell r="AN330">
            <v>7000</v>
          </cell>
        </row>
        <row r="331">
          <cell r="B331">
            <v>317</v>
          </cell>
          <cell r="C331">
            <v>38578</v>
          </cell>
          <cell r="D331">
            <v>13</v>
          </cell>
          <cell r="E331">
            <v>790275</v>
          </cell>
          <cell r="F331">
            <v>5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2000</v>
          </cell>
          <cell r="N331">
            <v>0</v>
          </cell>
          <cell r="O331">
            <v>5000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2000</v>
          </cell>
          <cell r="AC331">
            <v>0</v>
          </cell>
          <cell r="AD331">
            <v>5000</v>
          </cell>
          <cell r="AE331">
            <v>0</v>
          </cell>
          <cell r="AF331">
            <v>0</v>
          </cell>
          <cell r="AG331">
            <v>0</v>
          </cell>
          <cell r="AI331">
            <v>9</v>
          </cell>
          <cell r="AJ331">
            <v>13</v>
          </cell>
          <cell r="AL331">
            <v>7000</v>
          </cell>
          <cell r="AM331">
            <v>783275</v>
          </cell>
          <cell r="AN331">
            <v>7000</v>
          </cell>
        </row>
        <row r="332">
          <cell r="B332">
            <v>318</v>
          </cell>
          <cell r="C332">
            <v>38579</v>
          </cell>
          <cell r="D332">
            <v>14</v>
          </cell>
          <cell r="E332">
            <v>714004</v>
          </cell>
          <cell r="F332">
            <v>7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2000</v>
          </cell>
          <cell r="N332">
            <v>0</v>
          </cell>
          <cell r="O332">
            <v>5000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2000</v>
          </cell>
          <cell r="AC332">
            <v>0</v>
          </cell>
          <cell r="AD332">
            <v>5000</v>
          </cell>
          <cell r="AE332">
            <v>0</v>
          </cell>
          <cell r="AF332">
            <v>0</v>
          </cell>
          <cell r="AG332">
            <v>0</v>
          </cell>
          <cell r="AI332">
            <v>9</v>
          </cell>
          <cell r="AJ332">
            <v>14</v>
          </cell>
          <cell r="AL332">
            <v>7000</v>
          </cell>
          <cell r="AM332">
            <v>707004</v>
          </cell>
          <cell r="AN332">
            <v>7000</v>
          </cell>
        </row>
        <row r="333">
          <cell r="B333">
            <v>319</v>
          </cell>
          <cell r="C333">
            <v>38580</v>
          </cell>
          <cell r="D333">
            <v>15</v>
          </cell>
          <cell r="E333">
            <v>753459</v>
          </cell>
          <cell r="F333">
            <v>9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2000</v>
          </cell>
          <cell r="N333">
            <v>0</v>
          </cell>
          <cell r="O333">
            <v>5000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2000</v>
          </cell>
          <cell r="AC333">
            <v>0</v>
          </cell>
          <cell r="AD333">
            <v>5000</v>
          </cell>
          <cell r="AE333">
            <v>0</v>
          </cell>
          <cell r="AF333">
            <v>0</v>
          </cell>
          <cell r="AG333">
            <v>0</v>
          </cell>
          <cell r="AI333">
            <v>9</v>
          </cell>
          <cell r="AJ333">
            <v>15</v>
          </cell>
          <cell r="AL333">
            <v>7000</v>
          </cell>
          <cell r="AM333">
            <v>746459</v>
          </cell>
          <cell r="AN333">
            <v>7000</v>
          </cell>
        </row>
        <row r="334">
          <cell r="B334">
            <v>320</v>
          </cell>
          <cell r="C334">
            <v>38581</v>
          </cell>
          <cell r="D334">
            <v>16</v>
          </cell>
          <cell r="E334">
            <v>582837</v>
          </cell>
          <cell r="F334">
            <v>11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2000</v>
          </cell>
          <cell r="N334">
            <v>0</v>
          </cell>
          <cell r="O334">
            <v>5000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2000</v>
          </cell>
          <cell r="AC334">
            <v>0</v>
          </cell>
          <cell r="AD334">
            <v>5000</v>
          </cell>
          <cell r="AE334">
            <v>0</v>
          </cell>
          <cell r="AF334">
            <v>0</v>
          </cell>
          <cell r="AG334">
            <v>0</v>
          </cell>
          <cell r="AI334">
            <v>9</v>
          </cell>
          <cell r="AJ334">
            <v>16</v>
          </cell>
          <cell r="AL334">
            <v>7000</v>
          </cell>
          <cell r="AM334">
            <v>575837</v>
          </cell>
          <cell r="AN334">
            <v>7000</v>
          </cell>
        </row>
        <row r="335">
          <cell r="B335">
            <v>321</v>
          </cell>
          <cell r="C335">
            <v>38582</v>
          </cell>
          <cell r="D335">
            <v>17</v>
          </cell>
          <cell r="E335">
            <v>591256</v>
          </cell>
          <cell r="F335">
            <v>8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2000</v>
          </cell>
          <cell r="N335">
            <v>0</v>
          </cell>
          <cell r="O335">
            <v>5000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2000</v>
          </cell>
          <cell r="AC335">
            <v>0</v>
          </cell>
          <cell r="AD335">
            <v>5000</v>
          </cell>
          <cell r="AE335">
            <v>0</v>
          </cell>
          <cell r="AF335">
            <v>0</v>
          </cell>
          <cell r="AG335">
            <v>0</v>
          </cell>
          <cell r="AI335">
            <v>9</v>
          </cell>
          <cell r="AJ335">
            <v>17</v>
          </cell>
          <cell r="AL335">
            <v>7000</v>
          </cell>
          <cell r="AM335">
            <v>584256</v>
          </cell>
          <cell r="AN335">
            <v>7000</v>
          </cell>
        </row>
        <row r="336">
          <cell r="B336">
            <v>322</v>
          </cell>
          <cell r="C336">
            <v>38583</v>
          </cell>
          <cell r="D336">
            <v>18</v>
          </cell>
          <cell r="E336">
            <v>744404</v>
          </cell>
          <cell r="F336">
            <v>6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2000</v>
          </cell>
          <cell r="N336">
            <v>0</v>
          </cell>
          <cell r="O336">
            <v>5000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2000</v>
          </cell>
          <cell r="AC336">
            <v>0</v>
          </cell>
          <cell r="AD336">
            <v>5000</v>
          </cell>
          <cell r="AE336">
            <v>0</v>
          </cell>
          <cell r="AF336">
            <v>0</v>
          </cell>
          <cell r="AG336">
            <v>0</v>
          </cell>
          <cell r="AI336">
            <v>9</v>
          </cell>
          <cell r="AJ336">
            <v>18</v>
          </cell>
          <cell r="AL336">
            <v>7000</v>
          </cell>
          <cell r="AM336">
            <v>737404</v>
          </cell>
          <cell r="AN336">
            <v>7000</v>
          </cell>
        </row>
        <row r="337">
          <cell r="B337">
            <v>323</v>
          </cell>
          <cell r="C337">
            <v>38584</v>
          </cell>
          <cell r="D337">
            <v>19</v>
          </cell>
          <cell r="E337">
            <v>738430</v>
          </cell>
          <cell r="F337">
            <v>5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2000</v>
          </cell>
          <cell r="N337">
            <v>0</v>
          </cell>
          <cell r="O337">
            <v>5000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2000</v>
          </cell>
          <cell r="AC337">
            <v>0</v>
          </cell>
          <cell r="AD337">
            <v>5000</v>
          </cell>
          <cell r="AE337">
            <v>0</v>
          </cell>
          <cell r="AF337">
            <v>0</v>
          </cell>
          <cell r="AG337">
            <v>0</v>
          </cell>
          <cell r="AI337">
            <v>9</v>
          </cell>
          <cell r="AJ337">
            <v>19</v>
          </cell>
          <cell r="AL337">
            <v>7000</v>
          </cell>
          <cell r="AM337">
            <v>731430</v>
          </cell>
          <cell r="AN337">
            <v>7000</v>
          </cell>
        </row>
        <row r="338">
          <cell r="B338">
            <v>324</v>
          </cell>
          <cell r="C338">
            <v>38585</v>
          </cell>
          <cell r="D338">
            <v>20</v>
          </cell>
          <cell r="E338">
            <v>790394</v>
          </cell>
          <cell r="F338">
            <v>4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2000</v>
          </cell>
          <cell r="N338">
            <v>0</v>
          </cell>
          <cell r="O338">
            <v>5000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2000</v>
          </cell>
          <cell r="AC338">
            <v>0</v>
          </cell>
          <cell r="AD338">
            <v>5000</v>
          </cell>
          <cell r="AE338">
            <v>0</v>
          </cell>
          <cell r="AF338">
            <v>0</v>
          </cell>
          <cell r="AG338">
            <v>0</v>
          </cell>
          <cell r="AI338">
            <v>9</v>
          </cell>
          <cell r="AJ338">
            <v>20</v>
          </cell>
          <cell r="AL338">
            <v>7000</v>
          </cell>
          <cell r="AM338">
            <v>783394</v>
          </cell>
          <cell r="AN338">
            <v>7000</v>
          </cell>
        </row>
        <row r="339">
          <cell r="B339">
            <v>325</v>
          </cell>
          <cell r="C339">
            <v>38586</v>
          </cell>
          <cell r="D339">
            <v>21</v>
          </cell>
          <cell r="E339">
            <v>756171</v>
          </cell>
          <cell r="F339">
            <v>3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2000</v>
          </cell>
          <cell r="N339">
            <v>0</v>
          </cell>
          <cell r="O339">
            <v>5000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2000</v>
          </cell>
          <cell r="AC339">
            <v>0</v>
          </cell>
          <cell r="AD339">
            <v>5000</v>
          </cell>
          <cell r="AE339">
            <v>0</v>
          </cell>
          <cell r="AF339">
            <v>0</v>
          </cell>
          <cell r="AG339">
            <v>0</v>
          </cell>
          <cell r="AI339">
            <v>9</v>
          </cell>
          <cell r="AJ339">
            <v>21</v>
          </cell>
          <cell r="AL339">
            <v>7000</v>
          </cell>
          <cell r="AM339">
            <v>749171</v>
          </cell>
          <cell r="AN339">
            <v>7000</v>
          </cell>
        </row>
        <row r="340">
          <cell r="B340">
            <v>326</v>
          </cell>
          <cell r="C340">
            <v>38587</v>
          </cell>
          <cell r="D340">
            <v>22</v>
          </cell>
          <cell r="E340">
            <v>776399</v>
          </cell>
          <cell r="F340">
            <v>2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2000</v>
          </cell>
          <cell r="N340">
            <v>0</v>
          </cell>
          <cell r="O340">
            <v>5000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2000</v>
          </cell>
          <cell r="AC340">
            <v>0</v>
          </cell>
          <cell r="AD340">
            <v>5000</v>
          </cell>
          <cell r="AE340">
            <v>0</v>
          </cell>
          <cell r="AF340">
            <v>0</v>
          </cell>
          <cell r="AG340">
            <v>0</v>
          </cell>
          <cell r="AI340">
            <v>9</v>
          </cell>
          <cell r="AJ340">
            <v>22</v>
          </cell>
          <cell r="AL340">
            <v>7000</v>
          </cell>
          <cell r="AM340">
            <v>769399</v>
          </cell>
          <cell r="AN340">
            <v>7000</v>
          </cell>
        </row>
        <row r="341">
          <cell r="B341">
            <v>327</v>
          </cell>
          <cell r="C341">
            <v>38588</v>
          </cell>
          <cell r="D341">
            <v>23</v>
          </cell>
          <cell r="E341">
            <v>663036</v>
          </cell>
          <cell r="F341">
            <v>1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2000</v>
          </cell>
          <cell r="N341">
            <v>0</v>
          </cell>
          <cell r="O341">
            <v>5000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2000</v>
          </cell>
          <cell r="AC341">
            <v>0</v>
          </cell>
          <cell r="AD341">
            <v>5000</v>
          </cell>
          <cell r="AE341">
            <v>0</v>
          </cell>
          <cell r="AF341">
            <v>0</v>
          </cell>
          <cell r="AG341">
            <v>0</v>
          </cell>
          <cell r="AI341">
            <v>9</v>
          </cell>
          <cell r="AJ341">
            <v>23</v>
          </cell>
          <cell r="AL341">
            <v>7000</v>
          </cell>
          <cell r="AM341">
            <v>656036</v>
          </cell>
          <cell r="AN341">
            <v>7000</v>
          </cell>
        </row>
        <row r="342">
          <cell r="B342">
            <v>328</v>
          </cell>
          <cell r="C342">
            <v>38589</v>
          </cell>
          <cell r="D342">
            <v>24</v>
          </cell>
          <cell r="E342">
            <v>591086</v>
          </cell>
          <cell r="F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2000</v>
          </cell>
          <cell r="N342">
            <v>0</v>
          </cell>
          <cell r="O342">
            <v>5000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2000</v>
          </cell>
          <cell r="AC342">
            <v>0</v>
          </cell>
          <cell r="AD342">
            <v>5000</v>
          </cell>
          <cell r="AE342">
            <v>0</v>
          </cell>
          <cell r="AF342">
            <v>0</v>
          </cell>
          <cell r="AG342">
            <v>0</v>
          </cell>
          <cell r="AI342">
            <v>9</v>
          </cell>
          <cell r="AJ342">
            <v>24</v>
          </cell>
          <cell r="AL342">
            <v>7000</v>
          </cell>
          <cell r="AM342">
            <v>584086</v>
          </cell>
          <cell r="AN342">
            <v>7000</v>
          </cell>
        </row>
        <row r="343">
          <cell r="B343">
            <v>329</v>
          </cell>
          <cell r="C343">
            <v>38590</v>
          </cell>
          <cell r="D343">
            <v>25</v>
          </cell>
          <cell r="E343">
            <v>807486</v>
          </cell>
          <cell r="F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2000</v>
          </cell>
          <cell r="N343">
            <v>0</v>
          </cell>
          <cell r="O343">
            <v>5000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2000</v>
          </cell>
          <cell r="AC343">
            <v>0</v>
          </cell>
          <cell r="AD343">
            <v>5000</v>
          </cell>
          <cell r="AE343">
            <v>0</v>
          </cell>
          <cell r="AF343">
            <v>0</v>
          </cell>
          <cell r="AG343">
            <v>0</v>
          </cell>
          <cell r="AI343">
            <v>9</v>
          </cell>
          <cell r="AJ343">
            <v>25</v>
          </cell>
          <cell r="AL343">
            <v>7000</v>
          </cell>
          <cell r="AM343">
            <v>800486</v>
          </cell>
          <cell r="AN343">
            <v>7000</v>
          </cell>
        </row>
        <row r="344">
          <cell r="B344">
            <v>330</v>
          </cell>
          <cell r="C344">
            <v>38591</v>
          </cell>
          <cell r="D344">
            <v>26</v>
          </cell>
          <cell r="E344">
            <v>876700</v>
          </cell>
          <cell r="F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2000</v>
          </cell>
          <cell r="N344">
            <v>0</v>
          </cell>
          <cell r="O344">
            <v>5000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2000</v>
          </cell>
          <cell r="AC344">
            <v>0</v>
          </cell>
          <cell r="AD344">
            <v>5000</v>
          </cell>
          <cell r="AE344">
            <v>0</v>
          </cell>
          <cell r="AF344">
            <v>0</v>
          </cell>
          <cell r="AG344">
            <v>0</v>
          </cell>
          <cell r="AI344">
            <v>9</v>
          </cell>
          <cell r="AJ344">
            <v>26</v>
          </cell>
          <cell r="AL344">
            <v>7000</v>
          </cell>
          <cell r="AM344">
            <v>869700</v>
          </cell>
          <cell r="AN344">
            <v>7000</v>
          </cell>
        </row>
        <row r="345">
          <cell r="B345">
            <v>331</v>
          </cell>
          <cell r="C345">
            <v>38592</v>
          </cell>
          <cell r="D345">
            <v>27</v>
          </cell>
          <cell r="E345">
            <v>856282</v>
          </cell>
          <cell r="F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2000</v>
          </cell>
          <cell r="N345">
            <v>0</v>
          </cell>
          <cell r="O345">
            <v>5000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2000</v>
          </cell>
          <cell r="AC345">
            <v>0</v>
          </cell>
          <cell r="AD345">
            <v>5000</v>
          </cell>
          <cell r="AE345">
            <v>0</v>
          </cell>
          <cell r="AF345">
            <v>0</v>
          </cell>
          <cell r="AG345">
            <v>0</v>
          </cell>
          <cell r="AI345">
            <v>9</v>
          </cell>
          <cell r="AJ345">
            <v>27</v>
          </cell>
          <cell r="AL345">
            <v>7000</v>
          </cell>
          <cell r="AM345">
            <v>849282</v>
          </cell>
          <cell r="AN345">
            <v>7000</v>
          </cell>
        </row>
        <row r="346">
          <cell r="B346">
            <v>332</v>
          </cell>
          <cell r="C346">
            <v>38593</v>
          </cell>
          <cell r="D346">
            <v>28</v>
          </cell>
          <cell r="E346">
            <v>841733</v>
          </cell>
          <cell r="F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2000</v>
          </cell>
          <cell r="N346">
            <v>0</v>
          </cell>
          <cell r="O346">
            <v>5000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2000</v>
          </cell>
          <cell r="AC346">
            <v>0</v>
          </cell>
          <cell r="AD346">
            <v>5000</v>
          </cell>
          <cell r="AE346">
            <v>0</v>
          </cell>
          <cell r="AF346">
            <v>0</v>
          </cell>
          <cell r="AG346">
            <v>0</v>
          </cell>
          <cell r="AI346">
            <v>9</v>
          </cell>
          <cell r="AJ346">
            <v>28</v>
          </cell>
          <cell r="AL346">
            <v>7000</v>
          </cell>
          <cell r="AM346">
            <v>834733</v>
          </cell>
          <cell r="AN346">
            <v>7000</v>
          </cell>
        </row>
        <row r="347">
          <cell r="B347">
            <v>333</v>
          </cell>
          <cell r="C347">
            <v>38594</v>
          </cell>
          <cell r="D347">
            <v>29</v>
          </cell>
          <cell r="E347">
            <v>781771</v>
          </cell>
          <cell r="F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2000</v>
          </cell>
          <cell r="N347">
            <v>0</v>
          </cell>
          <cell r="O347">
            <v>5000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2000</v>
          </cell>
          <cell r="AC347">
            <v>0</v>
          </cell>
          <cell r="AD347">
            <v>5000</v>
          </cell>
          <cell r="AE347">
            <v>0</v>
          </cell>
          <cell r="AF347">
            <v>0</v>
          </cell>
          <cell r="AG347">
            <v>0</v>
          </cell>
          <cell r="AI347">
            <v>9</v>
          </cell>
          <cell r="AJ347">
            <v>29</v>
          </cell>
          <cell r="AL347">
            <v>7000</v>
          </cell>
          <cell r="AM347">
            <v>774771</v>
          </cell>
          <cell r="AN347">
            <v>7000</v>
          </cell>
        </row>
        <row r="348">
          <cell r="B348">
            <v>334</v>
          </cell>
          <cell r="C348">
            <v>38595</v>
          </cell>
          <cell r="D348">
            <v>30</v>
          </cell>
          <cell r="E348">
            <v>582260</v>
          </cell>
          <cell r="F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2000</v>
          </cell>
          <cell r="N348">
            <v>0</v>
          </cell>
          <cell r="O348">
            <v>5000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2000</v>
          </cell>
          <cell r="AC348">
            <v>0</v>
          </cell>
          <cell r="AD348">
            <v>5000</v>
          </cell>
          <cell r="AE348">
            <v>0</v>
          </cell>
          <cell r="AF348">
            <v>0</v>
          </cell>
          <cell r="AG348">
            <v>0</v>
          </cell>
          <cell r="AI348">
            <v>9</v>
          </cell>
          <cell r="AJ348">
            <v>30</v>
          </cell>
          <cell r="AL348">
            <v>7000</v>
          </cell>
          <cell r="AM348">
            <v>575260</v>
          </cell>
          <cell r="AN348">
            <v>7000</v>
          </cell>
        </row>
        <row r="349">
          <cell r="B349">
            <v>335</v>
          </cell>
          <cell r="C349">
            <v>38596</v>
          </cell>
          <cell r="D349">
            <v>1</v>
          </cell>
          <cell r="E349">
            <v>530165</v>
          </cell>
          <cell r="F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2000</v>
          </cell>
          <cell r="N349">
            <v>0</v>
          </cell>
          <cell r="O349">
            <v>5000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2000</v>
          </cell>
          <cell r="AC349">
            <v>0</v>
          </cell>
          <cell r="AD349">
            <v>5000</v>
          </cell>
          <cell r="AE349">
            <v>0</v>
          </cell>
          <cell r="AF349">
            <v>0</v>
          </cell>
          <cell r="AG349">
            <v>0</v>
          </cell>
          <cell r="AI349">
            <v>10</v>
          </cell>
          <cell r="AJ349">
            <v>1</v>
          </cell>
          <cell r="AL349">
            <v>7000</v>
          </cell>
          <cell r="AM349">
            <v>523165</v>
          </cell>
          <cell r="AN349">
            <v>7000</v>
          </cell>
        </row>
        <row r="350">
          <cell r="B350">
            <v>336</v>
          </cell>
          <cell r="C350">
            <v>38597</v>
          </cell>
          <cell r="D350">
            <v>2</v>
          </cell>
          <cell r="E350">
            <v>630621</v>
          </cell>
          <cell r="F350">
            <v>2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2000</v>
          </cell>
          <cell r="N350">
            <v>0</v>
          </cell>
          <cell r="O350">
            <v>5000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2000</v>
          </cell>
          <cell r="AC350">
            <v>0</v>
          </cell>
          <cell r="AD350">
            <v>5000</v>
          </cell>
          <cell r="AE350">
            <v>0</v>
          </cell>
          <cell r="AF350">
            <v>0</v>
          </cell>
          <cell r="AG350">
            <v>0</v>
          </cell>
          <cell r="AI350">
            <v>10</v>
          </cell>
          <cell r="AJ350">
            <v>2</v>
          </cell>
          <cell r="AL350">
            <v>7000</v>
          </cell>
          <cell r="AM350">
            <v>623621</v>
          </cell>
          <cell r="AN350">
            <v>7000</v>
          </cell>
        </row>
        <row r="351">
          <cell r="B351">
            <v>337</v>
          </cell>
          <cell r="C351">
            <v>38598</v>
          </cell>
          <cell r="D351">
            <v>3</v>
          </cell>
          <cell r="E351">
            <v>787341</v>
          </cell>
          <cell r="F351">
            <v>4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2000</v>
          </cell>
          <cell r="N351">
            <v>0</v>
          </cell>
          <cell r="O351">
            <v>5000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2000</v>
          </cell>
          <cell r="AC351">
            <v>0</v>
          </cell>
          <cell r="AD351">
            <v>5000</v>
          </cell>
          <cell r="AE351">
            <v>0</v>
          </cell>
          <cell r="AF351">
            <v>0</v>
          </cell>
          <cell r="AG351">
            <v>0</v>
          </cell>
          <cell r="AI351">
            <v>10</v>
          </cell>
          <cell r="AJ351">
            <v>3</v>
          </cell>
          <cell r="AL351">
            <v>7000</v>
          </cell>
          <cell r="AM351">
            <v>780341</v>
          </cell>
          <cell r="AN351">
            <v>7000</v>
          </cell>
        </row>
        <row r="352">
          <cell r="B352">
            <v>338</v>
          </cell>
          <cell r="C352">
            <v>38599</v>
          </cell>
          <cell r="D352">
            <v>4</v>
          </cell>
          <cell r="E352">
            <v>818078</v>
          </cell>
          <cell r="F352">
            <v>5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2000</v>
          </cell>
          <cell r="N352">
            <v>0</v>
          </cell>
          <cell r="O352">
            <v>5000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2000</v>
          </cell>
          <cell r="AC352">
            <v>0</v>
          </cell>
          <cell r="AD352">
            <v>5000</v>
          </cell>
          <cell r="AE352">
            <v>0</v>
          </cell>
          <cell r="AF352">
            <v>0</v>
          </cell>
          <cell r="AG352">
            <v>0</v>
          </cell>
          <cell r="AI352">
            <v>10</v>
          </cell>
          <cell r="AJ352">
            <v>4</v>
          </cell>
          <cell r="AL352">
            <v>7000</v>
          </cell>
          <cell r="AM352">
            <v>811078</v>
          </cell>
          <cell r="AN352">
            <v>7000</v>
          </cell>
        </row>
        <row r="353">
          <cell r="B353">
            <v>339</v>
          </cell>
          <cell r="C353">
            <v>38600</v>
          </cell>
          <cell r="D353">
            <v>5</v>
          </cell>
          <cell r="E353">
            <v>826855</v>
          </cell>
          <cell r="F353">
            <v>6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2000</v>
          </cell>
          <cell r="N353">
            <v>0</v>
          </cell>
          <cell r="O353">
            <v>5000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2000</v>
          </cell>
          <cell r="AC353">
            <v>0</v>
          </cell>
          <cell r="AD353">
            <v>5000</v>
          </cell>
          <cell r="AE353">
            <v>0</v>
          </cell>
          <cell r="AF353">
            <v>0</v>
          </cell>
          <cell r="AG353">
            <v>0</v>
          </cell>
          <cell r="AI353">
            <v>10</v>
          </cell>
          <cell r="AJ353">
            <v>5</v>
          </cell>
          <cell r="AL353">
            <v>7000</v>
          </cell>
          <cell r="AM353">
            <v>819855</v>
          </cell>
          <cell r="AN353">
            <v>7000</v>
          </cell>
        </row>
        <row r="354">
          <cell r="B354">
            <v>340</v>
          </cell>
          <cell r="C354">
            <v>38601</v>
          </cell>
          <cell r="D354">
            <v>6</v>
          </cell>
          <cell r="E354">
            <v>773656</v>
          </cell>
          <cell r="F354">
            <v>8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2000</v>
          </cell>
          <cell r="N354">
            <v>0</v>
          </cell>
          <cell r="O354">
            <v>5000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2000</v>
          </cell>
          <cell r="AC354">
            <v>0</v>
          </cell>
          <cell r="AD354">
            <v>5000</v>
          </cell>
          <cell r="AE354">
            <v>0</v>
          </cell>
          <cell r="AF354">
            <v>0</v>
          </cell>
          <cell r="AG354">
            <v>0</v>
          </cell>
          <cell r="AI354">
            <v>10</v>
          </cell>
          <cell r="AJ354">
            <v>6</v>
          </cell>
          <cell r="AL354">
            <v>7000</v>
          </cell>
          <cell r="AM354">
            <v>766656</v>
          </cell>
          <cell r="AN354">
            <v>7000</v>
          </cell>
        </row>
        <row r="355">
          <cell r="B355">
            <v>341</v>
          </cell>
          <cell r="C355">
            <v>38602</v>
          </cell>
          <cell r="D355">
            <v>7</v>
          </cell>
          <cell r="E355">
            <v>694646</v>
          </cell>
          <cell r="F355">
            <v>8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2000</v>
          </cell>
          <cell r="N355">
            <v>0</v>
          </cell>
          <cell r="O355">
            <v>5000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2000</v>
          </cell>
          <cell r="AC355">
            <v>0</v>
          </cell>
          <cell r="AD355">
            <v>5000</v>
          </cell>
          <cell r="AE355">
            <v>0</v>
          </cell>
          <cell r="AF355">
            <v>0</v>
          </cell>
          <cell r="AG355">
            <v>0</v>
          </cell>
          <cell r="AI355">
            <v>10</v>
          </cell>
          <cell r="AJ355">
            <v>7</v>
          </cell>
          <cell r="AL355">
            <v>7000</v>
          </cell>
          <cell r="AM355">
            <v>687646</v>
          </cell>
          <cell r="AN355">
            <v>7000</v>
          </cell>
        </row>
        <row r="356">
          <cell r="B356">
            <v>342</v>
          </cell>
          <cell r="C356">
            <v>38603</v>
          </cell>
          <cell r="D356">
            <v>8</v>
          </cell>
          <cell r="E356">
            <v>730142</v>
          </cell>
          <cell r="F356">
            <v>9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2000</v>
          </cell>
          <cell r="N356">
            <v>0</v>
          </cell>
          <cell r="O356">
            <v>5000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2000</v>
          </cell>
          <cell r="AC356">
            <v>0</v>
          </cell>
          <cell r="AD356">
            <v>5000</v>
          </cell>
          <cell r="AE356">
            <v>0</v>
          </cell>
          <cell r="AF356">
            <v>0</v>
          </cell>
          <cell r="AG356">
            <v>0</v>
          </cell>
          <cell r="AI356">
            <v>10</v>
          </cell>
          <cell r="AJ356">
            <v>8</v>
          </cell>
          <cell r="AL356">
            <v>7000</v>
          </cell>
          <cell r="AM356">
            <v>723142</v>
          </cell>
          <cell r="AN356">
            <v>7000</v>
          </cell>
        </row>
        <row r="357">
          <cell r="B357">
            <v>343</v>
          </cell>
          <cell r="C357">
            <v>38604</v>
          </cell>
          <cell r="D357">
            <v>9</v>
          </cell>
          <cell r="E357">
            <v>938065</v>
          </cell>
          <cell r="F357">
            <v>10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2000</v>
          </cell>
          <cell r="N357">
            <v>0</v>
          </cell>
          <cell r="O357">
            <v>5000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2000</v>
          </cell>
          <cell r="AC357">
            <v>0</v>
          </cell>
          <cell r="AD357">
            <v>5000</v>
          </cell>
          <cell r="AE357">
            <v>0</v>
          </cell>
          <cell r="AF357">
            <v>0</v>
          </cell>
          <cell r="AG357">
            <v>0</v>
          </cell>
          <cell r="AI357">
            <v>10</v>
          </cell>
          <cell r="AJ357">
            <v>9</v>
          </cell>
          <cell r="AL357">
            <v>7000</v>
          </cell>
          <cell r="AM357">
            <v>931065</v>
          </cell>
          <cell r="AN357">
            <v>7000</v>
          </cell>
        </row>
        <row r="358">
          <cell r="B358">
            <v>344</v>
          </cell>
          <cell r="C358">
            <v>38605</v>
          </cell>
          <cell r="D358">
            <v>10</v>
          </cell>
          <cell r="E358">
            <v>936098</v>
          </cell>
          <cell r="F358">
            <v>11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2000</v>
          </cell>
          <cell r="N358">
            <v>0</v>
          </cell>
          <cell r="O358">
            <v>5000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2000</v>
          </cell>
          <cell r="AC358">
            <v>0</v>
          </cell>
          <cell r="AD358">
            <v>5000</v>
          </cell>
          <cell r="AE358">
            <v>0</v>
          </cell>
          <cell r="AF358">
            <v>0</v>
          </cell>
          <cell r="AG358">
            <v>0</v>
          </cell>
          <cell r="AI358">
            <v>10</v>
          </cell>
          <cell r="AJ358">
            <v>10</v>
          </cell>
          <cell r="AL358">
            <v>7000</v>
          </cell>
          <cell r="AM358">
            <v>929098</v>
          </cell>
          <cell r="AN358">
            <v>7000</v>
          </cell>
        </row>
        <row r="359">
          <cell r="B359">
            <v>345</v>
          </cell>
          <cell r="C359">
            <v>38606</v>
          </cell>
          <cell r="D359">
            <v>11</v>
          </cell>
          <cell r="E359">
            <v>923381</v>
          </cell>
          <cell r="F359">
            <v>12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2000</v>
          </cell>
          <cell r="N359">
            <v>0</v>
          </cell>
          <cell r="O359">
            <v>5000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2000</v>
          </cell>
          <cell r="AC359">
            <v>0</v>
          </cell>
          <cell r="AD359">
            <v>5000</v>
          </cell>
          <cell r="AE359">
            <v>0</v>
          </cell>
          <cell r="AF359">
            <v>0</v>
          </cell>
          <cell r="AG359">
            <v>0</v>
          </cell>
          <cell r="AI359">
            <v>10</v>
          </cell>
          <cell r="AJ359">
            <v>11</v>
          </cell>
          <cell r="AL359">
            <v>7000</v>
          </cell>
          <cell r="AM359">
            <v>916381</v>
          </cell>
          <cell r="AN359">
            <v>7000</v>
          </cell>
        </row>
        <row r="360">
          <cell r="B360">
            <v>346</v>
          </cell>
          <cell r="C360">
            <v>38607</v>
          </cell>
          <cell r="D360">
            <v>12</v>
          </cell>
          <cell r="E360">
            <v>945350</v>
          </cell>
          <cell r="F360">
            <v>13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2000</v>
          </cell>
          <cell r="N360">
            <v>0</v>
          </cell>
          <cell r="O360">
            <v>5000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2000</v>
          </cell>
          <cell r="AC360">
            <v>0</v>
          </cell>
          <cell r="AD360">
            <v>5000</v>
          </cell>
          <cell r="AE360">
            <v>0</v>
          </cell>
          <cell r="AF360">
            <v>0</v>
          </cell>
          <cell r="AG360">
            <v>0</v>
          </cell>
          <cell r="AI360">
            <v>10</v>
          </cell>
          <cell r="AJ360">
            <v>12</v>
          </cell>
          <cell r="AL360">
            <v>7000</v>
          </cell>
          <cell r="AM360">
            <v>938350</v>
          </cell>
          <cell r="AN360">
            <v>7000</v>
          </cell>
        </row>
        <row r="361">
          <cell r="B361">
            <v>347</v>
          </cell>
          <cell r="C361">
            <v>38608</v>
          </cell>
          <cell r="D361">
            <v>13</v>
          </cell>
          <cell r="E361">
            <v>970459</v>
          </cell>
          <cell r="F361">
            <v>14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2000</v>
          </cell>
          <cell r="N361">
            <v>0</v>
          </cell>
          <cell r="O361">
            <v>5000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2000</v>
          </cell>
          <cell r="AC361">
            <v>0</v>
          </cell>
          <cell r="AD361">
            <v>5000</v>
          </cell>
          <cell r="AE361">
            <v>0</v>
          </cell>
          <cell r="AF361">
            <v>0</v>
          </cell>
          <cell r="AG361">
            <v>0</v>
          </cell>
          <cell r="AI361">
            <v>10</v>
          </cell>
          <cell r="AJ361">
            <v>13</v>
          </cell>
          <cell r="AL361">
            <v>7000</v>
          </cell>
          <cell r="AM361">
            <v>963459</v>
          </cell>
          <cell r="AN361">
            <v>7000</v>
          </cell>
        </row>
        <row r="362">
          <cell r="B362">
            <v>348</v>
          </cell>
          <cell r="C362">
            <v>38609</v>
          </cell>
          <cell r="D362">
            <v>14</v>
          </cell>
          <cell r="E362">
            <v>789800</v>
          </cell>
          <cell r="F362">
            <v>15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2000</v>
          </cell>
          <cell r="N362">
            <v>0</v>
          </cell>
          <cell r="O362">
            <v>5000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2000</v>
          </cell>
          <cell r="AC362">
            <v>0</v>
          </cell>
          <cell r="AD362">
            <v>5000</v>
          </cell>
          <cell r="AE362">
            <v>0</v>
          </cell>
          <cell r="AF362">
            <v>0</v>
          </cell>
          <cell r="AG362">
            <v>0</v>
          </cell>
          <cell r="AI362">
            <v>10</v>
          </cell>
          <cell r="AJ362">
            <v>14</v>
          </cell>
          <cell r="AL362">
            <v>7000</v>
          </cell>
          <cell r="AM362">
            <v>782800</v>
          </cell>
          <cell r="AN362">
            <v>7000</v>
          </cell>
        </row>
        <row r="363">
          <cell r="B363">
            <v>349</v>
          </cell>
          <cell r="C363">
            <v>38610</v>
          </cell>
          <cell r="D363">
            <v>15</v>
          </cell>
          <cell r="E363">
            <v>756398</v>
          </cell>
          <cell r="F363">
            <v>17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2000</v>
          </cell>
          <cell r="N363">
            <v>0</v>
          </cell>
          <cell r="O363">
            <v>5000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2000</v>
          </cell>
          <cell r="AC363">
            <v>0</v>
          </cell>
          <cell r="AD363">
            <v>5000</v>
          </cell>
          <cell r="AE363">
            <v>0</v>
          </cell>
          <cell r="AF363">
            <v>0</v>
          </cell>
          <cell r="AG363">
            <v>0</v>
          </cell>
          <cell r="AI363">
            <v>10</v>
          </cell>
          <cell r="AJ363">
            <v>15</v>
          </cell>
          <cell r="AL363">
            <v>7000</v>
          </cell>
          <cell r="AM363">
            <v>749398</v>
          </cell>
          <cell r="AN363">
            <v>7000</v>
          </cell>
        </row>
        <row r="364">
          <cell r="B364">
            <v>350</v>
          </cell>
          <cell r="C364">
            <v>38611</v>
          </cell>
          <cell r="D364">
            <v>16</v>
          </cell>
          <cell r="E364">
            <v>1051460</v>
          </cell>
          <cell r="F364">
            <v>21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2000</v>
          </cell>
          <cell r="N364">
            <v>0</v>
          </cell>
          <cell r="O364">
            <v>5000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2000</v>
          </cell>
          <cell r="AC364">
            <v>0</v>
          </cell>
          <cell r="AD364">
            <v>5000</v>
          </cell>
          <cell r="AE364">
            <v>0</v>
          </cell>
          <cell r="AF364">
            <v>0</v>
          </cell>
          <cell r="AG364">
            <v>0</v>
          </cell>
          <cell r="AI364">
            <v>10</v>
          </cell>
          <cell r="AJ364">
            <v>16</v>
          </cell>
          <cell r="AL364">
            <v>7000</v>
          </cell>
          <cell r="AM364">
            <v>1044460</v>
          </cell>
          <cell r="AN364">
            <v>7000</v>
          </cell>
        </row>
        <row r="365">
          <cell r="B365">
            <v>351</v>
          </cell>
          <cell r="C365">
            <v>38612</v>
          </cell>
          <cell r="D365">
            <v>17</v>
          </cell>
          <cell r="E365">
            <v>1110873</v>
          </cell>
          <cell r="F365">
            <v>18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2000</v>
          </cell>
          <cell r="N365">
            <v>0</v>
          </cell>
          <cell r="O365">
            <v>5000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2000</v>
          </cell>
          <cell r="AC365">
            <v>0</v>
          </cell>
          <cell r="AD365">
            <v>5000</v>
          </cell>
          <cell r="AE365">
            <v>0</v>
          </cell>
          <cell r="AF365">
            <v>0</v>
          </cell>
          <cell r="AG365">
            <v>0</v>
          </cell>
          <cell r="AI365">
            <v>10</v>
          </cell>
          <cell r="AJ365">
            <v>17</v>
          </cell>
          <cell r="AL365">
            <v>7000</v>
          </cell>
          <cell r="AM365">
            <v>1103873</v>
          </cell>
          <cell r="AN365">
            <v>7000</v>
          </cell>
        </row>
        <row r="366">
          <cell r="B366">
            <v>352</v>
          </cell>
          <cell r="C366">
            <v>38613</v>
          </cell>
          <cell r="D366">
            <v>18</v>
          </cell>
          <cell r="E366">
            <v>1138187</v>
          </cell>
          <cell r="F366">
            <v>16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2000</v>
          </cell>
          <cell r="N366">
            <v>0</v>
          </cell>
          <cell r="O366">
            <v>5000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2000</v>
          </cell>
          <cell r="AC366">
            <v>0</v>
          </cell>
          <cell r="AD366">
            <v>5000</v>
          </cell>
          <cell r="AE366">
            <v>0</v>
          </cell>
          <cell r="AF366">
            <v>0</v>
          </cell>
          <cell r="AG366">
            <v>0</v>
          </cell>
          <cell r="AI366">
            <v>10</v>
          </cell>
          <cell r="AJ366">
            <v>18</v>
          </cell>
          <cell r="AL366">
            <v>7000</v>
          </cell>
          <cell r="AM366">
            <v>1131187</v>
          </cell>
          <cell r="AN366">
            <v>7000</v>
          </cell>
        </row>
        <row r="367">
          <cell r="B367">
            <v>353</v>
          </cell>
          <cell r="C367">
            <v>38614</v>
          </cell>
          <cell r="D367">
            <v>19</v>
          </cell>
          <cell r="E367">
            <v>993270</v>
          </cell>
          <cell r="F367">
            <v>15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2000</v>
          </cell>
          <cell r="N367">
            <v>0</v>
          </cell>
          <cell r="O367">
            <v>5000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2000</v>
          </cell>
          <cell r="AC367">
            <v>0</v>
          </cell>
          <cell r="AD367">
            <v>5000</v>
          </cell>
          <cell r="AE367">
            <v>0</v>
          </cell>
          <cell r="AF367">
            <v>0</v>
          </cell>
          <cell r="AG367">
            <v>0</v>
          </cell>
          <cell r="AI367">
            <v>10</v>
          </cell>
          <cell r="AJ367">
            <v>19</v>
          </cell>
          <cell r="AL367">
            <v>7000</v>
          </cell>
          <cell r="AM367">
            <v>986270</v>
          </cell>
          <cell r="AN367">
            <v>7000</v>
          </cell>
        </row>
        <row r="368">
          <cell r="B368">
            <v>354</v>
          </cell>
          <cell r="C368">
            <v>38615</v>
          </cell>
          <cell r="D368">
            <v>20</v>
          </cell>
          <cell r="E368">
            <v>975594</v>
          </cell>
          <cell r="F368">
            <v>13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2000</v>
          </cell>
          <cell r="N368">
            <v>0</v>
          </cell>
          <cell r="O368">
            <v>5000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2000</v>
          </cell>
          <cell r="AC368">
            <v>0</v>
          </cell>
          <cell r="AD368">
            <v>5000</v>
          </cell>
          <cell r="AE368">
            <v>0</v>
          </cell>
          <cell r="AF368">
            <v>0</v>
          </cell>
          <cell r="AG368">
            <v>0</v>
          </cell>
          <cell r="AI368">
            <v>10</v>
          </cell>
          <cell r="AJ368">
            <v>20</v>
          </cell>
          <cell r="AL368">
            <v>7000</v>
          </cell>
          <cell r="AM368">
            <v>968594</v>
          </cell>
          <cell r="AN368">
            <v>7000</v>
          </cell>
        </row>
        <row r="369">
          <cell r="B369">
            <v>355</v>
          </cell>
          <cell r="C369">
            <v>38616</v>
          </cell>
          <cell r="D369">
            <v>21</v>
          </cell>
          <cell r="E369">
            <v>889413</v>
          </cell>
          <cell r="F369">
            <v>12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2000</v>
          </cell>
          <cell r="N369">
            <v>0</v>
          </cell>
          <cell r="O369">
            <v>5000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2000</v>
          </cell>
          <cell r="AC369">
            <v>0</v>
          </cell>
          <cell r="AD369">
            <v>5000</v>
          </cell>
          <cell r="AE369">
            <v>0</v>
          </cell>
          <cell r="AF369">
            <v>0</v>
          </cell>
          <cell r="AG369">
            <v>0</v>
          </cell>
          <cell r="AI369">
            <v>10</v>
          </cell>
          <cell r="AJ369">
            <v>21</v>
          </cell>
          <cell r="AL369">
            <v>7000</v>
          </cell>
          <cell r="AM369">
            <v>882413</v>
          </cell>
          <cell r="AN369">
            <v>7000</v>
          </cell>
        </row>
        <row r="370">
          <cell r="B370">
            <v>356</v>
          </cell>
          <cell r="C370">
            <v>38617</v>
          </cell>
          <cell r="D370">
            <v>22</v>
          </cell>
          <cell r="E370">
            <v>846531</v>
          </cell>
          <cell r="F370">
            <v>11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2000</v>
          </cell>
          <cell r="N370">
            <v>0</v>
          </cell>
          <cell r="O370">
            <v>5000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2000</v>
          </cell>
          <cell r="AC370">
            <v>0</v>
          </cell>
          <cell r="AD370">
            <v>5000</v>
          </cell>
          <cell r="AE370">
            <v>0</v>
          </cell>
          <cell r="AF370">
            <v>0</v>
          </cell>
          <cell r="AG370">
            <v>0</v>
          </cell>
          <cell r="AI370">
            <v>10</v>
          </cell>
          <cell r="AJ370">
            <v>22</v>
          </cell>
          <cell r="AL370">
            <v>7000</v>
          </cell>
          <cell r="AM370">
            <v>839531</v>
          </cell>
          <cell r="AN370">
            <v>7000</v>
          </cell>
        </row>
        <row r="371">
          <cell r="B371">
            <v>357</v>
          </cell>
          <cell r="C371">
            <v>38618</v>
          </cell>
          <cell r="D371">
            <v>23</v>
          </cell>
          <cell r="E371">
            <v>911120</v>
          </cell>
          <cell r="F371">
            <v>10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2000</v>
          </cell>
          <cell r="N371">
            <v>0</v>
          </cell>
          <cell r="O371">
            <v>5000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2000</v>
          </cell>
          <cell r="AC371">
            <v>0</v>
          </cell>
          <cell r="AD371">
            <v>5000</v>
          </cell>
          <cell r="AE371">
            <v>0</v>
          </cell>
          <cell r="AF371">
            <v>0</v>
          </cell>
          <cell r="AG371">
            <v>0</v>
          </cell>
          <cell r="AI371">
            <v>10</v>
          </cell>
          <cell r="AJ371">
            <v>23</v>
          </cell>
          <cell r="AL371">
            <v>7000</v>
          </cell>
          <cell r="AM371">
            <v>904120</v>
          </cell>
          <cell r="AN371">
            <v>7000</v>
          </cell>
        </row>
        <row r="372">
          <cell r="B372">
            <v>358</v>
          </cell>
          <cell r="C372">
            <v>38619</v>
          </cell>
          <cell r="D372">
            <v>24</v>
          </cell>
          <cell r="E372">
            <v>912229</v>
          </cell>
          <cell r="F372">
            <v>10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2000</v>
          </cell>
          <cell r="N372">
            <v>0</v>
          </cell>
          <cell r="O372">
            <v>5000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2000</v>
          </cell>
          <cell r="AC372">
            <v>0</v>
          </cell>
          <cell r="AD372">
            <v>5000</v>
          </cell>
          <cell r="AE372">
            <v>0</v>
          </cell>
          <cell r="AF372">
            <v>0</v>
          </cell>
          <cell r="AG372">
            <v>0</v>
          </cell>
          <cell r="AI372">
            <v>10</v>
          </cell>
          <cell r="AJ372">
            <v>24</v>
          </cell>
          <cell r="AL372">
            <v>7000</v>
          </cell>
          <cell r="AM372">
            <v>905229</v>
          </cell>
          <cell r="AN372">
            <v>7000</v>
          </cell>
        </row>
        <row r="373">
          <cell r="B373">
            <v>359</v>
          </cell>
          <cell r="C373">
            <v>38620</v>
          </cell>
          <cell r="D373">
            <v>25</v>
          </cell>
          <cell r="E373">
            <v>914437</v>
          </cell>
          <cell r="F373">
            <v>9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2000</v>
          </cell>
          <cell r="N373">
            <v>0</v>
          </cell>
          <cell r="O373">
            <v>5000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2000</v>
          </cell>
          <cell r="AC373">
            <v>0</v>
          </cell>
          <cell r="AD373">
            <v>5000</v>
          </cell>
          <cell r="AE373">
            <v>0</v>
          </cell>
          <cell r="AF373">
            <v>0</v>
          </cell>
          <cell r="AG373">
            <v>0</v>
          </cell>
          <cell r="AI373">
            <v>10</v>
          </cell>
          <cell r="AJ373">
            <v>25</v>
          </cell>
          <cell r="AL373">
            <v>7000</v>
          </cell>
          <cell r="AM373">
            <v>907437</v>
          </cell>
          <cell r="AN373">
            <v>7000</v>
          </cell>
        </row>
        <row r="374">
          <cell r="B374">
            <v>360</v>
          </cell>
          <cell r="C374">
            <v>38621</v>
          </cell>
          <cell r="D374">
            <v>26</v>
          </cell>
          <cell r="E374">
            <v>909853</v>
          </cell>
          <cell r="F374">
            <v>8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2000</v>
          </cell>
          <cell r="N374">
            <v>0</v>
          </cell>
          <cell r="O374">
            <v>5000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2000</v>
          </cell>
          <cell r="AC374">
            <v>0</v>
          </cell>
          <cell r="AD374">
            <v>5000</v>
          </cell>
          <cell r="AE374">
            <v>0</v>
          </cell>
          <cell r="AF374">
            <v>0</v>
          </cell>
          <cell r="AG374">
            <v>0</v>
          </cell>
          <cell r="AI374">
            <v>10</v>
          </cell>
          <cell r="AJ374">
            <v>26</v>
          </cell>
          <cell r="AL374">
            <v>7000</v>
          </cell>
          <cell r="AM374">
            <v>902853</v>
          </cell>
          <cell r="AN374">
            <v>7000</v>
          </cell>
        </row>
        <row r="375">
          <cell r="B375">
            <v>361</v>
          </cell>
          <cell r="C375">
            <v>38622</v>
          </cell>
          <cell r="D375">
            <v>27</v>
          </cell>
          <cell r="E375">
            <v>799932</v>
          </cell>
          <cell r="F375">
            <v>7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2000</v>
          </cell>
          <cell r="N375">
            <v>0</v>
          </cell>
          <cell r="O375">
            <v>5000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2000</v>
          </cell>
          <cell r="AC375">
            <v>0</v>
          </cell>
          <cell r="AD375">
            <v>5000</v>
          </cell>
          <cell r="AE375">
            <v>0</v>
          </cell>
          <cell r="AF375">
            <v>0</v>
          </cell>
          <cell r="AG375">
            <v>0</v>
          </cell>
          <cell r="AI375">
            <v>10</v>
          </cell>
          <cell r="AJ375">
            <v>27</v>
          </cell>
          <cell r="AL375">
            <v>7000</v>
          </cell>
          <cell r="AM375">
            <v>792932</v>
          </cell>
          <cell r="AN375">
            <v>7000</v>
          </cell>
        </row>
        <row r="376">
          <cell r="B376">
            <v>362</v>
          </cell>
          <cell r="C376">
            <v>38623</v>
          </cell>
          <cell r="D376">
            <v>28</v>
          </cell>
          <cell r="E376">
            <v>696668</v>
          </cell>
          <cell r="F376">
            <v>6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2000</v>
          </cell>
          <cell r="N376">
            <v>0</v>
          </cell>
          <cell r="O376">
            <v>5000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2000</v>
          </cell>
          <cell r="AC376">
            <v>0</v>
          </cell>
          <cell r="AD376">
            <v>5000</v>
          </cell>
          <cell r="AE376">
            <v>0</v>
          </cell>
          <cell r="AF376">
            <v>0</v>
          </cell>
          <cell r="AG376">
            <v>0</v>
          </cell>
          <cell r="AI376">
            <v>10</v>
          </cell>
          <cell r="AJ376">
            <v>28</v>
          </cell>
          <cell r="AL376">
            <v>7000</v>
          </cell>
          <cell r="AM376">
            <v>689668</v>
          </cell>
          <cell r="AN376">
            <v>7000</v>
          </cell>
        </row>
        <row r="377">
          <cell r="B377">
            <v>363</v>
          </cell>
          <cell r="C377">
            <v>38624</v>
          </cell>
          <cell r="D377">
            <v>29</v>
          </cell>
          <cell r="E377">
            <v>691244</v>
          </cell>
          <cell r="F377">
            <v>5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2000</v>
          </cell>
          <cell r="N377">
            <v>0</v>
          </cell>
          <cell r="O377">
            <v>5000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2000</v>
          </cell>
          <cell r="AC377">
            <v>0</v>
          </cell>
          <cell r="AD377">
            <v>5000</v>
          </cell>
          <cell r="AE377">
            <v>0</v>
          </cell>
          <cell r="AF377">
            <v>0</v>
          </cell>
          <cell r="AG377">
            <v>0</v>
          </cell>
          <cell r="AI377">
            <v>10</v>
          </cell>
          <cell r="AJ377">
            <v>29</v>
          </cell>
          <cell r="AL377">
            <v>7000</v>
          </cell>
          <cell r="AM377">
            <v>684244</v>
          </cell>
          <cell r="AN377">
            <v>7000</v>
          </cell>
        </row>
        <row r="378">
          <cell r="B378">
            <v>364</v>
          </cell>
          <cell r="C378">
            <v>38625</v>
          </cell>
          <cell r="D378">
            <v>30</v>
          </cell>
          <cell r="E378">
            <v>936550</v>
          </cell>
          <cell r="F378">
            <v>3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2000</v>
          </cell>
          <cell r="N378">
            <v>0</v>
          </cell>
          <cell r="O378">
            <v>5000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2000</v>
          </cell>
          <cell r="AC378">
            <v>0</v>
          </cell>
          <cell r="AD378">
            <v>5000</v>
          </cell>
          <cell r="AE378">
            <v>0</v>
          </cell>
          <cell r="AF378">
            <v>0</v>
          </cell>
          <cell r="AG378">
            <v>0</v>
          </cell>
          <cell r="AI378">
            <v>10</v>
          </cell>
          <cell r="AJ378">
            <v>30</v>
          </cell>
          <cell r="AL378">
            <v>7000</v>
          </cell>
          <cell r="AM378">
            <v>929550</v>
          </cell>
          <cell r="AN378">
            <v>7000</v>
          </cell>
        </row>
        <row r="379">
          <cell r="B379">
            <v>365</v>
          </cell>
          <cell r="C379">
            <v>38626</v>
          </cell>
          <cell r="D379">
            <v>31</v>
          </cell>
          <cell r="E379">
            <v>972255</v>
          </cell>
          <cell r="F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2000</v>
          </cell>
          <cell r="N379">
            <v>0</v>
          </cell>
          <cell r="O379">
            <v>5000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2000</v>
          </cell>
          <cell r="AC379">
            <v>0</v>
          </cell>
          <cell r="AD379">
            <v>5000</v>
          </cell>
          <cell r="AE379">
            <v>0</v>
          </cell>
          <cell r="AF379">
            <v>0</v>
          </cell>
          <cell r="AG379">
            <v>0</v>
          </cell>
          <cell r="AI379">
            <v>10</v>
          </cell>
          <cell r="AJ379">
            <v>31</v>
          </cell>
          <cell r="AL379">
            <v>7000</v>
          </cell>
          <cell r="AM379">
            <v>965255</v>
          </cell>
          <cell r="AN379">
            <v>7000</v>
          </cell>
        </row>
        <row r="381">
          <cell r="B381">
            <v>66795</v>
          </cell>
          <cell r="C381">
            <v>14031909</v>
          </cell>
          <cell r="D381">
            <v>5738</v>
          </cell>
          <cell r="E381">
            <v>734361916</v>
          </cell>
          <cell r="F381">
            <v>4307</v>
          </cell>
          <cell r="H381">
            <v>90370080</v>
          </cell>
          <cell r="I381">
            <v>0</v>
          </cell>
          <cell r="J381">
            <v>0</v>
          </cell>
          <cell r="K381">
            <v>0</v>
          </cell>
          <cell r="L381">
            <v>11202867</v>
          </cell>
          <cell r="M381">
            <v>3154303</v>
          </cell>
          <cell r="N381">
            <v>4788992</v>
          </cell>
          <cell r="O381">
            <v>9958843</v>
          </cell>
          <cell r="P381">
            <v>0</v>
          </cell>
          <cell r="Q381">
            <v>0</v>
          </cell>
          <cell r="R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90370080</v>
          </cell>
          <cell r="X381">
            <v>0</v>
          </cell>
          <cell r="Y381">
            <v>0</v>
          </cell>
          <cell r="Z381">
            <v>0</v>
          </cell>
          <cell r="AA381">
            <v>11202867</v>
          </cell>
          <cell r="AB381">
            <v>3154303</v>
          </cell>
          <cell r="AC381">
            <v>4788992</v>
          </cell>
          <cell r="AD381">
            <v>9958843</v>
          </cell>
          <cell r="AE381">
            <v>0</v>
          </cell>
          <cell r="AF381">
            <v>0</v>
          </cell>
          <cell r="AG381">
            <v>0</v>
          </cell>
          <cell r="AL381">
            <v>119475085</v>
          </cell>
          <cell r="AM381">
            <v>614886831</v>
          </cell>
        </row>
        <row r="382">
          <cell r="H382">
            <v>90370080</v>
          </cell>
          <cell r="I382">
            <v>0</v>
          </cell>
          <cell r="J382">
            <v>0</v>
          </cell>
          <cell r="K382">
            <v>0</v>
          </cell>
          <cell r="L382">
            <v>11202867</v>
          </cell>
          <cell r="M382">
            <v>3154303</v>
          </cell>
          <cell r="N382">
            <v>4788992</v>
          </cell>
          <cell r="O382">
            <v>9958843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U382">
            <v>0</v>
          </cell>
          <cell r="W382">
            <v>90370080</v>
          </cell>
          <cell r="X382">
            <v>0</v>
          </cell>
          <cell r="Y382">
            <v>0</v>
          </cell>
          <cell r="Z382">
            <v>0</v>
          </cell>
          <cell r="AA382">
            <v>11202867</v>
          </cell>
          <cell r="AB382">
            <v>3154303</v>
          </cell>
          <cell r="AC382">
            <v>4788992</v>
          </cell>
          <cell r="AD382">
            <v>9958843</v>
          </cell>
          <cell r="AE382">
            <v>0</v>
          </cell>
          <cell r="AF382">
            <v>0</v>
          </cell>
          <cell r="AG382">
            <v>0</v>
          </cell>
          <cell r="AL382">
            <v>119475085</v>
          </cell>
        </row>
        <row r="383">
          <cell r="H383">
            <v>90370080</v>
          </cell>
          <cell r="I383">
            <v>90000000</v>
          </cell>
          <cell r="J383">
            <v>90370080</v>
          </cell>
          <cell r="L383">
            <v>11202867</v>
          </cell>
          <cell r="M383">
            <v>3154303</v>
          </cell>
          <cell r="N383">
            <v>4788992</v>
          </cell>
          <cell r="O383">
            <v>9958843</v>
          </cell>
          <cell r="P383">
            <v>0</v>
          </cell>
          <cell r="Q383">
            <v>0</v>
          </cell>
          <cell r="R383">
            <v>0</v>
          </cell>
          <cell r="U383">
            <v>0</v>
          </cell>
          <cell r="W383">
            <v>90370080</v>
          </cell>
          <cell r="AA383">
            <v>11202867</v>
          </cell>
          <cell r="AB383">
            <v>3154303</v>
          </cell>
          <cell r="AC383">
            <v>4788992</v>
          </cell>
          <cell r="AD383">
            <v>9958843</v>
          </cell>
          <cell r="AL383">
            <v>119475085</v>
          </cell>
        </row>
        <row r="384">
          <cell r="H384">
            <v>35000000</v>
          </cell>
          <cell r="I384">
            <v>35000000</v>
          </cell>
          <cell r="J384">
            <v>20000000</v>
          </cell>
          <cell r="L384">
            <v>11202880</v>
          </cell>
          <cell r="M384">
            <v>4000000</v>
          </cell>
          <cell r="N384">
            <v>10000000</v>
          </cell>
          <cell r="O384">
            <v>10000000</v>
          </cell>
          <cell r="P384">
            <v>0</v>
          </cell>
          <cell r="Q384">
            <v>0</v>
          </cell>
          <cell r="R384">
            <v>0</v>
          </cell>
          <cell r="AD384">
            <v>9958843</v>
          </cell>
        </row>
        <row r="385">
          <cell r="U385">
            <v>0</v>
          </cell>
          <cell r="W385" t="str">
            <v xml:space="preserve">  COST OF INJECTION GAS AT</v>
          </cell>
          <cell r="AD385">
            <v>9958843</v>
          </cell>
        </row>
        <row r="386">
          <cell r="H386">
            <v>37561</v>
          </cell>
          <cell r="I386">
            <v>37561</v>
          </cell>
          <cell r="J386">
            <v>37561</v>
          </cell>
          <cell r="L386">
            <v>37561</v>
          </cell>
          <cell r="M386">
            <v>37561</v>
          </cell>
          <cell r="N386">
            <v>37561</v>
          </cell>
          <cell r="O386">
            <v>37561</v>
          </cell>
          <cell r="P386">
            <v>37561</v>
          </cell>
          <cell r="Q386">
            <v>37561</v>
          </cell>
          <cell r="R386">
            <v>37561</v>
          </cell>
          <cell r="AD386">
            <v>6708</v>
          </cell>
        </row>
        <row r="387">
          <cell r="H387">
            <v>37747</v>
          </cell>
          <cell r="I387">
            <v>37747</v>
          </cell>
          <cell r="J387">
            <v>37747</v>
          </cell>
          <cell r="L387">
            <v>37747</v>
          </cell>
          <cell r="M387">
            <v>37747</v>
          </cell>
          <cell r="N387">
            <v>37747</v>
          </cell>
          <cell r="O387">
            <v>37747</v>
          </cell>
          <cell r="P387">
            <v>37747</v>
          </cell>
          <cell r="Q387">
            <v>37747</v>
          </cell>
          <cell r="R387">
            <v>37747</v>
          </cell>
          <cell r="AD387">
            <v>9958.8430000000008</v>
          </cell>
        </row>
        <row r="388">
          <cell r="H388">
            <v>500000</v>
          </cell>
          <cell r="I388">
            <v>500000</v>
          </cell>
          <cell r="J388">
            <v>500000</v>
          </cell>
          <cell r="L388">
            <v>460300</v>
          </cell>
          <cell r="M388">
            <v>600000</v>
          </cell>
          <cell r="N388">
            <v>1200000</v>
          </cell>
          <cell r="O388">
            <v>500000</v>
          </cell>
          <cell r="P388">
            <v>500000</v>
          </cell>
          <cell r="Q388">
            <v>500000</v>
          </cell>
          <cell r="R388">
            <v>500000</v>
          </cell>
          <cell r="T388">
            <v>0</v>
          </cell>
          <cell r="U388">
            <v>0</v>
          </cell>
          <cell r="V388">
            <v>0</v>
          </cell>
          <cell r="W388" t="str">
            <v xml:space="preserve"> DOLLARS PER THERM</v>
          </cell>
          <cell r="AD388">
            <v>3250.8430000000008</v>
          </cell>
        </row>
        <row r="389">
          <cell r="W389">
            <v>109516242</v>
          </cell>
          <cell r="X389" t="str">
            <v>TOTAL STORAGE</v>
          </cell>
          <cell r="AD389">
            <v>3250.8430000000008</v>
          </cell>
        </row>
        <row r="392">
          <cell r="L392" t="str">
            <v>SGS-2</v>
          </cell>
          <cell r="M392" t="str">
            <v>Gasco</v>
          </cell>
          <cell r="N392" t="str">
            <v>LS-1</v>
          </cell>
          <cell r="O392" t="str">
            <v>Newport</v>
          </cell>
          <cell r="P392" t="str">
            <v>Engage1</v>
          </cell>
          <cell r="Q392" t="str">
            <v>Engage2</v>
          </cell>
          <cell r="R392" t="str">
            <v>Engage3</v>
          </cell>
        </row>
        <row r="393">
          <cell r="L393" t="str">
            <v>SGS2</v>
          </cell>
          <cell r="M393" t="str">
            <v>Gasco</v>
          </cell>
          <cell r="N393" t="str">
            <v>LS1</v>
          </cell>
          <cell r="O393" t="str">
            <v>Newport</v>
          </cell>
          <cell r="P393" t="str">
            <v>Engage1</v>
          </cell>
          <cell r="Q393" t="str">
            <v>Engage2</v>
          </cell>
          <cell r="R393" t="str">
            <v>Engage 3</v>
          </cell>
        </row>
        <row r="566">
          <cell r="AE566" t="str">
            <v>*</v>
          </cell>
        </row>
      </sheetData>
      <sheetData sheetId="6" refreshError="1">
        <row r="8">
          <cell r="F8" t="str">
            <v xml:space="preserve">      PRICING MODEL</v>
          </cell>
        </row>
        <row r="9">
          <cell r="F9" t="str">
            <v xml:space="preserve">      STORAGE COST</v>
          </cell>
        </row>
        <row r="10">
          <cell r="I10" t="str">
            <v>SGS-1</v>
          </cell>
          <cell r="J10" t="str">
            <v>SGS-2</v>
          </cell>
          <cell r="K10" t="str">
            <v>GASCO</v>
          </cell>
          <cell r="M10" t="str">
            <v>NEWPORT</v>
          </cell>
          <cell r="N10" t="str">
            <v>Engage 1</v>
          </cell>
          <cell r="O10" t="str">
            <v>Engage 2</v>
          </cell>
          <cell r="P10" t="str">
            <v>Engage3</v>
          </cell>
        </row>
        <row r="11">
          <cell r="F11" t="str">
            <v>MIST</v>
          </cell>
          <cell r="G11" t="str">
            <v>MIST</v>
          </cell>
          <cell r="H11" t="str">
            <v>MIST</v>
          </cell>
          <cell r="I11" t="str">
            <v>SGS-1</v>
          </cell>
          <cell r="J11" t="str">
            <v>SGS-2</v>
          </cell>
          <cell r="K11" t="str">
            <v>LS-1</v>
          </cell>
          <cell r="L11" t="str">
            <v>NEWPORT</v>
          </cell>
          <cell r="M11" t="str">
            <v>GASCO</v>
          </cell>
          <cell r="N11" t="str">
            <v>Storage 1</v>
          </cell>
          <cell r="O11" t="str">
            <v>Storage 2</v>
          </cell>
          <cell r="P11" t="str">
            <v>Storage 3</v>
          </cell>
        </row>
        <row r="12">
          <cell r="F12" t="str">
            <v>BREUER</v>
          </cell>
          <cell r="G12" t="str">
            <v>FLORA</v>
          </cell>
          <cell r="H12" t="str">
            <v>Al's Pool</v>
          </cell>
          <cell r="I12" t="str">
            <v>SGS-1</v>
          </cell>
          <cell r="J12" t="str">
            <v>SGS-2</v>
          </cell>
          <cell r="K12" t="str">
            <v>GASCO</v>
          </cell>
          <cell r="L12" t="str">
            <v>LS-1</v>
          </cell>
          <cell r="M12" t="str">
            <v>NEWPORT</v>
          </cell>
          <cell r="N12" t="str">
            <v>Engage1</v>
          </cell>
          <cell r="O12" t="str">
            <v>Engage 2</v>
          </cell>
          <cell r="P12" t="str">
            <v>Engage 3</v>
          </cell>
        </row>
        <row r="13">
          <cell r="F13" t="str">
            <v>BRUER</v>
          </cell>
          <cell r="G13" t="str">
            <v>FLORA</v>
          </cell>
          <cell r="H13" t="str">
            <v>Al's Pool</v>
          </cell>
          <cell r="I13" t="str">
            <v>SGS-1</v>
          </cell>
          <cell r="J13" t="str">
            <v>SGS-2</v>
          </cell>
          <cell r="K13" t="str">
            <v>GASCO</v>
          </cell>
          <cell r="L13" t="str">
            <v>LS-1</v>
          </cell>
          <cell r="M13" t="str">
            <v>NEWPORT</v>
          </cell>
          <cell r="N13" t="str">
            <v>Engage 1</v>
          </cell>
          <cell r="O13" t="str">
            <v>Engage 2</v>
          </cell>
          <cell r="P13" t="str">
            <v>Engage3</v>
          </cell>
        </row>
        <row r="15">
          <cell r="C15">
            <v>10</v>
          </cell>
          <cell r="D15">
            <v>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795.45999999999992</v>
          </cell>
          <cell r="L15">
            <v>0</v>
          </cell>
          <cell r="M15">
            <v>2199.35</v>
          </cell>
          <cell r="N15">
            <v>0</v>
          </cell>
          <cell r="O15">
            <v>0</v>
          </cell>
          <cell r="P15">
            <v>0</v>
          </cell>
        </row>
        <row r="16">
          <cell r="C16">
            <v>10</v>
          </cell>
          <cell r="D16">
            <v>2</v>
          </cell>
          <cell r="E16">
            <v>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795.45999999999992</v>
          </cell>
          <cell r="L16">
            <v>0</v>
          </cell>
          <cell r="M16">
            <v>2199.35</v>
          </cell>
          <cell r="N16">
            <v>0</v>
          </cell>
          <cell r="O16">
            <v>0</v>
          </cell>
          <cell r="P16">
            <v>0</v>
          </cell>
        </row>
        <row r="17">
          <cell r="C17">
            <v>10</v>
          </cell>
          <cell r="D17">
            <v>3</v>
          </cell>
          <cell r="E17">
            <v>3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795.45999999999992</v>
          </cell>
          <cell r="L17">
            <v>0</v>
          </cell>
          <cell r="M17">
            <v>2199.35</v>
          </cell>
          <cell r="N17">
            <v>0</v>
          </cell>
          <cell r="O17">
            <v>0</v>
          </cell>
          <cell r="P17">
            <v>0</v>
          </cell>
        </row>
        <row r="18">
          <cell r="C18">
            <v>10</v>
          </cell>
          <cell r="D18">
            <v>4</v>
          </cell>
          <cell r="E18">
            <v>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795.45999999999992</v>
          </cell>
          <cell r="L18">
            <v>0</v>
          </cell>
          <cell r="M18">
            <v>2199.35</v>
          </cell>
          <cell r="N18">
            <v>0</v>
          </cell>
          <cell r="O18">
            <v>0</v>
          </cell>
          <cell r="P18">
            <v>0</v>
          </cell>
        </row>
        <row r="19">
          <cell r="C19">
            <v>10</v>
          </cell>
          <cell r="D19">
            <v>5</v>
          </cell>
          <cell r="E19">
            <v>5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795.45999999999992</v>
          </cell>
          <cell r="L19">
            <v>0</v>
          </cell>
          <cell r="M19">
            <v>2199.35</v>
          </cell>
          <cell r="N19">
            <v>0</v>
          </cell>
          <cell r="O19">
            <v>0</v>
          </cell>
          <cell r="P19">
            <v>0</v>
          </cell>
        </row>
        <row r="20">
          <cell r="C20">
            <v>10</v>
          </cell>
          <cell r="D20">
            <v>6</v>
          </cell>
          <cell r="E20">
            <v>6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795.45999999999992</v>
          </cell>
          <cell r="L20">
            <v>0</v>
          </cell>
          <cell r="M20">
            <v>2199.35</v>
          </cell>
          <cell r="N20">
            <v>0</v>
          </cell>
          <cell r="O20">
            <v>0</v>
          </cell>
          <cell r="P20">
            <v>0</v>
          </cell>
        </row>
        <row r="21">
          <cell r="C21">
            <v>10</v>
          </cell>
          <cell r="D21">
            <v>7</v>
          </cell>
          <cell r="E21">
            <v>7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795.45999999999992</v>
          </cell>
          <cell r="L21">
            <v>0</v>
          </cell>
          <cell r="M21">
            <v>2199.35</v>
          </cell>
          <cell r="N21">
            <v>0</v>
          </cell>
          <cell r="O21">
            <v>0</v>
          </cell>
          <cell r="P21">
            <v>0</v>
          </cell>
        </row>
        <row r="22">
          <cell r="C22">
            <v>10</v>
          </cell>
          <cell r="D22">
            <v>8</v>
          </cell>
          <cell r="E22">
            <v>8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795.45999999999992</v>
          </cell>
          <cell r="L22">
            <v>0</v>
          </cell>
          <cell r="M22">
            <v>2199.35</v>
          </cell>
          <cell r="N22">
            <v>0</v>
          </cell>
          <cell r="O22">
            <v>0</v>
          </cell>
          <cell r="P22">
            <v>0</v>
          </cell>
        </row>
        <row r="23">
          <cell r="C23">
            <v>10</v>
          </cell>
          <cell r="D23">
            <v>9</v>
          </cell>
          <cell r="E23">
            <v>9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795.45999999999992</v>
          </cell>
          <cell r="L23">
            <v>0</v>
          </cell>
          <cell r="M23">
            <v>2199.35</v>
          </cell>
          <cell r="N23">
            <v>0</v>
          </cell>
          <cell r="O23">
            <v>0</v>
          </cell>
          <cell r="P23">
            <v>0</v>
          </cell>
        </row>
        <row r="24">
          <cell r="C24">
            <v>10</v>
          </cell>
          <cell r="D24">
            <v>10</v>
          </cell>
          <cell r="E24">
            <v>10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795.45999999999992</v>
          </cell>
          <cell r="L24">
            <v>0</v>
          </cell>
          <cell r="M24">
            <v>2199.35</v>
          </cell>
          <cell r="N24">
            <v>0</v>
          </cell>
          <cell r="O24">
            <v>0</v>
          </cell>
          <cell r="P24">
            <v>0</v>
          </cell>
        </row>
        <row r="25">
          <cell r="C25">
            <v>10</v>
          </cell>
          <cell r="D25">
            <v>11</v>
          </cell>
          <cell r="E25">
            <v>11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795.45999999999992</v>
          </cell>
          <cell r="L25">
            <v>0</v>
          </cell>
          <cell r="M25">
            <v>2199.35</v>
          </cell>
          <cell r="N25">
            <v>0</v>
          </cell>
          <cell r="O25">
            <v>0</v>
          </cell>
          <cell r="P25">
            <v>0</v>
          </cell>
        </row>
        <row r="26">
          <cell r="C26">
            <v>10</v>
          </cell>
          <cell r="D26">
            <v>12</v>
          </cell>
          <cell r="E26">
            <v>12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795.45999999999992</v>
          </cell>
          <cell r="L26">
            <v>0</v>
          </cell>
          <cell r="M26">
            <v>2199.35</v>
          </cell>
          <cell r="N26">
            <v>0</v>
          </cell>
          <cell r="O26">
            <v>0</v>
          </cell>
          <cell r="P26">
            <v>0</v>
          </cell>
        </row>
        <row r="27">
          <cell r="C27">
            <v>10</v>
          </cell>
          <cell r="D27">
            <v>13</v>
          </cell>
          <cell r="E27">
            <v>13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795.45999999999992</v>
          </cell>
          <cell r="L27">
            <v>0</v>
          </cell>
          <cell r="M27">
            <v>2199.35</v>
          </cell>
          <cell r="N27">
            <v>0</v>
          </cell>
          <cell r="O27">
            <v>0</v>
          </cell>
          <cell r="P27">
            <v>0</v>
          </cell>
        </row>
        <row r="28">
          <cell r="C28">
            <v>10</v>
          </cell>
          <cell r="D28">
            <v>14</v>
          </cell>
          <cell r="E28">
            <v>14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795.45999999999992</v>
          </cell>
          <cell r="L28">
            <v>0</v>
          </cell>
          <cell r="M28">
            <v>2199.35</v>
          </cell>
          <cell r="N28">
            <v>0</v>
          </cell>
          <cell r="O28">
            <v>0</v>
          </cell>
          <cell r="P28">
            <v>0</v>
          </cell>
        </row>
        <row r="29">
          <cell r="C29">
            <v>10</v>
          </cell>
          <cell r="D29">
            <v>15</v>
          </cell>
          <cell r="E29">
            <v>15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795.45999999999992</v>
          </cell>
          <cell r="L29">
            <v>0</v>
          </cell>
          <cell r="M29">
            <v>2199.35</v>
          </cell>
          <cell r="N29">
            <v>0</v>
          </cell>
          <cell r="O29">
            <v>0</v>
          </cell>
          <cell r="P29">
            <v>0</v>
          </cell>
        </row>
        <row r="30">
          <cell r="C30">
            <v>10</v>
          </cell>
          <cell r="D30">
            <v>16</v>
          </cell>
          <cell r="E30">
            <v>16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795.45999999999992</v>
          </cell>
          <cell r="L30">
            <v>0</v>
          </cell>
          <cell r="M30">
            <v>2199.35</v>
          </cell>
          <cell r="N30">
            <v>0</v>
          </cell>
          <cell r="O30">
            <v>0</v>
          </cell>
          <cell r="P30">
            <v>0</v>
          </cell>
        </row>
        <row r="31">
          <cell r="C31">
            <v>10</v>
          </cell>
          <cell r="D31">
            <v>17</v>
          </cell>
          <cell r="E31">
            <v>17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795.45999999999992</v>
          </cell>
          <cell r="L31">
            <v>0</v>
          </cell>
          <cell r="M31">
            <v>2199.35</v>
          </cell>
          <cell r="N31">
            <v>0</v>
          </cell>
          <cell r="O31">
            <v>0</v>
          </cell>
          <cell r="P31">
            <v>0</v>
          </cell>
        </row>
        <row r="32">
          <cell r="C32">
            <v>10</v>
          </cell>
          <cell r="D32">
            <v>18</v>
          </cell>
          <cell r="E32">
            <v>18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795.45999999999992</v>
          </cell>
          <cell r="L32">
            <v>0</v>
          </cell>
          <cell r="M32">
            <v>2199.35</v>
          </cell>
          <cell r="N32">
            <v>0</v>
          </cell>
          <cell r="O32">
            <v>0</v>
          </cell>
          <cell r="P32">
            <v>0</v>
          </cell>
        </row>
        <row r="33">
          <cell r="C33">
            <v>10</v>
          </cell>
          <cell r="D33">
            <v>19</v>
          </cell>
          <cell r="E33">
            <v>19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795.45999999999992</v>
          </cell>
          <cell r="L33">
            <v>0</v>
          </cell>
          <cell r="M33">
            <v>2199.35</v>
          </cell>
          <cell r="N33">
            <v>0</v>
          </cell>
          <cell r="O33">
            <v>0</v>
          </cell>
          <cell r="P33">
            <v>0</v>
          </cell>
        </row>
        <row r="34">
          <cell r="C34">
            <v>10</v>
          </cell>
          <cell r="D34">
            <v>20</v>
          </cell>
          <cell r="E34">
            <v>20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795.45999999999992</v>
          </cell>
          <cell r="L34">
            <v>0</v>
          </cell>
          <cell r="M34">
            <v>2199.35</v>
          </cell>
          <cell r="N34">
            <v>0</v>
          </cell>
          <cell r="O34">
            <v>0</v>
          </cell>
          <cell r="P34">
            <v>0</v>
          </cell>
        </row>
        <row r="35">
          <cell r="C35">
            <v>10</v>
          </cell>
          <cell r="D35">
            <v>21</v>
          </cell>
          <cell r="E35">
            <v>21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795.45999999999992</v>
          </cell>
          <cell r="L35">
            <v>0</v>
          </cell>
          <cell r="M35">
            <v>2199.35</v>
          </cell>
          <cell r="N35">
            <v>0</v>
          </cell>
          <cell r="O35">
            <v>0</v>
          </cell>
          <cell r="P35">
            <v>0</v>
          </cell>
        </row>
        <row r="36">
          <cell r="C36">
            <v>10</v>
          </cell>
          <cell r="D36">
            <v>22</v>
          </cell>
          <cell r="E36">
            <v>22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795.45999999999992</v>
          </cell>
          <cell r="L36">
            <v>0</v>
          </cell>
          <cell r="M36">
            <v>2199.35</v>
          </cell>
          <cell r="N36">
            <v>0</v>
          </cell>
          <cell r="O36">
            <v>0</v>
          </cell>
          <cell r="P36">
            <v>0</v>
          </cell>
        </row>
        <row r="37">
          <cell r="C37">
            <v>10</v>
          </cell>
          <cell r="D37">
            <v>23</v>
          </cell>
          <cell r="E37">
            <v>23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795.45999999999992</v>
          </cell>
          <cell r="L37">
            <v>0</v>
          </cell>
          <cell r="M37">
            <v>2199.35</v>
          </cell>
          <cell r="N37">
            <v>0</v>
          </cell>
          <cell r="O37">
            <v>0</v>
          </cell>
          <cell r="P37">
            <v>0</v>
          </cell>
        </row>
        <row r="38">
          <cell r="B38">
            <v>37918</v>
          </cell>
          <cell r="C38">
            <v>10</v>
          </cell>
          <cell r="D38">
            <v>24</v>
          </cell>
          <cell r="E38">
            <v>24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795.45999999999992</v>
          </cell>
          <cell r="L38">
            <v>0</v>
          </cell>
          <cell r="M38">
            <v>2199.35</v>
          </cell>
          <cell r="N38">
            <v>0</v>
          </cell>
          <cell r="O38">
            <v>0</v>
          </cell>
          <cell r="P38">
            <v>0</v>
          </cell>
        </row>
        <row r="39">
          <cell r="B39">
            <v>37919</v>
          </cell>
          <cell r="C39">
            <v>10</v>
          </cell>
          <cell r="D39">
            <v>25</v>
          </cell>
          <cell r="E39">
            <v>25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795.45999999999992</v>
          </cell>
          <cell r="L39">
            <v>0</v>
          </cell>
          <cell r="M39">
            <v>2199.35</v>
          </cell>
          <cell r="N39">
            <v>0</v>
          </cell>
          <cell r="O39">
            <v>0</v>
          </cell>
          <cell r="P39">
            <v>0</v>
          </cell>
        </row>
        <row r="40">
          <cell r="B40">
            <v>37920</v>
          </cell>
          <cell r="C40">
            <v>10</v>
          </cell>
          <cell r="D40">
            <v>26</v>
          </cell>
          <cell r="E40">
            <v>26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795.45999999999992</v>
          </cell>
          <cell r="L40">
            <v>0</v>
          </cell>
          <cell r="M40">
            <v>2199.35</v>
          </cell>
          <cell r="N40">
            <v>0</v>
          </cell>
          <cell r="O40">
            <v>0</v>
          </cell>
          <cell r="P40">
            <v>0</v>
          </cell>
        </row>
        <row r="41">
          <cell r="B41">
            <v>37921</v>
          </cell>
          <cell r="C41">
            <v>10</v>
          </cell>
          <cell r="D41">
            <v>27</v>
          </cell>
          <cell r="E41">
            <v>27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795.45999999999992</v>
          </cell>
          <cell r="L41">
            <v>0</v>
          </cell>
          <cell r="M41">
            <v>2199.35</v>
          </cell>
          <cell r="N41">
            <v>0</v>
          </cell>
          <cell r="O41">
            <v>0</v>
          </cell>
          <cell r="P41">
            <v>0</v>
          </cell>
        </row>
        <row r="42">
          <cell r="B42">
            <v>37922</v>
          </cell>
          <cell r="C42">
            <v>10</v>
          </cell>
          <cell r="D42">
            <v>28</v>
          </cell>
          <cell r="E42">
            <v>28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795.45999999999992</v>
          </cell>
          <cell r="L42">
            <v>0</v>
          </cell>
          <cell r="M42">
            <v>2199.35</v>
          </cell>
          <cell r="N42">
            <v>0</v>
          </cell>
          <cell r="O42">
            <v>0</v>
          </cell>
          <cell r="P42">
            <v>0</v>
          </cell>
        </row>
        <row r="43">
          <cell r="B43">
            <v>37923</v>
          </cell>
          <cell r="C43">
            <v>10</v>
          </cell>
          <cell r="D43">
            <v>29</v>
          </cell>
          <cell r="E43">
            <v>29</v>
          </cell>
          <cell r="F43">
            <v>392072.90564000001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795.45999999999992</v>
          </cell>
          <cell r="L43">
            <v>0</v>
          </cell>
          <cell r="M43">
            <v>2199.35</v>
          </cell>
          <cell r="N43">
            <v>0</v>
          </cell>
          <cell r="O43">
            <v>0</v>
          </cell>
          <cell r="P43">
            <v>0</v>
          </cell>
        </row>
        <row r="44">
          <cell r="B44">
            <v>37924</v>
          </cell>
          <cell r="C44">
            <v>10</v>
          </cell>
          <cell r="D44">
            <v>30</v>
          </cell>
          <cell r="E44">
            <v>30</v>
          </cell>
          <cell r="F44">
            <v>806435.31904000009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795.45999999999992</v>
          </cell>
          <cell r="L44">
            <v>0</v>
          </cell>
          <cell r="M44">
            <v>2199.35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37925</v>
          </cell>
          <cell r="C45">
            <v>10</v>
          </cell>
          <cell r="D45">
            <v>31</v>
          </cell>
          <cell r="E45">
            <v>31</v>
          </cell>
          <cell r="F45">
            <v>1043818.30891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795.45999999999992</v>
          </cell>
          <cell r="L45">
            <v>0</v>
          </cell>
          <cell r="M45">
            <v>2199.35</v>
          </cell>
          <cell r="N45">
            <v>0</v>
          </cell>
          <cell r="O45">
            <v>0</v>
          </cell>
          <cell r="P45">
            <v>0</v>
          </cell>
        </row>
        <row r="46">
          <cell r="B46">
            <v>37926</v>
          </cell>
          <cell r="C46">
            <v>11</v>
          </cell>
          <cell r="D46">
            <v>1</v>
          </cell>
          <cell r="E46">
            <v>32</v>
          </cell>
          <cell r="F46">
            <v>393613.49872000003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795.45999999999992</v>
          </cell>
          <cell r="L46">
            <v>0</v>
          </cell>
          <cell r="M46">
            <v>2199.35</v>
          </cell>
          <cell r="N46">
            <v>0</v>
          </cell>
          <cell r="O46">
            <v>0</v>
          </cell>
          <cell r="P46">
            <v>0</v>
          </cell>
        </row>
        <row r="47">
          <cell r="B47">
            <v>37927</v>
          </cell>
          <cell r="C47">
            <v>11</v>
          </cell>
          <cell r="D47">
            <v>2</v>
          </cell>
          <cell r="E47">
            <v>33</v>
          </cell>
          <cell r="F47">
            <v>596720.52401000005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795.45999999999992</v>
          </cell>
          <cell r="L47">
            <v>0</v>
          </cell>
          <cell r="M47">
            <v>2199.35</v>
          </cell>
          <cell r="N47">
            <v>0</v>
          </cell>
          <cell r="O47">
            <v>0</v>
          </cell>
          <cell r="P47">
            <v>0</v>
          </cell>
        </row>
        <row r="48">
          <cell r="B48">
            <v>37928</v>
          </cell>
          <cell r="C48">
            <v>11</v>
          </cell>
          <cell r="D48">
            <v>3</v>
          </cell>
          <cell r="E48">
            <v>34</v>
          </cell>
          <cell r="F48">
            <v>508825.04738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795.45999999999992</v>
          </cell>
          <cell r="L48">
            <v>0</v>
          </cell>
          <cell r="M48">
            <v>2199.35</v>
          </cell>
          <cell r="N48">
            <v>0</v>
          </cell>
          <cell r="O48">
            <v>0</v>
          </cell>
          <cell r="P48">
            <v>0</v>
          </cell>
        </row>
        <row r="49">
          <cell r="B49">
            <v>37929</v>
          </cell>
          <cell r="C49">
            <v>11</v>
          </cell>
          <cell r="D49">
            <v>4</v>
          </cell>
          <cell r="E49">
            <v>35</v>
          </cell>
          <cell r="F49">
            <v>665476.40769999998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795.45999999999992</v>
          </cell>
          <cell r="L49">
            <v>0</v>
          </cell>
          <cell r="M49">
            <v>2199.35</v>
          </cell>
          <cell r="N49">
            <v>0</v>
          </cell>
          <cell r="O49">
            <v>0</v>
          </cell>
          <cell r="P49">
            <v>0</v>
          </cell>
        </row>
        <row r="50">
          <cell r="B50">
            <v>37930</v>
          </cell>
          <cell r="C50">
            <v>11</v>
          </cell>
          <cell r="D50">
            <v>5</v>
          </cell>
          <cell r="E50">
            <v>36</v>
          </cell>
          <cell r="F50">
            <v>557571.96521000005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795.45999999999992</v>
          </cell>
          <cell r="L50">
            <v>0</v>
          </cell>
          <cell r="M50">
            <v>2199.35</v>
          </cell>
          <cell r="N50">
            <v>0</v>
          </cell>
          <cell r="O50">
            <v>0</v>
          </cell>
          <cell r="P50">
            <v>0</v>
          </cell>
        </row>
        <row r="51">
          <cell r="B51">
            <v>37931</v>
          </cell>
          <cell r="C51">
            <v>11</v>
          </cell>
          <cell r="D51">
            <v>6</v>
          </cell>
          <cell r="E51">
            <v>37</v>
          </cell>
          <cell r="F51">
            <v>392294.26548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795.45999999999992</v>
          </cell>
          <cell r="L51">
            <v>0</v>
          </cell>
          <cell r="M51">
            <v>2199.35</v>
          </cell>
          <cell r="N51">
            <v>0</v>
          </cell>
          <cell r="O51">
            <v>0</v>
          </cell>
          <cell r="P51">
            <v>0</v>
          </cell>
        </row>
        <row r="52">
          <cell r="B52">
            <v>37932</v>
          </cell>
          <cell r="C52">
            <v>11</v>
          </cell>
          <cell r="D52">
            <v>7</v>
          </cell>
          <cell r="E52">
            <v>38</v>
          </cell>
          <cell r="F52">
            <v>253486.02565000003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795.45999999999992</v>
          </cell>
          <cell r="L52">
            <v>0</v>
          </cell>
          <cell r="M52">
            <v>2199.35</v>
          </cell>
          <cell r="N52">
            <v>0</v>
          </cell>
          <cell r="O52">
            <v>0</v>
          </cell>
          <cell r="P52">
            <v>0</v>
          </cell>
        </row>
        <row r="53">
          <cell r="B53">
            <v>37933</v>
          </cell>
          <cell r="C53">
            <v>11</v>
          </cell>
          <cell r="D53">
            <v>8</v>
          </cell>
          <cell r="E53">
            <v>39</v>
          </cell>
          <cell r="F53">
            <v>97955.29952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795.45999999999992</v>
          </cell>
          <cell r="L53">
            <v>0</v>
          </cell>
          <cell r="M53">
            <v>2199.35</v>
          </cell>
          <cell r="N53">
            <v>0</v>
          </cell>
          <cell r="O53">
            <v>0</v>
          </cell>
          <cell r="P53">
            <v>0</v>
          </cell>
        </row>
        <row r="54">
          <cell r="B54">
            <v>37934</v>
          </cell>
          <cell r="C54">
            <v>11</v>
          </cell>
          <cell r="D54">
            <v>9</v>
          </cell>
          <cell r="E54">
            <v>40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795.45999999999992</v>
          </cell>
          <cell r="L54">
            <v>0</v>
          </cell>
          <cell r="M54">
            <v>2199.35</v>
          </cell>
          <cell r="N54">
            <v>0</v>
          </cell>
          <cell r="O54">
            <v>0</v>
          </cell>
          <cell r="P54">
            <v>0</v>
          </cell>
        </row>
        <row r="55">
          <cell r="B55">
            <v>37935</v>
          </cell>
          <cell r="C55">
            <v>11</v>
          </cell>
          <cell r="D55">
            <v>10</v>
          </cell>
          <cell r="E55">
            <v>41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795.45999999999992</v>
          </cell>
          <cell r="L55">
            <v>0</v>
          </cell>
          <cell r="M55">
            <v>2199.35</v>
          </cell>
          <cell r="N55">
            <v>0</v>
          </cell>
          <cell r="O55">
            <v>0</v>
          </cell>
          <cell r="P55">
            <v>0</v>
          </cell>
        </row>
        <row r="56">
          <cell r="B56">
            <v>37936</v>
          </cell>
          <cell r="C56">
            <v>11</v>
          </cell>
          <cell r="D56">
            <v>11</v>
          </cell>
          <cell r="E56">
            <v>42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795.45999999999992</v>
          </cell>
          <cell r="L56">
            <v>0</v>
          </cell>
          <cell r="M56">
            <v>2199.35</v>
          </cell>
          <cell r="N56">
            <v>0</v>
          </cell>
          <cell r="O56">
            <v>0</v>
          </cell>
          <cell r="P56">
            <v>0</v>
          </cell>
        </row>
        <row r="57">
          <cell r="B57">
            <v>37937</v>
          </cell>
          <cell r="C57">
            <v>11</v>
          </cell>
          <cell r="D57">
            <v>12</v>
          </cell>
          <cell r="E57">
            <v>43</v>
          </cell>
          <cell r="F57">
            <v>253718.54274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795.45999999999992</v>
          </cell>
          <cell r="L57">
            <v>0</v>
          </cell>
          <cell r="M57">
            <v>2199.35</v>
          </cell>
          <cell r="N57">
            <v>0</v>
          </cell>
          <cell r="O57">
            <v>0</v>
          </cell>
          <cell r="P57">
            <v>0</v>
          </cell>
        </row>
        <row r="58">
          <cell r="B58">
            <v>37938</v>
          </cell>
          <cell r="C58">
            <v>11</v>
          </cell>
          <cell r="D58">
            <v>13</v>
          </cell>
          <cell r="E58">
            <v>44</v>
          </cell>
          <cell r="F58">
            <v>76927.453590000005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795.45999999999992</v>
          </cell>
          <cell r="L58">
            <v>0</v>
          </cell>
          <cell r="M58">
            <v>2199.35</v>
          </cell>
          <cell r="N58">
            <v>0</v>
          </cell>
          <cell r="O58">
            <v>0</v>
          </cell>
          <cell r="P58">
            <v>0</v>
          </cell>
        </row>
        <row r="59">
          <cell r="B59">
            <v>37939</v>
          </cell>
          <cell r="C59">
            <v>11</v>
          </cell>
          <cell r="D59">
            <v>14</v>
          </cell>
          <cell r="E59">
            <v>45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795.45999999999992</v>
          </cell>
          <cell r="L59">
            <v>0</v>
          </cell>
          <cell r="M59">
            <v>2199.35</v>
          </cell>
          <cell r="N59">
            <v>0</v>
          </cell>
          <cell r="O59">
            <v>0</v>
          </cell>
          <cell r="P59">
            <v>0</v>
          </cell>
        </row>
        <row r="60">
          <cell r="B60">
            <v>37940</v>
          </cell>
          <cell r="C60">
            <v>11</v>
          </cell>
          <cell r="D60">
            <v>15</v>
          </cell>
          <cell r="E60">
            <v>46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795.45999999999992</v>
          </cell>
          <cell r="L60">
            <v>0</v>
          </cell>
          <cell r="M60">
            <v>2199.35</v>
          </cell>
          <cell r="N60">
            <v>0</v>
          </cell>
          <cell r="O60">
            <v>0</v>
          </cell>
          <cell r="P60">
            <v>0</v>
          </cell>
        </row>
        <row r="61">
          <cell r="B61">
            <v>37941</v>
          </cell>
          <cell r="C61">
            <v>11</v>
          </cell>
          <cell r="D61">
            <v>16</v>
          </cell>
          <cell r="E61">
            <v>47</v>
          </cell>
          <cell r="F61">
            <v>108155.25747000001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795.45999999999992</v>
          </cell>
          <cell r="L61">
            <v>0</v>
          </cell>
          <cell r="M61">
            <v>2199.35</v>
          </cell>
          <cell r="N61">
            <v>0</v>
          </cell>
          <cell r="O61">
            <v>0</v>
          </cell>
          <cell r="P61">
            <v>0</v>
          </cell>
        </row>
        <row r="62">
          <cell r="B62">
            <v>37942</v>
          </cell>
          <cell r="C62">
            <v>11</v>
          </cell>
          <cell r="D62">
            <v>17</v>
          </cell>
          <cell r="E62">
            <v>48</v>
          </cell>
          <cell r="F62">
            <v>103193.40525000001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795.45999999999992</v>
          </cell>
          <cell r="L62">
            <v>0</v>
          </cell>
          <cell r="M62">
            <v>2199.35</v>
          </cell>
          <cell r="N62">
            <v>0</v>
          </cell>
          <cell r="O62">
            <v>0</v>
          </cell>
          <cell r="P62">
            <v>0</v>
          </cell>
        </row>
        <row r="63">
          <cell r="B63">
            <v>37943</v>
          </cell>
          <cell r="C63">
            <v>11</v>
          </cell>
          <cell r="D63">
            <v>18</v>
          </cell>
          <cell r="E63">
            <v>49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795.45999999999992</v>
          </cell>
          <cell r="L63">
            <v>0</v>
          </cell>
          <cell r="M63">
            <v>2199.35</v>
          </cell>
          <cell r="N63">
            <v>0</v>
          </cell>
          <cell r="O63">
            <v>0</v>
          </cell>
          <cell r="P63">
            <v>0</v>
          </cell>
        </row>
        <row r="64">
          <cell r="B64">
            <v>37944</v>
          </cell>
          <cell r="C64">
            <v>11</v>
          </cell>
          <cell r="D64">
            <v>19</v>
          </cell>
          <cell r="E64">
            <v>50</v>
          </cell>
          <cell r="F64">
            <v>647944.79763000004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795.45999999999992</v>
          </cell>
          <cell r="L64">
            <v>0</v>
          </cell>
          <cell r="M64">
            <v>2199.35</v>
          </cell>
          <cell r="N64">
            <v>0</v>
          </cell>
          <cell r="O64">
            <v>0</v>
          </cell>
          <cell r="P64">
            <v>0</v>
          </cell>
        </row>
        <row r="65">
          <cell r="B65">
            <v>37945</v>
          </cell>
          <cell r="C65">
            <v>11</v>
          </cell>
          <cell r="D65">
            <v>20</v>
          </cell>
          <cell r="E65">
            <v>51</v>
          </cell>
          <cell r="F65">
            <v>650443.57533999998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795.45999999999992</v>
          </cell>
          <cell r="L65">
            <v>0</v>
          </cell>
          <cell r="M65">
            <v>2199.35</v>
          </cell>
          <cell r="N65">
            <v>0</v>
          </cell>
          <cell r="O65">
            <v>0</v>
          </cell>
          <cell r="P65">
            <v>0</v>
          </cell>
        </row>
        <row r="66">
          <cell r="B66">
            <v>37946</v>
          </cell>
          <cell r="C66">
            <v>11</v>
          </cell>
          <cell r="D66">
            <v>21</v>
          </cell>
          <cell r="E66">
            <v>52</v>
          </cell>
          <cell r="F66">
            <v>821953.71492000006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795.45999999999992</v>
          </cell>
          <cell r="L66">
            <v>0</v>
          </cell>
          <cell r="M66">
            <v>2199.35</v>
          </cell>
          <cell r="N66">
            <v>0</v>
          </cell>
          <cell r="O66">
            <v>0</v>
          </cell>
          <cell r="P66">
            <v>0</v>
          </cell>
        </row>
        <row r="67">
          <cell r="B67">
            <v>37947</v>
          </cell>
          <cell r="C67">
            <v>11</v>
          </cell>
          <cell r="D67">
            <v>22</v>
          </cell>
          <cell r="E67">
            <v>53</v>
          </cell>
          <cell r="F67">
            <v>731525.09625000006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795.45999999999992</v>
          </cell>
          <cell r="L67">
            <v>0</v>
          </cell>
          <cell r="M67">
            <v>2199.35</v>
          </cell>
          <cell r="N67">
            <v>0</v>
          </cell>
          <cell r="O67">
            <v>0</v>
          </cell>
          <cell r="P67">
            <v>0</v>
          </cell>
        </row>
        <row r="68">
          <cell r="B68">
            <v>37948</v>
          </cell>
          <cell r="C68">
            <v>11</v>
          </cell>
          <cell r="D68">
            <v>23</v>
          </cell>
          <cell r="E68">
            <v>54</v>
          </cell>
          <cell r="F68">
            <v>400393.53640000004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795.45999999999992</v>
          </cell>
          <cell r="L68">
            <v>0</v>
          </cell>
          <cell r="M68">
            <v>2199.35</v>
          </cell>
          <cell r="N68">
            <v>0</v>
          </cell>
          <cell r="O68">
            <v>0</v>
          </cell>
          <cell r="P68">
            <v>0</v>
          </cell>
        </row>
        <row r="69">
          <cell r="B69">
            <v>37949</v>
          </cell>
          <cell r="C69">
            <v>11</v>
          </cell>
          <cell r="D69">
            <v>24</v>
          </cell>
          <cell r="E69">
            <v>55</v>
          </cell>
          <cell r="F69">
            <v>560185.43945000006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795.45999999999992</v>
          </cell>
          <cell r="L69">
            <v>0</v>
          </cell>
          <cell r="M69">
            <v>2199.35</v>
          </cell>
          <cell r="N69">
            <v>0</v>
          </cell>
          <cell r="O69">
            <v>0</v>
          </cell>
          <cell r="P69">
            <v>0</v>
          </cell>
        </row>
        <row r="70">
          <cell r="B70">
            <v>37950</v>
          </cell>
          <cell r="C70">
            <v>11</v>
          </cell>
          <cell r="D70">
            <v>25</v>
          </cell>
          <cell r="E70">
            <v>56</v>
          </cell>
          <cell r="F70">
            <v>472546.13328000001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795.45999999999992</v>
          </cell>
          <cell r="L70">
            <v>0</v>
          </cell>
          <cell r="M70">
            <v>2199.35</v>
          </cell>
          <cell r="N70">
            <v>0</v>
          </cell>
          <cell r="O70">
            <v>0</v>
          </cell>
          <cell r="P70">
            <v>0</v>
          </cell>
        </row>
        <row r="71">
          <cell r="B71">
            <v>37951</v>
          </cell>
          <cell r="C71">
            <v>11</v>
          </cell>
          <cell r="D71">
            <v>26</v>
          </cell>
          <cell r="E71">
            <v>57</v>
          </cell>
          <cell r="F71">
            <v>345210.67048000003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795.45999999999992</v>
          </cell>
          <cell r="L71">
            <v>0</v>
          </cell>
          <cell r="M71">
            <v>2199.35</v>
          </cell>
          <cell r="N71">
            <v>0</v>
          </cell>
          <cell r="O71">
            <v>0</v>
          </cell>
          <cell r="P71">
            <v>0</v>
          </cell>
        </row>
        <row r="72">
          <cell r="B72">
            <v>37952</v>
          </cell>
          <cell r="C72">
            <v>11</v>
          </cell>
          <cell r="D72">
            <v>27</v>
          </cell>
          <cell r="E72">
            <v>58</v>
          </cell>
          <cell r="F72">
            <v>216865.25341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795.45999999999992</v>
          </cell>
          <cell r="L72">
            <v>0</v>
          </cell>
          <cell r="M72">
            <v>2199.35</v>
          </cell>
          <cell r="N72">
            <v>0</v>
          </cell>
          <cell r="O72">
            <v>0</v>
          </cell>
          <cell r="P72">
            <v>0</v>
          </cell>
        </row>
        <row r="73">
          <cell r="B73">
            <v>37953</v>
          </cell>
          <cell r="C73">
            <v>11</v>
          </cell>
          <cell r="D73">
            <v>28</v>
          </cell>
          <cell r="E73">
            <v>59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795.45999999999992</v>
          </cell>
          <cell r="L73">
            <v>0</v>
          </cell>
          <cell r="M73">
            <v>2199.35</v>
          </cell>
          <cell r="N73">
            <v>0</v>
          </cell>
          <cell r="O73">
            <v>0</v>
          </cell>
          <cell r="P73">
            <v>0</v>
          </cell>
        </row>
        <row r="74">
          <cell r="B74">
            <v>37954</v>
          </cell>
          <cell r="C74">
            <v>11</v>
          </cell>
          <cell r="D74">
            <v>29</v>
          </cell>
          <cell r="E74">
            <v>60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795.45999999999992</v>
          </cell>
          <cell r="L74">
            <v>0</v>
          </cell>
          <cell r="M74">
            <v>2199.35</v>
          </cell>
          <cell r="N74">
            <v>0</v>
          </cell>
          <cell r="O74">
            <v>0</v>
          </cell>
          <cell r="P74">
            <v>0</v>
          </cell>
        </row>
        <row r="75">
          <cell r="B75">
            <v>37955</v>
          </cell>
          <cell r="C75">
            <v>11</v>
          </cell>
          <cell r="D75">
            <v>30</v>
          </cell>
          <cell r="E75">
            <v>61</v>
          </cell>
          <cell r="F75">
            <v>178395.05541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795.45999999999992</v>
          </cell>
          <cell r="L75">
            <v>0</v>
          </cell>
          <cell r="M75">
            <v>2199.35</v>
          </cell>
          <cell r="N75">
            <v>0</v>
          </cell>
          <cell r="O75">
            <v>0</v>
          </cell>
          <cell r="P75">
            <v>0</v>
          </cell>
        </row>
        <row r="76">
          <cell r="B76">
            <v>37956</v>
          </cell>
          <cell r="C76">
            <v>12</v>
          </cell>
          <cell r="D76">
            <v>1</v>
          </cell>
          <cell r="E76">
            <v>62</v>
          </cell>
          <cell r="F76">
            <v>242820.14094000001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795.45999999999992</v>
          </cell>
          <cell r="L76">
            <v>0</v>
          </cell>
          <cell r="M76">
            <v>2199.35</v>
          </cell>
          <cell r="N76">
            <v>0</v>
          </cell>
          <cell r="O76">
            <v>0</v>
          </cell>
          <cell r="P76">
            <v>0</v>
          </cell>
        </row>
        <row r="77">
          <cell r="B77">
            <v>37957</v>
          </cell>
          <cell r="C77">
            <v>12</v>
          </cell>
          <cell r="D77">
            <v>2</v>
          </cell>
          <cell r="E77">
            <v>63</v>
          </cell>
          <cell r="F77">
            <v>435607.15627000004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795.45999999999992</v>
          </cell>
          <cell r="L77">
            <v>0</v>
          </cell>
          <cell r="M77">
            <v>2199.35</v>
          </cell>
          <cell r="N77">
            <v>0</v>
          </cell>
          <cell r="O77">
            <v>0</v>
          </cell>
          <cell r="P77">
            <v>0</v>
          </cell>
        </row>
        <row r="78">
          <cell r="B78">
            <v>37958</v>
          </cell>
          <cell r="C78">
            <v>12</v>
          </cell>
          <cell r="D78">
            <v>3</v>
          </cell>
          <cell r="E78">
            <v>64</v>
          </cell>
          <cell r="F78">
            <v>422650.46499000001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795.45999999999992</v>
          </cell>
          <cell r="L78">
            <v>0</v>
          </cell>
          <cell r="M78">
            <v>2199.35</v>
          </cell>
          <cell r="N78">
            <v>0</v>
          </cell>
          <cell r="O78">
            <v>0</v>
          </cell>
          <cell r="P78">
            <v>0</v>
          </cell>
        </row>
        <row r="79">
          <cell r="B79">
            <v>37959</v>
          </cell>
          <cell r="C79">
            <v>12</v>
          </cell>
          <cell r="D79">
            <v>4</v>
          </cell>
          <cell r="E79">
            <v>65</v>
          </cell>
          <cell r="F79">
            <v>420880.92514000001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795.45999999999992</v>
          </cell>
          <cell r="L79">
            <v>0</v>
          </cell>
          <cell r="M79">
            <v>2199.35</v>
          </cell>
          <cell r="N79">
            <v>0</v>
          </cell>
          <cell r="O79">
            <v>0</v>
          </cell>
          <cell r="P79">
            <v>0</v>
          </cell>
        </row>
        <row r="80">
          <cell r="B80">
            <v>37960</v>
          </cell>
          <cell r="C80">
            <v>12</v>
          </cell>
          <cell r="D80">
            <v>5</v>
          </cell>
          <cell r="E80">
            <v>66</v>
          </cell>
          <cell r="F80">
            <v>119423.18739000001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795.45999999999992</v>
          </cell>
          <cell r="L80">
            <v>0</v>
          </cell>
          <cell r="M80">
            <v>2199.35</v>
          </cell>
          <cell r="N80">
            <v>0</v>
          </cell>
          <cell r="O80">
            <v>0</v>
          </cell>
          <cell r="P80">
            <v>0</v>
          </cell>
        </row>
        <row r="81">
          <cell r="B81">
            <v>37961</v>
          </cell>
          <cell r="C81">
            <v>12</v>
          </cell>
          <cell r="D81">
            <v>6</v>
          </cell>
          <cell r="E81">
            <v>67</v>
          </cell>
          <cell r="F81">
            <v>183967.87864000001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795.45999999999992</v>
          </cell>
          <cell r="L81">
            <v>0</v>
          </cell>
          <cell r="M81">
            <v>2199.35</v>
          </cell>
          <cell r="N81">
            <v>0</v>
          </cell>
          <cell r="O81">
            <v>0</v>
          </cell>
          <cell r="P81">
            <v>0</v>
          </cell>
        </row>
        <row r="82">
          <cell r="B82">
            <v>37962</v>
          </cell>
          <cell r="C82">
            <v>12</v>
          </cell>
          <cell r="D82">
            <v>7</v>
          </cell>
          <cell r="E82">
            <v>68</v>
          </cell>
          <cell r="F82">
            <v>312961.75508000003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795.45999999999992</v>
          </cell>
          <cell r="L82">
            <v>0</v>
          </cell>
          <cell r="M82">
            <v>2199.35</v>
          </cell>
          <cell r="N82">
            <v>0</v>
          </cell>
          <cell r="O82">
            <v>0</v>
          </cell>
          <cell r="P82">
            <v>0</v>
          </cell>
        </row>
        <row r="83">
          <cell r="B83">
            <v>37963</v>
          </cell>
          <cell r="C83">
            <v>12</v>
          </cell>
          <cell r="D83">
            <v>8</v>
          </cell>
          <cell r="E83">
            <v>69</v>
          </cell>
          <cell r="F83">
            <v>351337.78589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795.45999999999992</v>
          </cell>
          <cell r="L83">
            <v>0</v>
          </cell>
          <cell r="M83">
            <v>2199.35</v>
          </cell>
          <cell r="N83">
            <v>0</v>
          </cell>
          <cell r="O83">
            <v>0</v>
          </cell>
          <cell r="P83">
            <v>0</v>
          </cell>
        </row>
        <row r="84">
          <cell r="B84">
            <v>37964</v>
          </cell>
          <cell r="C84">
            <v>12</v>
          </cell>
          <cell r="D84">
            <v>9</v>
          </cell>
          <cell r="E84">
            <v>70</v>
          </cell>
          <cell r="F84">
            <v>573993.20576000004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795.45999999999992</v>
          </cell>
          <cell r="L84">
            <v>0</v>
          </cell>
          <cell r="M84">
            <v>2199.35</v>
          </cell>
          <cell r="N84">
            <v>0</v>
          </cell>
          <cell r="O84">
            <v>0</v>
          </cell>
          <cell r="P84">
            <v>0</v>
          </cell>
        </row>
        <row r="85">
          <cell r="B85">
            <v>37965</v>
          </cell>
          <cell r="C85">
            <v>12</v>
          </cell>
          <cell r="D85">
            <v>10</v>
          </cell>
          <cell r="E85">
            <v>71</v>
          </cell>
          <cell r="F85">
            <v>498412.65539000003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795.45999999999992</v>
          </cell>
          <cell r="L85">
            <v>0</v>
          </cell>
          <cell r="M85">
            <v>2199.35</v>
          </cell>
          <cell r="N85">
            <v>0</v>
          </cell>
          <cell r="O85">
            <v>0</v>
          </cell>
          <cell r="P85">
            <v>0</v>
          </cell>
        </row>
        <row r="86">
          <cell r="B86">
            <v>37966</v>
          </cell>
          <cell r="C86">
            <v>12</v>
          </cell>
          <cell r="D86">
            <v>11</v>
          </cell>
          <cell r="E86">
            <v>72</v>
          </cell>
          <cell r="F86">
            <v>381148.17272999999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795.45999999999992</v>
          </cell>
          <cell r="L86">
            <v>0</v>
          </cell>
          <cell r="M86">
            <v>2199.35</v>
          </cell>
          <cell r="N86">
            <v>0</v>
          </cell>
          <cell r="O86">
            <v>0</v>
          </cell>
          <cell r="P86">
            <v>0</v>
          </cell>
        </row>
        <row r="87">
          <cell r="B87">
            <v>37967</v>
          </cell>
          <cell r="C87">
            <v>12</v>
          </cell>
          <cell r="D87">
            <v>12</v>
          </cell>
          <cell r="E87">
            <v>73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152924.01534000001</v>
          </cell>
          <cell r="K87">
            <v>795.45999999999992</v>
          </cell>
          <cell r="L87">
            <v>0</v>
          </cell>
          <cell r="M87">
            <v>2199.35</v>
          </cell>
          <cell r="N87">
            <v>0</v>
          </cell>
          <cell r="O87">
            <v>0</v>
          </cell>
          <cell r="P87">
            <v>0</v>
          </cell>
        </row>
        <row r="88">
          <cell r="B88">
            <v>37968</v>
          </cell>
          <cell r="C88">
            <v>12</v>
          </cell>
          <cell r="D88">
            <v>13</v>
          </cell>
          <cell r="E88">
            <v>74</v>
          </cell>
          <cell r="F88">
            <v>299462.82144999999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795.45999999999992</v>
          </cell>
          <cell r="L88">
            <v>0</v>
          </cell>
          <cell r="M88">
            <v>2199.35</v>
          </cell>
          <cell r="N88">
            <v>0</v>
          </cell>
          <cell r="O88">
            <v>0</v>
          </cell>
          <cell r="P88">
            <v>0</v>
          </cell>
        </row>
        <row r="89">
          <cell r="B89">
            <v>37969</v>
          </cell>
          <cell r="C89">
            <v>12</v>
          </cell>
          <cell r="D89">
            <v>14</v>
          </cell>
          <cell r="E89">
            <v>75</v>
          </cell>
          <cell r="F89">
            <v>515615.34973000002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795.45999999999992</v>
          </cell>
          <cell r="L89">
            <v>0</v>
          </cell>
          <cell r="M89">
            <v>2199.35</v>
          </cell>
          <cell r="N89">
            <v>0</v>
          </cell>
          <cell r="O89">
            <v>0</v>
          </cell>
          <cell r="P89">
            <v>0</v>
          </cell>
        </row>
        <row r="90">
          <cell r="B90">
            <v>37970</v>
          </cell>
          <cell r="C90">
            <v>12</v>
          </cell>
          <cell r="D90">
            <v>15</v>
          </cell>
          <cell r="E90">
            <v>76</v>
          </cell>
          <cell r="F90">
            <v>430269.97416000004</v>
          </cell>
          <cell r="G90">
            <v>0</v>
          </cell>
          <cell r="H90">
            <v>0</v>
          </cell>
          <cell r="I90">
            <v>0</v>
          </cell>
          <cell r="J90">
            <v>214803.598</v>
          </cell>
          <cell r="K90">
            <v>795.45999999999992</v>
          </cell>
          <cell r="L90">
            <v>0</v>
          </cell>
          <cell r="M90">
            <v>2199.35</v>
          </cell>
          <cell r="N90">
            <v>0</v>
          </cell>
          <cell r="O90">
            <v>0</v>
          </cell>
          <cell r="P90">
            <v>0</v>
          </cell>
        </row>
        <row r="91">
          <cell r="B91">
            <v>37971</v>
          </cell>
          <cell r="C91">
            <v>12</v>
          </cell>
          <cell r="D91">
            <v>16</v>
          </cell>
          <cell r="E91">
            <v>77</v>
          </cell>
          <cell r="F91">
            <v>435607.15627000004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795.45999999999992</v>
          </cell>
          <cell r="L91">
            <v>0</v>
          </cell>
          <cell r="M91">
            <v>2199.35</v>
          </cell>
          <cell r="N91">
            <v>0</v>
          </cell>
          <cell r="O91">
            <v>0</v>
          </cell>
          <cell r="P91">
            <v>0</v>
          </cell>
        </row>
        <row r="92">
          <cell r="B92">
            <v>37972</v>
          </cell>
          <cell r="C92">
            <v>12</v>
          </cell>
          <cell r="D92">
            <v>17</v>
          </cell>
          <cell r="E92">
            <v>78</v>
          </cell>
          <cell r="F92">
            <v>197110.22656000001</v>
          </cell>
          <cell r="G92">
            <v>0</v>
          </cell>
          <cell r="H92">
            <v>0</v>
          </cell>
          <cell r="I92">
            <v>0</v>
          </cell>
          <cell r="J92">
            <v>214803.598</v>
          </cell>
          <cell r="K92">
            <v>795.45999999999992</v>
          </cell>
          <cell r="L92">
            <v>0</v>
          </cell>
          <cell r="M92">
            <v>2199.35</v>
          </cell>
          <cell r="N92">
            <v>0</v>
          </cell>
          <cell r="O92">
            <v>0</v>
          </cell>
          <cell r="P92">
            <v>0</v>
          </cell>
        </row>
        <row r="93">
          <cell r="B93">
            <v>37973</v>
          </cell>
          <cell r="C93">
            <v>12</v>
          </cell>
          <cell r="D93">
            <v>18</v>
          </cell>
          <cell r="E93">
            <v>79</v>
          </cell>
          <cell r="F93">
            <v>479834.04898000002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795.45999999999992</v>
          </cell>
          <cell r="L93">
            <v>0</v>
          </cell>
          <cell r="M93">
            <v>2199.35</v>
          </cell>
          <cell r="N93">
            <v>0</v>
          </cell>
          <cell r="O93">
            <v>0</v>
          </cell>
          <cell r="P93">
            <v>0</v>
          </cell>
        </row>
        <row r="94">
          <cell r="B94">
            <v>37974</v>
          </cell>
          <cell r="C94">
            <v>12</v>
          </cell>
          <cell r="D94">
            <v>19</v>
          </cell>
          <cell r="E94">
            <v>80</v>
          </cell>
          <cell r="F94">
            <v>393653.66482000001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795.45999999999992</v>
          </cell>
          <cell r="L94">
            <v>0</v>
          </cell>
          <cell r="M94">
            <v>2199.35</v>
          </cell>
          <cell r="N94">
            <v>0</v>
          </cell>
          <cell r="O94">
            <v>0</v>
          </cell>
          <cell r="P94">
            <v>0</v>
          </cell>
        </row>
        <row r="95">
          <cell r="B95">
            <v>37975</v>
          </cell>
          <cell r="C95">
            <v>12</v>
          </cell>
          <cell r="D95">
            <v>20</v>
          </cell>
          <cell r="E95">
            <v>81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78807.207500000004</v>
          </cell>
          <cell r="K95">
            <v>795.45999999999992</v>
          </cell>
          <cell r="L95">
            <v>0</v>
          </cell>
          <cell r="M95">
            <v>2199.35</v>
          </cell>
          <cell r="N95">
            <v>0</v>
          </cell>
          <cell r="O95">
            <v>0</v>
          </cell>
          <cell r="P95">
            <v>0</v>
          </cell>
        </row>
        <row r="96">
          <cell r="B96">
            <v>37976</v>
          </cell>
          <cell r="C96">
            <v>12</v>
          </cell>
          <cell r="D96">
            <v>21</v>
          </cell>
          <cell r="E96">
            <v>82</v>
          </cell>
          <cell r="F96">
            <v>94060.972980000006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795.45999999999992</v>
          </cell>
          <cell r="L96">
            <v>0</v>
          </cell>
          <cell r="M96">
            <v>2199.35</v>
          </cell>
          <cell r="N96">
            <v>0</v>
          </cell>
          <cell r="O96">
            <v>0</v>
          </cell>
          <cell r="P96">
            <v>0</v>
          </cell>
        </row>
        <row r="97">
          <cell r="B97">
            <v>37977</v>
          </cell>
          <cell r="C97">
            <v>12</v>
          </cell>
          <cell r="D97">
            <v>22</v>
          </cell>
          <cell r="E97">
            <v>83</v>
          </cell>
          <cell r="F97">
            <v>489717.14103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795.45999999999992</v>
          </cell>
          <cell r="L97">
            <v>0</v>
          </cell>
          <cell r="M97">
            <v>2199.35</v>
          </cell>
          <cell r="N97">
            <v>0</v>
          </cell>
          <cell r="O97">
            <v>0</v>
          </cell>
          <cell r="P97">
            <v>0</v>
          </cell>
        </row>
        <row r="98">
          <cell r="B98">
            <v>37978</v>
          </cell>
          <cell r="C98">
            <v>12</v>
          </cell>
          <cell r="D98">
            <v>23</v>
          </cell>
          <cell r="E98">
            <v>84</v>
          </cell>
          <cell r="F98">
            <v>130944.16374</v>
          </cell>
          <cell r="G98">
            <v>0</v>
          </cell>
          <cell r="H98">
            <v>0</v>
          </cell>
          <cell r="I98">
            <v>0</v>
          </cell>
          <cell r="J98">
            <v>214803.598</v>
          </cell>
          <cell r="K98">
            <v>795.45999999999992</v>
          </cell>
          <cell r="L98">
            <v>0</v>
          </cell>
          <cell r="M98">
            <v>2199.35</v>
          </cell>
          <cell r="N98">
            <v>0</v>
          </cell>
          <cell r="O98">
            <v>0</v>
          </cell>
          <cell r="P98">
            <v>0</v>
          </cell>
        </row>
        <row r="99">
          <cell r="B99">
            <v>37979</v>
          </cell>
          <cell r="C99">
            <v>12</v>
          </cell>
          <cell r="D99">
            <v>24</v>
          </cell>
          <cell r="E99">
            <v>85</v>
          </cell>
          <cell r="F99">
            <v>203966.13354000001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795.45999999999992</v>
          </cell>
          <cell r="L99">
            <v>0</v>
          </cell>
          <cell r="M99">
            <v>2199.35</v>
          </cell>
          <cell r="N99">
            <v>0</v>
          </cell>
          <cell r="O99">
            <v>0</v>
          </cell>
          <cell r="P99">
            <v>0</v>
          </cell>
        </row>
        <row r="100">
          <cell r="B100">
            <v>37980</v>
          </cell>
          <cell r="C100">
            <v>12</v>
          </cell>
          <cell r="D100">
            <v>25</v>
          </cell>
          <cell r="E100">
            <v>86</v>
          </cell>
          <cell r="F100">
            <v>316569.11715000001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795.45999999999992</v>
          </cell>
          <cell r="L100">
            <v>0</v>
          </cell>
          <cell r="M100">
            <v>2199.35</v>
          </cell>
          <cell r="N100">
            <v>0</v>
          </cell>
          <cell r="O100">
            <v>0</v>
          </cell>
          <cell r="P100">
            <v>0</v>
          </cell>
        </row>
        <row r="101">
          <cell r="B101">
            <v>37981</v>
          </cell>
          <cell r="C101">
            <v>12</v>
          </cell>
          <cell r="D101">
            <v>26</v>
          </cell>
          <cell r="E101">
            <v>87</v>
          </cell>
          <cell r="F101">
            <v>553871.32853000006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795.45999999999992</v>
          </cell>
          <cell r="L101">
            <v>0</v>
          </cell>
          <cell r="M101">
            <v>2199.35</v>
          </cell>
          <cell r="N101">
            <v>0</v>
          </cell>
          <cell r="O101">
            <v>0</v>
          </cell>
          <cell r="P101">
            <v>0</v>
          </cell>
        </row>
        <row r="102">
          <cell r="B102">
            <v>37982</v>
          </cell>
          <cell r="C102">
            <v>12</v>
          </cell>
          <cell r="D102">
            <v>27</v>
          </cell>
          <cell r="E102">
            <v>88</v>
          </cell>
          <cell r="F102">
            <v>546177.73522000003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795.45999999999992</v>
          </cell>
          <cell r="L102">
            <v>0</v>
          </cell>
          <cell r="M102">
            <v>2199.35</v>
          </cell>
          <cell r="N102">
            <v>0</v>
          </cell>
          <cell r="O102">
            <v>0</v>
          </cell>
          <cell r="P102">
            <v>0</v>
          </cell>
        </row>
        <row r="103">
          <cell r="B103">
            <v>37983</v>
          </cell>
          <cell r="C103">
            <v>12</v>
          </cell>
          <cell r="D103">
            <v>28</v>
          </cell>
          <cell r="E103">
            <v>89</v>
          </cell>
          <cell r="F103">
            <v>593399.23383000004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795.45999999999992</v>
          </cell>
          <cell r="L103">
            <v>0</v>
          </cell>
          <cell r="M103">
            <v>2199.35</v>
          </cell>
          <cell r="N103">
            <v>0</v>
          </cell>
          <cell r="O103">
            <v>0</v>
          </cell>
          <cell r="P103">
            <v>0</v>
          </cell>
        </row>
        <row r="104">
          <cell r="B104">
            <v>37984</v>
          </cell>
          <cell r="C104">
            <v>12</v>
          </cell>
          <cell r="D104">
            <v>29</v>
          </cell>
          <cell r="E104">
            <v>90</v>
          </cell>
          <cell r="F104">
            <v>943428.05115000007</v>
          </cell>
          <cell r="G104">
            <v>0</v>
          </cell>
          <cell r="H104">
            <v>0</v>
          </cell>
          <cell r="I104">
            <v>0</v>
          </cell>
          <cell r="J104">
            <v>92680.075980000009</v>
          </cell>
          <cell r="K104">
            <v>795.45999999999992</v>
          </cell>
          <cell r="L104">
            <v>0</v>
          </cell>
          <cell r="M104">
            <v>2199.35</v>
          </cell>
          <cell r="N104">
            <v>0</v>
          </cell>
          <cell r="O104">
            <v>0</v>
          </cell>
          <cell r="P104">
            <v>0</v>
          </cell>
        </row>
        <row r="105">
          <cell r="B105">
            <v>37985</v>
          </cell>
          <cell r="C105">
            <v>12</v>
          </cell>
          <cell r="D105">
            <v>30</v>
          </cell>
          <cell r="E105">
            <v>91</v>
          </cell>
          <cell r="F105">
            <v>901792.76447000005</v>
          </cell>
          <cell r="G105">
            <v>0</v>
          </cell>
          <cell r="H105">
            <v>0</v>
          </cell>
          <cell r="I105">
            <v>0</v>
          </cell>
          <cell r="J105">
            <v>120612.47694000001</v>
          </cell>
          <cell r="K105">
            <v>795.45999999999992</v>
          </cell>
          <cell r="L105">
            <v>0</v>
          </cell>
          <cell r="M105">
            <v>2199.35</v>
          </cell>
          <cell r="N105">
            <v>0</v>
          </cell>
          <cell r="O105">
            <v>0</v>
          </cell>
          <cell r="P105">
            <v>0</v>
          </cell>
        </row>
        <row r="106">
          <cell r="B106">
            <v>37986</v>
          </cell>
          <cell r="C106">
            <v>12</v>
          </cell>
          <cell r="D106">
            <v>31</v>
          </cell>
          <cell r="E106">
            <v>92</v>
          </cell>
          <cell r="F106">
            <v>796857.93564000004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795.45999999999992</v>
          </cell>
          <cell r="L106">
            <v>0</v>
          </cell>
          <cell r="M106">
            <v>2199.35</v>
          </cell>
          <cell r="N106">
            <v>0</v>
          </cell>
          <cell r="O106">
            <v>0</v>
          </cell>
          <cell r="P106">
            <v>0</v>
          </cell>
        </row>
        <row r="107">
          <cell r="B107">
            <v>37987</v>
          </cell>
          <cell r="C107">
            <v>1</v>
          </cell>
          <cell r="D107">
            <v>1</v>
          </cell>
          <cell r="E107">
            <v>93</v>
          </cell>
          <cell r="F107">
            <v>831790.39280999999</v>
          </cell>
          <cell r="G107">
            <v>0</v>
          </cell>
          <cell r="H107">
            <v>0</v>
          </cell>
          <cell r="I107">
            <v>0</v>
          </cell>
          <cell r="J107">
            <v>46885.796860000002</v>
          </cell>
          <cell r="K107">
            <v>795.45999999999992</v>
          </cell>
          <cell r="L107">
            <v>0</v>
          </cell>
          <cell r="M107">
            <v>2199.35</v>
          </cell>
          <cell r="N107">
            <v>0</v>
          </cell>
          <cell r="O107">
            <v>0</v>
          </cell>
          <cell r="P107">
            <v>0</v>
          </cell>
        </row>
        <row r="108">
          <cell r="B108">
            <v>37988</v>
          </cell>
          <cell r="C108">
            <v>1</v>
          </cell>
          <cell r="D108">
            <v>2</v>
          </cell>
          <cell r="E108">
            <v>94</v>
          </cell>
          <cell r="F108">
            <v>311954.03226000001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795.45999999999992</v>
          </cell>
          <cell r="L108">
            <v>0</v>
          </cell>
          <cell r="M108">
            <v>2199.35</v>
          </cell>
          <cell r="N108">
            <v>0</v>
          </cell>
          <cell r="O108">
            <v>0</v>
          </cell>
          <cell r="P108">
            <v>0</v>
          </cell>
        </row>
        <row r="109">
          <cell r="B109">
            <v>37989</v>
          </cell>
          <cell r="C109">
            <v>1</v>
          </cell>
          <cell r="D109">
            <v>3</v>
          </cell>
          <cell r="E109">
            <v>95</v>
          </cell>
          <cell r="F109">
            <v>784022.18894999998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795.45999999999992</v>
          </cell>
          <cell r="L109">
            <v>0</v>
          </cell>
          <cell r="M109">
            <v>2199.35</v>
          </cell>
          <cell r="N109">
            <v>0</v>
          </cell>
          <cell r="O109">
            <v>0</v>
          </cell>
          <cell r="P109">
            <v>0</v>
          </cell>
        </row>
        <row r="110">
          <cell r="B110">
            <v>37990</v>
          </cell>
          <cell r="C110">
            <v>1</v>
          </cell>
          <cell r="D110">
            <v>4</v>
          </cell>
          <cell r="E110">
            <v>96</v>
          </cell>
          <cell r="F110">
            <v>756723.52223</v>
          </cell>
          <cell r="G110">
            <v>0</v>
          </cell>
          <cell r="H110">
            <v>0</v>
          </cell>
          <cell r="I110">
            <v>0</v>
          </cell>
          <cell r="J110">
            <v>214803.598</v>
          </cell>
          <cell r="K110">
            <v>795.45999999999992</v>
          </cell>
          <cell r="L110">
            <v>25186.653700000003</v>
          </cell>
          <cell r="M110">
            <v>2199.35</v>
          </cell>
          <cell r="N110">
            <v>0</v>
          </cell>
          <cell r="O110">
            <v>0</v>
          </cell>
          <cell r="P110">
            <v>0</v>
          </cell>
        </row>
        <row r="111">
          <cell r="B111">
            <v>37991</v>
          </cell>
          <cell r="C111">
            <v>1</v>
          </cell>
          <cell r="D111">
            <v>5</v>
          </cell>
          <cell r="E111">
            <v>97</v>
          </cell>
          <cell r="F111">
            <v>726660.08896000008</v>
          </cell>
          <cell r="G111">
            <v>0</v>
          </cell>
          <cell r="H111">
            <v>0</v>
          </cell>
          <cell r="I111">
            <v>0</v>
          </cell>
          <cell r="J111">
            <v>214803.598</v>
          </cell>
          <cell r="K111">
            <v>139284.25053999998</v>
          </cell>
          <cell r="L111">
            <v>326619.46000000002</v>
          </cell>
          <cell r="M111">
            <v>263922</v>
          </cell>
          <cell r="N111">
            <v>0</v>
          </cell>
          <cell r="O111">
            <v>0</v>
          </cell>
          <cell r="P111">
            <v>0</v>
          </cell>
        </row>
        <row r="112">
          <cell r="B112">
            <v>37992</v>
          </cell>
          <cell r="C112">
            <v>1</v>
          </cell>
          <cell r="D112">
            <v>6</v>
          </cell>
          <cell r="E112">
            <v>98</v>
          </cell>
          <cell r="F112">
            <v>697316.07517000008</v>
          </cell>
          <cell r="G112">
            <v>0</v>
          </cell>
          <cell r="H112">
            <v>0</v>
          </cell>
          <cell r="I112">
            <v>0</v>
          </cell>
          <cell r="J112">
            <v>214803.598</v>
          </cell>
          <cell r="K112">
            <v>54242.417399999998</v>
          </cell>
          <cell r="L112">
            <v>326619.46000000002</v>
          </cell>
          <cell r="M112">
            <v>263922</v>
          </cell>
          <cell r="N112">
            <v>0</v>
          </cell>
          <cell r="O112">
            <v>0</v>
          </cell>
          <cell r="P112">
            <v>0</v>
          </cell>
        </row>
        <row r="113">
          <cell r="B113">
            <v>37993</v>
          </cell>
          <cell r="C113">
            <v>1</v>
          </cell>
          <cell r="D113">
            <v>7</v>
          </cell>
          <cell r="E113">
            <v>99</v>
          </cell>
          <cell r="F113">
            <v>669156.96133000008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795.45999999999992</v>
          </cell>
          <cell r="L113">
            <v>0</v>
          </cell>
          <cell r="M113">
            <v>2199.35</v>
          </cell>
          <cell r="N113">
            <v>0</v>
          </cell>
          <cell r="O113">
            <v>0</v>
          </cell>
          <cell r="P113">
            <v>0</v>
          </cell>
        </row>
        <row r="114">
          <cell r="B114">
            <v>37994</v>
          </cell>
          <cell r="C114">
            <v>1</v>
          </cell>
          <cell r="D114">
            <v>8</v>
          </cell>
          <cell r="E114">
            <v>100</v>
          </cell>
          <cell r="F114">
            <v>642134.99441000004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795.45999999999992</v>
          </cell>
          <cell r="L114">
            <v>0</v>
          </cell>
          <cell r="M114">
            <v>2199.35</v>
          </cell>
          <cell r="N114">
            <v>0</v>
          </cell>
          <cell r="O114">
            <v>0</v>
          </cell>
          <cell r="P114">
            <v>0</v>
          </cell>
        </row>
        <row r="115">
          <cell r="B115">
            <v>37995</v>
          </cell>
          <cell r="C115">
            <v>1</v>
          </cell>
          <cell r="D115">
            <v>9</v>
          </cell>
          <cell r="E115">
            <v>101</v>
          </cell>
          <cell r="F115">
            <v>616204.20654000004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795.45999999999992</v>
          </cell>
          <cell r="L115">
            <v>0</v>
          </cell>
          <cell r="M115">
            <v>2199.35</v>
          </cell>
          <cell r="N115">
            <v>0</v>
          </cell>
          <cell r="O115">
            <v>0</v>
          </cell>
          <cell r="P115">
            <v>0</v>
          </cell>
        </row>
        <row r="116">
          <cell r="B116">
            <v>37996</v>
          </cell>
          <cell r="C116">
            <v>1</v>
          </cell>
          <cell r="D116">
            <v>10</v>
          </cell>
          <cell r="E116">
            <v>102</v>
          </cell>
          <cell r="F116">
            <v>591320.41501</v>
          </cell>
          <cell r="G116">
            <v>0</v>
          </cell>
          <cell r="H116">
            <v>0</v>
          </cell>
          <cell r="I116">
            <v>0</v>
          </cell>
          <cell r="J116">
            <v>37241.334640000001</v>
          </cell>
          <cell r="K116">
            <v>795.45999999999992</v>
          </cell>
          <cell r="L116">
            <v>0</v>
          </cell>
          <cell r="M116">
            <v>2199.35</v>
          </cell>
          <cell r="N116">
            <v>0</v>
          </cell>
          <cell r="O116">
            <v>0</v>
          </cell>
          <cell r="P116">
            <v>0</v>
          </cell>
        </row>
        <row r="117">
          <cell r="B117">
            <v>37997</v>
          </cell>
          <cell r="C117">
            <v>1</v>
          </cell>
          <cell r="D117">
            <v>11</v>
          </cell>
          <cell r="E117">
            <v>103</v>
          </cell>
          <cell r="F117">
            <v>567441.66856000002</v>
          </cell>
          <cell r="G117">
            <v>0</v>
          </cell>
          <cell r="H117">
            <v>0</v>
          </cell>
          <cell r="I117">
            <v>0</v>
          </cell>
          <cell r="J117">
            <v>74202.673280000003</v>
          </cell>
          <cell r="K117">
            <v>795.45999999999992</v>
          </cell>
          <cell r="L117">
            <v>0</v>
          </cell>
          <cell r="M117">
            <v>2199.35</v>
          </cell>
          <cell r="N117">
            <v>0</v>
          </cell>
          <cell r="O117">
            <v>0</v>
          </cell>
          <cell r="P117">
            <v>0</v>
          </cell>
        </row>
        <row r="118">
          <cell r="B118">
            <v>37998</v>
          </cell>
          <cell r="C118">
            <v>1</v>
          </cell>
          <cell r="D118">
            <v>12</v>
          </cell>
          <cell r="E118">
            <v>104</v>
          </cell>
          <cell r="F118">
            <v>544526.90850999998</v>
          </cell>
          <cell r="G118">
            <v>0</v>
          </cell>
          <cell r="H118">
            <v>0</v>
          </cell>
          <cell r="I118">
            <v>0</v>
          </cell>
          <cell r="J118">
            <v>74202.673280000003</v>
          </cell>
          <cell r="K118">
            <v>795.45999999999992</v>
          </cell>
          <cell r="L118">
            <v>0</v>
          </cell>
          <cell r="M118">
            <v>2199.35</v>
          </cell>
          <cell r="N118">
            <v>0</v>
          </cell>
          <cell r="O118">
            <v>0</v>
          </cell>
          <cell r="P118">
            <v>0</v>
          </cell>
        </row>
        <row r="119">
          <cell r="B119">
            <v>37999</v>
          </cell>
          <cell r="C119">
            <v>1</v>
          </cell>
          <cell r="D119">
            <v>13</v>
          </cell>
          <cell r="E119">
            <v>105</v>
          </cell>
          <cell r="F119">
            <v>473140.59156000003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795.45999999999992</v>
          </cell>
          <cell r="L119">
            <v>0</v>
          </cell>
          <cell r="M119">
            <v>2199.35</v>
          </cell>
          <cell r="N119">
            <v>0</v>
          </cell>
          <cell r="O119">
            <v>0</v>
          </cell>
          <cell r="P119">
            <v>0</v>
          </cell>
        </row>
        <row r="120">
          <cell r="B120">
            <v>38000</v>
          </cell>
          <cell r="C120">
            <v>1</v>
          </cell>
          <cell r="D120">
            <v>14</v>
          </cell>
          <cell r="E120">
            <v>106</v>
          </cell>
          <cell r="F120">
            <v>433041.43506000005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795.45999999999992</v>
          </cell>
          <cell r="L120">
            <v>0</v>
          </cell>
          <cell r="M120">
            <v>2199.35</v>
          </cell>
          <cell r="N120">
            <v>0</v>
          </cell>
          <cell r="O120">
            <v>0</v>
          </cell>
          <cell r="P120">
            <v>0</v>
          </cell>
        </row>
        <row r="121">
          <cell r="B121">
            <v>38001</v>
          </cell>
          <cell r="C121">
            <v>1</v>
          </cell>
          <cell r="D121">
            <v>15</v>
          </cell>
          <cell r="E121">
            <v>107</v>
          </cell>
          <cell r="F121">
            <v>285281.51040999999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795.45999999999992</v>
          </cell>
          <cell r="L121">
            <v>0</v>
          </cell>
          <cell r="M121">
            <v>2199.35</v>
          </cell>
          <cell r="N121">
            <v>0</v>
          </cell>
          <cell r="O121">
            <v>0</v>
          </cell>
          <cell r="P121">
            <v>0</v>
          </cell>
        </row>
        <row r="122">
          <cell r="B122">
            <v>38002</v>
          </cell>
          <cell r="C122">
            <v>1</v>
          </cell>
          <cell r="D122">
            <v>16</v>
          </cell>
          <cell r="E122">
            <v>108</v>
          </cell>
          <cell r="F122">
            <v>311954.03226000001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795.45999999999992</v>
          </cell>
          <cell r="L122">
            <v>0</v>
          </cell>
          <cell r="M122">
            <v>2199.35</v>
          </cell>
          <cell r="N122">
            <v>0</v>
          </cell>
          <cell r="O122">
            <v>0</v>
          </cell>
          <cell r="P122">
            <v>0</v>
          </cell>
        </row>
        <row r="123">
          <cell r="B123">
            <v>38003</v>
          </cell>
          <cell r="C123">
            <v>1</v>
          </cell>
          <cell r="D123">
            <v>17</v>
          </cell>
          <cell r="E123">
            <v>109</v>
          </cell>
          <cell r="F123">
            <v>334620.20877999999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795.45999999999992</v>
          </cell>
          <cell r="L123">
            <v>0</v>
          </cell>
          <cell r="M123">
            <v>2199.35</v>
          </cell>
          <cell r="N123">
            <v>0</v>
          </cell>
          <cell r="O123">
            <v>0</v>
          </cell>
          <cell r="P123">
            <v>0</v>
          </cell>
        </row>
        <row r="124">
          <cell r="B124">
            <v>38004</v>
          </cell>
          <cell r="C124">
            <v>1</v>
          </cell>
          <cell r="D124">
            <v>18</v>
          </cell>
          <cell r="E124">
            <v>110</v>
          </cell>
          <cell r="F124">
            <v>289892.57868999999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795.45999999999992</v>
          </cell>
          <cell r="L124">
            <v>0</v>
          </cell>
          <cell r="M124">
            <v>2199.35</v>
          </cell>
          <cell r="N124">
            <v>0</v>
          </cell>
          <cell r="O124">
            <v>0</v>
          </cell>
          <cell r="P124">
            <v>0</v>
          </cell>
        </row>
        <row r="125">
          <cell r="B125">
            <v>38005</v>
          </cell>
          <cell r="C125">
            <v>1</v>
          </cell>
          <cell r="D125">
            <v>19</v>
          </cell>
          <cell r="E125">
            <v>111</v>
          </cell>
          <cell r="F125">
            <v>401166.95697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795.45999999999992</v>
          </cell>
          <cell r="L125">
            <v>0</v>
          </cell>
          <cell r="M125">
            <v>2199.35</v>
          </cell>
          <cell r="N125">
            <v>0</v>
          </cell>
          <cell r="O125">
            <v>0</v>
          </cell>
          <cell r="P125">
            <v>0</v>
          </cell>
        </row>
        <row r="126">
          <cell r="B126">
            <v>38006</v>
          </cell>
          <cell r="C126">
            <v>1</v>
          </cell>
          <cell r="D126">
            <v>20</v>
          </cell>
          <cell r="E126">
            <v>112</v>
          </cell>
          <cell r="F126">
            <v>405507.12722000002</v>
          </cell>
          <cell r="G126">
            <v>0</v>
          </cell>
          <cell r="H126">
            <v>0</v>
          </cell>
          <cell r="I126">
            <v>0</v>
          </cell>
          <cell r="J126">
            <v>139851.46876000002</v>
          </cell>
          <cell r="K126">
            <v>795.45999999999992</v>
          </cell>
          <cell r="L126">
            <v>0</v>
          </cell>
          <cell r="M126">
            <v>2199.35</v>
          </cell>
          <cell r="N126">
            <v>0</v>
          </cell>
          <cell r="O126">
            <v>0</v>
          </cell>
          <cell r="P126">
            <v>0</v>
          </cell>
        </row>
        <row r="127">
          <cell r="B127">
            <v>38007</v>
          </cell>
          <cell r="C127">
            <v>1</v>
          </cell>
          <cell r="D127">
            <v>21</v>
          </cell>
          <cell r="E127">
            <v>113</v>
          </cell>
          <cell r="F127">
            <v>380944.2182</v>
          </cell>
          <cell r="G127">
            <v>0</v>
          </cell>
          <cell r="H127">
            <v>0</v>
          </cell>
          <cell r="I127">
            <v>0</v>
          </cell>
          <cell r="J127">
            <v>214803.598</v>
          </cell>
          <cell r="K127">
            <v>795.45999999999992</v>
          </cell>
          <cell r="L127">
            <v>0</v>
          </cell>
          <cell r="M127">
            <v>2199.35</v>
          </cell>
          <cell r="N127">
            <v>0</v>
          </cell>
          <cell r="O127">
            <v>0</v>
          </cell>
          <cell r="P127">
            <v>0</v>
          </cell>
        </row>
        <row r="128">
          <cell r="B128">
            <v>38008</v>
          </cell>
          <cell r="C128">
            <v>1</v>
          </cell>
          <cell r="D128">
            <v>22</v>
          </cell>
          <cell r="E128">
            <v>114</v>
          </cell>
          <cell r="F128">
            <v>357869.24004</v>
          </cell>
          <cell r="G128">
            <v>0</v>
          </cell>
          <cell r="H128">
            <v>0</v>
          </cell>
          <cell r="I128">
            <v>0</v>
          </cell>
          <cell r="J128">
            <v>214803.598</v>
          </cell>
          <cell r="K128">
            <v>795.45999999999992</v>
          </cell>
          <cell r="L128">
            <v>0</v>
          </cell>
          <cell r="M128">
            <v>2199.35</v>
          </cell>
          <cell r="N128">
            <v>0</v>
          </cell>
          <cell r="O128">
            <v>0</v>
          </cell>
          <cell r="P128">
            <v>0</v>
          </cell>
        </row>
        <row r="129">
          <cell r="B129">
            <v>38009</v>
          </cell>
          <cell r="C129">
            <v>1</v>
          </cell>
          <cell r="D129">
            <v>23</v>
          </cell>
          <cell r="E129">
            <v>115</v>
          </cell>
          <cell r="F129">
            <v>210885.85999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795.45999999999992</v>
          </cell>
          <cell r="L129">
            <v>0</v>
          </cell>
          <cell r="M129">
            <v>2199.35</v>
          </cell>
          <cell r="N129">
            <v>0</v>
          </cell>
          <cell r="O129">
            <v>0</v>
          </cell>
          <cell r="P129">
            <v>0</v>
          </cell>
        </row>
        <row r="130">
          <cell r="B130">
            <v>38010</v>
          </cell>
          <cell r="C130">
            <v>1</v>
          </cell>
          <cell r="D130">
            <v>24</v>
          </cell>
          <cell r="E130">
            <v>116</v>
          </cell>
          <cell r="F130">
            <v>323417.88349000004</v>
          </cell>
          <cell r="G130">
            <v>0</v>
          </cell>
          <cell r="H130">
            <v>0</v>
          </cell>
          <cell r="I130">
            <v>0</v>
          </cell>
          <cell r="J130">
            <v>142381.23262</v>
          </cell>
          <cell r="K130">
            <v>795.45999999999992</v>
          </cell>
          <cell r="L130">
            <v>0</v>
          </cell>
          <cell r="M130">
            <v>2199.35</v>
          </cell>
          <cell r="N130">
            <v>0</v>
          </cell>
          <cell r="O130">
            <v>0</v>
          </cell>
          <cell r="P130">
            <v>0</v>
          </cell>
        </row>
        <row r="131">
          <cell r="B131">
            <v>38011</v>
          </cell>
          <cell r="C131">
            <v>1</v>
          </cell>
          <cell r="D131">
            <v>25</v>
          </cell>
          <cell r="E131">
            <v>117</v>
          </cell>
          <cell r="F131">
            <v>303827.53765000001</v>
          </cell>
          <cell r="G131">
            <v>0</v>
          </cell>
          <cell r="H131">
            <v>0</v>
          </cell>
          <cell r="I131">
            <v>0</v>
          </cell>
          <cell r="J131">
            <v>12048.22788</v>
          </cell>
          <cell r="K131">
            <v>795.45999999999992</v>
          </cell>
          <cell r="L131">
            <v>0</v>
          </cell>
          <cell r="M131">
            <v>2199.35</v>
          </cell>
          <cell r="N131">
            <v>0</v>
          </cell>
          <cell r="O131">
            <v>0</v>
          </cell>
          <cell r="P131">
            <v>0</v>
          </cell>
        </row>
        <row r="132">
          <cell r="B132">
            <v>38012</v>
          </cell>
          <cell r="C132">
            <v>1</v>
          </cell>
          <cell r="D132">
            <v>26</v>
          </cell>
          <cell r="E132">
            <v>118</v>
          </cell>
          <cell r="F132">
            <v>284123.38786000002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795.45999999999992</v>
          </cell>
          <cell r="L132">
            <v>0</v>
          </cell>
          <cell r="M132">
            <v>2199.35</v>
          </cell>
          <cell r="N132">
            <v>0</v>
          </cell>
          <cell r="O132">
            <v>0</v>
          </cell>
          <cell r="P132">
            <v>0</v>
          </cell>
        </row>
        <row r="133">
          <cell r="B133">
            <v>38013</v>
          </cell>
          <cell r="C133">
            <v>1</v>
          </cell>
          <cell r="D133">
            <v>27</v>
          </cell>
          <cell r="E133">
            <v>119</v>
          </cell>
          <cell r="F133">
            <v>265683.57764000003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795.45999999999992</v>
          </cell>
          <cell r="L133">
            <v>0</v>
          </cell>
          <cell r="M133">
            <v>2199.35</v>
          </cell>
          <cell r="N133">
            <v>0</v>
          </cell>
          <cell r="O133">
            <v>0</v>
          </cell>
          <cell r="P133">
            <v>0</v>
          </cell>
        </row>
        <row r="134">
          <cell r="B134">
            <v>38014</v>
          </cell>
          <cell r="C134">
            <v>1</v>
          </cell>
          <cell r="D134">
            <v>28</v>
          </cell>
          <cell r="E134">
            <v>120</v>
          </cell>
          <cell r="F134">
            <v>183899.14998000002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795.45999999999992</v>
          </cell>
          <cell r="L134">
            <v>0</v>
          </cell>
          <cell r="M134">
            <v>2199.35</v>
          </cell>
          <cell r="N134">
            <v>0</v>
          </cell>
          <cell r="O134">
            <v>0</v>
          </cell>
          <cell r="P134">
            <v>0</v>
          </cell>
        </row>
        <row r="135">
          <cell r="B135">
            <v>38015</v>
          </cell>
          <cell r="C135">
            <v>1</v>
          </cell>
          <cell r="D135">
            <v>29</v>
          </cell>
          <cell r="E135">
            <v>121</v>
          </cell>
          <cell r="F135">
            <v>54886.52936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795.45999999999992</v>
          </cell>
          <cell r="L135">
            <v>0</v>
          </cell>
          <cell r="M135">
            <v>2199.35</v>
          </cell>
          <cell r="N135">
            <v>0</v>
          </cell>
          <cell r="O135">
            <v>0</v>
          </cell>
          <cell r="P135">
            <v>0</v>
          </cell>
        </row>
        <row r="136">
          <cell r="B136">
            <v>38016</v>
          </cell>
          <cell r="C136">
            <v>1</v>
          </cell>
          <cell r="D136">
            <v>30</v>
          </cell>
          <cell r="E136">
            <v>122</v>
          </cell>
          <cell r="F136">
            <v>232943.74324000001</v>
          </cell>
          <cell r="G136">
            <v>0</v>
          </cell>
          <cell r="H136">
            <v>0</v>
          </cell>
          <cell r="I136">
            <v>0</v>
          </cell>
          <cell r="J136">
            <v>99526.444840000011</v>
          </cell>
          <cell r="K136">
            <v>795.45999999999992</v>
          </cell>
          <cell r="L136">
            <v>0</v>
          </cell>
          <cell r="M136">
            <v>2199.35</v>
          </cell>
          <cell r="N136">
            <v>0</v>
          </cell>
          <cell r="O136">
            <v>0</v>
          </cell>
          <cell r="P136">
            <v>0</v>
          </cell>
        </row>
        <row r="137">
          <cell r="B137">
            <v>38017</v>
          </cell>
          <cell r="C137">
            <v>1</v>
          </cell>
          <cell r="D137">
            <v>31</v>
          </cell>
          <cell r="E137">
            <v>123</v>
          </cell>
          <cell r="F137">
            <v>217825.66949</v>
          </cell>
          <cell r="G137">
            <v>0</v>
          </cell>
          <cell r="H137">
            <v>0</v>
          </cell>
          <cell r="I137">
            <v>0</v>
          </cell>
          <cell r="J137">
            <v>168727.45624</v>
          </cell>
          <cell r="K137">
            <v>795.45999999999992</v>
          </cell>
          <cell r="L137">
            <v>0</v>
          </cell>
          <cell r="M137">
            <v>2199.35</v>
          </cell>
          <cell r="N137">
            <v>0</v>
          </cell>
          <cell r="O137">
            <v>0</v>
          </cell>
          <cell r="P137">
            <v>0</v>
          </cell>
        </row>
        <row r="138">
          <cell r="B138">
            <v>38018</v>
          </cell>
          <cell r="C138">
            <v>2</v>
          </cell>
          <cell r="D138">
            <v>1</v>
          </cell>
          <cell r="E138">
            <v>124</v>
          </cell>
          <cell r="F138">
            <v>203688.98745000002</v>
          </cell>
          <cell r="G138">
            <v>0</v>
          </cell>
          <cell r="H138">
            <v>0</v>
          </cell>
          <cell r="I138">
            <v>0</v>
          </cell>
          <cell r="J138">
            <v>189906.35368</v>
          </cell>
          <cell r="K138">
            <v>795.45999999999992</v>
          </cell>
          <cell r="L138">
            <v>0</v>
          </cell>
          <cell r="M138">
            <v>2199.35</v>
          </cell>
          <cell r="N138">
            <v>0</v>
          </cell>
          <cell r="O138">
            <v>0</v>
          </cell>
          <cell r="P138">
            <v>0</v>
          </cell>
        </row>
        <row r="139">
          <cell r="B139">
            <v>38019</v>
          </cell>
          <cell r="C139">
            <v>2</v>
          </cell>
          <cell r="D139">
            <v>2</v>
          </cell>
          <cell r="E139">
            <v>125</v>
          </cell>
          <cell r="F139">
            <v>190469.43136000002</v>
          </cell>
          <cell r="G139">
            <v>0</v>
          </cell>
          <cell r="H139">
            <v>0</v>
          </cell>
          <cell r="I139">
            <v>0</v>
          </cell>
          <cell r="J139">
            <v>182103.33182000002</v>
          </cell>
          <cell r="K139">
            <v>795.45999999999992</v>
          </cell>
          <cell r="L139">
            <v>0</v>
          </cell>
          <cell r="M139">
            <v>2199.35</v>
          </cell>
          <cell r="N139">
            <v>0</v>
          </cell>
          <cell r="O139">
            <v>0</v>
          </cell>
          <cell r="P139">
            <v>0</v>
          </cell>
        </row>
        <row r="140">
          <cell r="B140">
            <v>38020</v>
          </cell>
          <cell r="C140">
            <v>2</v>
          </cell>
          <cell r="D140">
            <v>3</v>
          </cell>
          <cell r="E140">
            <v>126</v>
          </cell>
          <cell r="F140">
            <v>178108.09093999999</v>
          </cell>
          <cell r="G140">
            <v>0</v>
          </cell>
          <cell r="H140">
            <v>0</v>
          </cell>
          <cell r="I140">
            <v>0</v>
          </cell>
          <cell r="J140">
            <v>174621.37204000002</v>
          </cell>
          <cell r="K140">
            <v>795.45999999999992</v>
          </cell>
          <cell r="L140">
            <v>0</v>
          </cell>
          <cell r="M140">
            <v>2199.35</v>
          </cell>
          <cell r="N140">
            <v>0</v>
          </cell>
          <cell r="O140">
            <v>0</v>
          </cell>
          <cell r="P140">
            <v>0</v>
          </cell>
        </row>
        <row r="141">
          <cell r="B141">
            <v>38021</v>
          </cell>
          <cell r="C141">
            <v>2</v>
          </cell>
          <cell r="D141">
            <v>4</v>
          </cell>
          <cell r="E141">
            <v>127</v>
          </cell>
          <cell r="F141">
            <v>166548.73365000001</v>
          </cell>
          <cell r="G141">
            <v>0</v>
          </cell>
          <cell r="H141">
            <v>0</v>
          </cell>
          <cell r="I141">
            <v>0</v>
          </cell>
          <cell r="J141">
            <v>35665.423820000004</v>
          </cell>
          <cell r="K141">
            <v>795.45999999999992</v>
          </cell>
          <cell r="L141">
            <v>0</v>
          </cell>
          <cell r="M141">
            <v>2199.35</v>
          </cell>
          <cell r="N141">
            <v>0</v>
          </cell>
          <cell r="O141">
            <v>0</v>
          </cell>
          <cell r="P141">
            <v>0</v>
          </cell>
        </row>
        <row r="142">
          <cell r="B142">
            <v>38022</v>
          </cell>
          <cell r="C142">
            <v>2</v>
          </cell>
          <cell r="D142">
            <v>5</v>
          </cell>
          <cell r="E142">
            <v>128</v>
          </cell>
          <cell r="F142">
            <v>155739.58985000002</v>
          </cell>
          <cell r="G142">
            <v>0</v>
          </cell>
          <cell r="H142">
            <v>0</v>
          </cell>
          <cell r="I142">
            <v>0</v>
          </cell>
          <cell r="J142">
            <v>30126.636280000002</v>
          </cell>
          <cell r="K142">
            <v>795.45999999999992</v>
          </cell>
          <cell r="L142">
            <v>0</v>
          </cell>
          <cell r="M142">
            <v>2199.35</v>
          </cell>
          <cell r="N142">
            <v>0</v>
          </cell>
          <cell r="O142">
            <v>0</v>
          </cell>
          <cell r="P142">
            <v>0</v>
          </cell>
        </row>
        <row r="143">
          <cell r="B143">
            <v>38023</v>
          </cell>
          <cell r="C143">
            <v>2</v>
          </cell>
          <cell r="D143">
            <v>6</v>
          </cell>
          <cell r="E143">
            <v>129</v>
          </cell>
          <cell r="F143">
            <v>146010.91414000001</v>
          </cell>
          <cell r="G143">
            <v>0</v>
          </cell>
          <cell r="H143">
            <v>0</v>
          </cell>
          <cell r="I143">
            <v>0</v>
          </cell>
          <cell r="J143">
            <v>30127.102940000001</v>
          </cell>
          <cell r="K143">
            <v>795.45999999999992</v>
          </cell>
          <cell r="L143">
            <v>0</v>
          </cell>
          <cell r="M143">
            <v>2199.35</v>
          </cell>
          <cell r="N143">
            <v>0</v>
          </cell>
          <cell r="O143">
            <v>0</v>
          </cell>
          <cell r="P143">
            <v>0</v>
          </cell>
        </row>
        <row r="144">
          <cell r="B144">
            <v>38024</v>
          </cell>
          <cell r="C144">
            <v>2</v>
          </cell>
          <cell r="D144">
            <v>7</v>
          </cell>
          <cell r="E144">
            <v>130</v>
          </cell>
          <cell r="F144">
            <v>140325.62583</v>
          </cell>
          <cell r="G144">
            <v>0</v>
          </cell>
          <cell r="H144">
            <v>0</v>
          </cell>
          <cell r="I144">
            <v>0</v>
          </cell>
          <cell r="J144">
            <v>30127.102940000001</v>
          </cell>
          <cell r="K144">
            <v>795.45999999999992</v>
          </cell>
          <cell r="L144">
            <v>0</v>
          </cell>
          <cell r="M144">
            <v>2199.35</v>
          </cell>
          <cell r="N144">
            <v>0</v>
          </cell>
          <cell r="O144">
            <v>0</v>
          </cell>
          <cell r="P144">
            <v>0</v>
          </cell>
        </row>
        <row r="145">
          <cell r="B145">
            <v>38025</v>
          </cell>
          <cell r="C145">
            <v>2</v>
          </cell>
          <cell r="D145">
            <v>8</v>
          </cell>
          <cell r="E145">
            <v>131</v>
          </cell>
          <cell r="F145">
            <v>134861.25107</v>
          </cell>
          <cell r="G145">
            <v>0</v>
          </cell>
          <cell r="H145">
            <v>0</v>
          </cell>
          <cell r="I145">
            <v>0</v>
          </cell>
          <cell r="J145">
            <v>30127.102940000001</v>
          </cell>
          <cell r="K145">
            <v>795.45999999999992</v>
          </cell>
          <cell r="L145">
            <v>0</v>
          </cell>
          <cell r="M145">
            <v>2199.35</v>
          </cell>
          <cell r="N145">
            <v>0</v>
          </cell>
          <cell r="O145">
            <v>0</v>
          </cell>
          <cell r="P145">
            <v>0</v>
          </cell>
        </row>
        <row r="146">
          <cell r="B146">
            <v>38026</v>
          </cell>
          <cell r="C146">
            <v>2</v>
          </cell>
          <cell r="D146">
            <v>9</v>
          </cell>
          <cell r="E146">
            <v>132</v>
          </cell>
          <cell r="F146">
            <v>129609.75664000001</v>
          </cell>
          <cell r="G146">
            <v>0</v>
          </cell>
          <cell r="H146">
            <v>0</v>
          </cell>
          <cell r="I146">
            <v>0</v>
          </cell>
          <cell r="J146">
            <v>30126.636280000002</v>
          </cell>
          <cell r="K146">
            <v>795.45999999999992</v>
          </cell>
          <cell r="L146">
            <v>0</v>
          </cell>
          <cell r="M146">
            <v>21050.85859</v>
          </cell>
          <cell r="N146">
            <v>0</v>
          </cell>
          <cell r="O146">
            <v>0</v>
          </cell>
          <cell r="P146">
            <v>0</v>
          </cell>
        </row>
        <row r="147">
          <cell r="B147">
            <v>38027</v>
          </cell>
          <cell r="C147">
            <v>2</v>
          </cell>
          <cell r="D147">
            <v>10</v>
          </cell>
          <cell r="E147">
            <v>133</v>
          </cell>
          <cell r="F147">
            <v>124562.66303000001</v>
          </cell>
          <cell r="G147">
            <v>0</v>
          </cell>
          <cell r="H147">
            <v>0</v>
          </cell>
          <cell r="I147">
            <v>0</v>
          </cell>
          <cell r="J147">
            <v>30127.102940000001</v>
          </cell>
          <cell r="K147">
            <v>795.45999999999992</v>
          </cell>
          <cell r="L147">
            <v>0</v>
          </cell>
          <cell r="M147">
            <v>51841.758589999998</v>
          </cell>
          <cell r="N147">
            <v>0</v>
          </cell>
          <cell r="O147">
            <v>0</v>
          </cell>
          <cell r="P147">
            <v>0</v>
          </cell>
        </row>
        <row r="148">
          <cell r="B148">
            <v>38028</v>
          </cell>
          <cell r="C148">
            <v>2</v>
          </cell>
          <cell r="D148">
            <v>11</v>
          </cell>
          <cell r="E148">
            <v>134</v>
          </cell>
          <cell r="F148">
            <v>119712.38331</v>
          </cell>
          <cell r="G148">
            <v>0</v>
          </cell>
          <cell r="H148">
            <v>0</v>
          </cell>
          <cell r="I148">
            <v>0</v>
          </cell>
          <cell r="J148">
            <v>30127.102940000001</v>
          </cell>
          <cell r="K148">
            <v>795.45999999999992</v>
          </cell>
          <cell r="L148">
            <v>0</v>
          </cell>
          <cell r="M148">
            <v>51841.758589999998</v>
          </cell>
          <cell r="N148">
            <v>0</v>
          </cell>
          <cell r="O148">
            <v>0</v>
          </cell>
          <cell r="P148">
            <v>0</v>
          </cell>
        </row>
        <row r="149">
          <cell r="B149">
            <v>38029</v>
          </cell>
          <cell r="C149">
            <v>2</v>
          </cell>
          <cell r="D149">
            <v>12</v>
          </cell>
          <cell r="E149">
            <v>135</v>
          </cell>
          <cell r="F149">
            <v>115050.43797</v>
          </cell>
          <cell r="G149">
            <v>0</v>
          </cell>
          <cell r="H149">
            <v>0</v>
          </cell>
          <cell r="I149">
            <v>0</v>
          </cell>
          <cell r="J149">
            <v>30127.102940000001</v>
          </cell>
          <cell r="K149">
            <v>795.45999999999992</v>
          </cell>
          <cell r="L149">
            <v>18549.920180000001</v>
          </cell>
          <cell r="M149">
            <v>51841.758589999998</v>
          </cell>
          <cell r="N149">
            <v>0</v>
          </cell>
          <cell r="O149">
            <v>0</v>
          </cell>
          <cell r="P149">
            <v>0</v>
          </cell>
        </row>
        <row r="150">
          <cell r="B150">
            <v>38030</v>
          </cell>
          <cell r="C150">
            <v>2</v>
          </cell>
          <cell r="D150">
            <v>13</v>
          </cell>
          <cell r="E150">
            <v>136</v>
          </cell>
          <cell r="F150">
            <v>110570.57895000001</v>
          </cell>
          <cell r="G150">
            <v>0</v>
          </cell>
          <cell r="H150">
            <v>0</v>
          </cell>
          <cell r="I150">
            <v>0</v>
          </cell>
          <cell r="J150">
            <v>30126.636280000002</v>
          </cell>
          <cell r="K150">
            <v>795.45999999999992</v>
          </cell>
          <cell r="L150">
            <v>39700.839920000006</v>
          </cell>
          <cell r="M150">
            <v>51842.19846</v>
          </cell>
          <cell r="N150">
            <v>0</v>
          </cell>
          <cell r="O150">
            <v>0</v>
          </cell>
          <cell r="P150">
            <v>0</v>
          </cell>
        </row>
        <row r="151">
          <cell r="B151">
            <v>38031</v>
          </cell>
          <cell r="C151">
            <v>2</v>
          </cell>
          <cell r="D151">
            <v>14</v>
          </cell>
          <cell r="E151">
            <v>137</v>
          </cell>
          <cell r="F151">
            <v>106264.77303000001</v>
          </cell>
          <cell r="G151">
            <v>0</v>
          </cell>
          <cell r="H151">
            <v>0</v>
          </cell>
          <cell r="I151">
            <v>0</v>
          </cell>
          <cell r="J151">
            <v>30127.102940000001</v>
          </cell>
          <cell r="K151">
            <v>795.45999999999992</v>
          </cell>
          <cell r="L151">
            <v>39700.839920000006</v>
          </cell>
          <cell r="M151">
            <v>51841.758589999998</v>
          </cell>
          <cell r="N151">
            <v>0</v>
          </cell>
          <cell r="O151">
            <v>0</v>
          </cell>
          <cell r="P151">
            <v>0</v>
          </cell>
        </row>
        <row r="152">
          <cell r="B152">
            <v>38032</v>
          </cell>
          <cell r="C152">
            <v>2</v>
          </cell>
          <cell r="D152">
            <v>15</v>
          </cell>
          <cell r="E152">
            <v>138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795.45999999999992</v>
          </cell>
          <cell r="L152">
            <v>0</v>
          </cell>
          <cell r="M152">
            <v>51841.758589999998</v>
          </cell>
          <cell r="N152">
            <v>0</v>
          </cell>
          <cell r="O152">
            <v>0</v>
          </cell>
          <cell r="P152">
            <v>0</v>
          </cell>
        </row>
        <row r="153">
          <cell r="B153">
            <v>38033</v>
          </cell>
          <cell r="C153">
            <v>2</v>
          </cell>
          <cell r="D153">
            <v>16</v>
          </cell>
          <cell r="E153">
            <v>139</v>
          </cell>
          <cell r="F153">
            <v>102126.77215</v>
          </cell>
          <cell r="G153">
            <v>0</v>
          </cell>
          <cell r="H153">
            <v>0</v>
          </cell>
          <cell r="I153">
            <v>0</v>
          </cell>
          <cell r="J153">
            <v>60254.205880000001</v>
          </cell>
          <cell r="K153">
            <v>795.45999999999992</v>
          </cell>
          <cell r="L153">
            <v>79402.223300000012</v>
          </cell>
          <cell r="M153">
            <v>51841.758589999998</v>
          </cell>
          <cell r="N153">
            <v>0</v>
          </cell>
          <cell r="O153">
            <v>0</v>
          </cell>
          <cell r="P153">
            <v>0</v>
          </cell>
        </row>
        <row r="154">
          <cell r="B154">
            <v>38034</v>
          </cell>
          <cell r="C154">
            <v>2</v>
          </cell>
          <cell r="D154">
            <v>17</v>
          </cell>
          <cell r="E154">
            <v>140</v>
          </cell>
          <cell r="F154">
            <v>98150.328250000006</v>
          </cell>
          <cell r="G154">
            <v>0</v>
          </cell>
          <cell r="H154">
            <v>0</v>
          </cell>
          <cell r="I154">
            <v>0</v>
          </cell>
          <cell r="J154">
            <v>30127.102940000001</v>
          </cell>
          <cell r="K154">
            <v>795.45999999999992</v>
          </cell>
          <cell r="L154">
            <v>39700.839920000006</v>
          </cell>
          <cell r="M154">
            <v>51841.758589999998</v>
          </cell>
          <cell r="N154">
            <v>0</v>
          </cell>
          <cell r="O154">
            <v>0</v>
          </cell>
          <cell r="P154">
            <v>0</v>
          </cell>
        </row>
        <row r="155">
          <cell r="B155">
            <v>38035</v>
          </cell>
          <cell r="C155">
            <v>2</v>
          </cell>
          <cell r="D155">
            <v>18</v>
          </cell>
          <cell r="E155">
            <v>141</v>
          </cell>
          <cell r="F155">
            <v>94328.300690000004</v>
          </cell>
          <cell r="G155">
            <v>0</v>
          </cell>
          <cell r="H155">
            <v>0</v>
          </cell>
          <cell r="I155">
            <v>0</v>
          </cell>
          <cell r="J155">
            <v>30127.102940000001</v>
          </cell>
          <cell r="K155">
            <v>795.45999999999992</v>
          </cell>
          <cell r="L155">
            <v>39700.839920000006</v>
          </cell>
          <cell r="M155">
            <v>51841.758589999998</v>
          </cell>
          <cell r="N155">
            <v>0</v>
          </cell>
          <cell r="O155">
            <v>0</v>
          </cell>
          <cell r="P155">
            <v>0</v>
          </cell>
        </row>
        <row r="156">
          <cell r="B156">
            <v>38036</v>
          </cell>
          <cell r="C156">
            <v>2</v>
          </cell>
          <cell r="D156">
            <v>19</v>
          </cell>
          <cell r="E156">
            <v>142</v>
          </cell>
          <cell r="F156">
            <v>90654.887700000007</v>
          </cell>
          <cell r="G156">
            <v>0</v>
          </cell>
          <cell r="H156">
            <v>0</v>
          </cell>
          <cell r="I156">
            <v>0</v>
          </cell>
          <cell r="J156">
            <v>30127.102940000001</v>
          </cell>
          <cell r="K156">
            <v>795.45999999999992</v>
          </cell>
          <cell r="L156">
            <v>39700.839920000006</v>
          </cell>
          <cell r="M156">
            <v>51841.758589999998</v>
          </cell>
          <cell r="N156">
            <v>0</v>
          </cell>
          <cell r="O156">
            <v>0</v>
          </cell>
          <cell r="P156">
            <v>0</v>
          </cell>
        </row>
        <row r="157">
          <cell r="B157">
            <v>38037</v>
          </cell>
          <cell r="C157">
            <v>2</v>
          </cell>
          <cell r="D157">
            <v>20</v>
          </cell>
          <cell r="E157">
            <v>143</v>
          </cell>
          <cell r="F157">
            <v>87124.733800000002</v>
          </cell>
          <cell r="G157">
            <v>0</v>
          </cell>
          <cell r="H157">
            <v>0</v>
          </cell>
          <cell r="I157">
            <v>0</v>
          </cell>
          <cell r="J157">
            <v>30126.636280000002</v>
          </cell>
          <cell r="K157">
            <v>795.45999999999992</v>
          </cell>
          <cell r="L157">
            <v>39700.839920000006</v>
          </cell>
          <cell r="M157">
            <v>51841.758589999998</v>
          </cell>
          <cell r="N157">
            <v>0</v>
          </cell>
          <cell r="O157">
            <v>0</v>
          </cell>
          <cell r="P157">
            <v>0</v>
          </cell>
        </row>
        <row r="158">
          <cell r="B158">
            <v>38038</v>
          </cell>
          <cell r="C158">
            <v>2</v>
          </cell>
          <cell r="D158">
            <v>21</v>
          </cell>
          <cell r="E158">
            <v>144</v>
          </cell>
          <cell r="F158">
            <v>64355.910580000003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795.45999999999992</v>
          </cell>
          <cell r="L158">
            <v>0</v>
          </cell>
          <cell r="M158">
            <v>51841.758589999998</v>
          </cell>
          <cell r="N158">
            <v>0</v>
          </cell>
          <cell r="O158">
            <v>0</v>
          </cell>
          <cell r="P158">
            <v>0</v>
          </cell>
        </row>
        <row r="159">
          <cell r="B159">
            <v>38039</v>
          </cell>
          <cell r="C159">
            <v>2</v>
          </cell>
          <cell r="D159">
            <v>22</v>
          </cell>
          <cell r="E159">
            <v>145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795.45999999999992</v>
          </cell>
          <cell r="L159">
            <v>0</v>
          </cell>
          <cell r="M159">
            <v>51841.758589999998</v>
          </cell>
          <cell r="N159">
            <v>0</v>
          </cell>
          <cell r="O159">
            <v>0</v>
          </cell>
          <cell r="P159">
            <v>0</v>
          </cell>
        </row>
        <row r="160">
          <cell r="B160">
            <v>38040</v>
          </cell>
          <cell r="C160">
            <v>2</v>
          </cell>
          <cell r="D160">
            <v>23</v>
          </cell>
          <cell r="E160">
            <v>146</v>
          </cell>
          <cell r="F160">
            <v>65377.468390000002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795.45999999999992</v>
          </cell>
          <cell r="L160">
            <v>0</v>
          </cell>
          <cell r="M160">
            <v>51841.758589999998</v>
          </cell>
          <cell r="N160">
            <v>0</v>
          </cell>
          <cell r="O160">
            <v>0</v>
          </cell>
          <cell r="P160">
            <v>0</v>
          </cell>
        </row>
        <row r="161">
          <cell r="B161">
            <v>38041</v>
          </cell>
          <cell r="C161">
            <v>2</v>
          </cell>
          <cell r="D161">
            <v>24</v>
          </cell>
          <cell r="E161">
            <v>147</v>
          </cell>
          <cell r="F161">
            <v>78680.480710000003</v>
          </cell>
          <cell r="G161">
            <v>0</v>
          </cell>
          <cell r="H161">
            <v>0</v>
          </cell>
          <cell r="I161">
            <v>0</v>
          </cell>
          <cell r="J161">
            <v>120508.41176</v>
          </cell>
          <cell r="K161">
            <v>795.45999999999992</v>
          </cell>
          <cell r="L161">
            <v>113494.55602000002</v>
          </cell>
          <cell r="M161">
            <v>51841.758589999998</v>
          </cell>
          <cell r="N161">
            <v>0</v>
          </cell>
          <cell r="O161">
            <v>0</v>
          </cell>
          <cell r="P161">
            <v>0</v>
          </cell>
        </row>
        <row r="162">
          <cell r="B162">
            <v>38042</v>
          </cell>
          <cell r="C162">
            <v>2</v>
          </cell>
          <cell r="D162">
            <v>25</v>
          </cell>
          <cell r="E162">
            <v>148</v>
          </cell>
          <cell r="F162">
            <v>75616.699860000008</v>
          </cell>
          <cell r="G162">
            <v>0</v>
          </cell>
          <cell r="H162">
            <v>0</v>
          </cell>
          <cell r="I162">
            <v>0</v>
          </cell>
          <cell r="J162">
            <v>30127.102940000001</v>
          </cell>
          <cell r="K162">
            <v>795.45999999999992</v>
          </cell>
          <cell r="L162">
            <v>85010.730500000005</v>
          </cell>
          <cell r="M162">
            <v>51841.758589999998</v>
          </cell>
          <cell r="N162">
            <v>0</v>
          </cell>
          <cell r="O162">
            <v>0</v>
          </cell>
          <cell r="P162">
            <v>0</v>
          </cell>
        </row>
        <row r="163">
          <cell r="B163">
            <v>38043</v>
          </cell>
          <cell r="C163">
            <v>2</v>
          </cell>
          <cell r="D163">
            <v>26</v>
          </cell>
          <cell r="E163">
            <v>149</v>
          </cell>
          <cell r="F163">
            <v>72672.078439999997</v>
          </cell>
          <cell r="G163">
            <v>0</v>
          </cell>
          <cell r="H163">
            <v>0</v>
          </cell>
          <cell r="I163">
            <v>0</v>
          </cell>
          <cell r="J163">
            <v>30127.102940000001</v>
          </cell>
          <cell r="K163">
            <v>795.45999999999992</v>
          </cell>
          <cell r="L163">
            <v>39700.839920000006</v>
          </cell>
          <cell r="M163">
            <v>51841.758589999998</v>
          </cell>
          <cell r="N163">
            <v>0</v>
          </cell>
          <cell r="O163">
            <v>0</v>
          </cell>
          <cell r="P163">
            <v>0</v>
          </cell>
        </row>
        <row r="164">
          <cell r="B164">
            <v>38044</v>
          </cell>
          <cell r="C164">
            <v>2</v>
          </cell>
          <cell r="D164">
            <v>27</v>
          </cell>
          <cell r="E164">
            <v>150</v>
          </cell>
          <cell r="F164">
            <v>69842.153550000003</v>
          </cell>
          <cell r="G164">
            <v>0</v>
          </cell>
          <cell r="H164">
            <v>0</v>
          </cell>
          <cell r="I164">
            <v>0</v>
          </cell>
          <cell r="J164">
            <v>30127.102940000001</v>
          </cell>
          <cell r="K164">
            <v>795.45999999999992</v>
          </cell>
          <cell r="L164">
            <v>39700.839920000006</v>
          </cell>
          <cell r="M164">
            <v>51841.758589999998</v>
          </cell>
          <cell r="N164">
            <v>0</v>
          </cell>
          <cell r="O164">
            <v>0</v>
          </cell>
          <cell r="P164">
            <v>0</v>
          </cell>
        </row>
        <row r="165">
          <cell r="B165">
            <v>38045</v>
          </cell>
          <cell r="C165">
            <v>2</v>
          </cell>
          <cell r="D165">
            <v>28</v>
          </cell>
          <cell r="E165">
            <v>151</v>
          </cell>
          <cell r="F165">
            <v>49614.951880000001</v>
          </cell>
          <cell r="G165">
            <v>0</v>
          </cell>
          <cell r="H165">
            <v>0</v>
          </cell>
          <cell r="I165">
            <v>0</v>
          </cell>
          <cell r="J165">
            <v>30126.636280000002</v>
          </cell>
          <cell r="K165">
            <v>795.45999999999992</v>
          </cell>
          <cell r="L165">
            <v>0</v>
          </cell>
          <cell r="M165">
            <v>51841.758589999998</v>
          </cell>
          <cell r="N165">
            <v>0</v>
          </cell>
          <cell r="O165">
            <v>0</v>
          </cell>
          <cell r="P165">
            <v>0</v>
          </cell>
        </row>
        <row r="166">
          <cell r="B166">
            <v>38047</v>
          </cell>
          <cell r="C166">
            <v>3</v>
          </cell>
          <cell r="D166">
            <v>1</v>
          </cell>
          <cell r="E166">
            <v>152</v>
          </cell>
          <cell r="F166">
            <v>65190.472880000001</v>
          </cell>
          <cell r="G166">
            <v>0</v>
          </cell>
          <cell r="H166">
            <v>0</v>
          </cell>
          <cell r="I166">
            <v>0</v>
          </cell>
          <cell r="J166">
            <v>30127.102940000001</v>
          </cell>
          <cell r="K166">
            <v>795.45999999999992</v>
          </cell>
          <cell r="L166">
            <v>60728.937700000009</v>
          </cell>
          <cell r="M166">
            <v>51841.758589999998</v>
          </cell>
          <cell r="N166">
            <v>0</v>
          </cell>
          <cell r="O166">
            <v>0</v>
          </cell>
          <cell r="P166">
            <v>0</v>
          </cell>
        </row>
        <row r="167">
          <cell r="B167">
            <v>38048</v>
          </cell>
          <cell r="C167">
            <v>3</v>
          </cell>
          <cell r="D167">
            <v>2</v>
          </cell>
          <cell r="E167">
            <v>153</v>
          </cell>
          <cell r="F167">
            <v>62651.975360000004</v>
          </cell>
          <cell r="G167">
            <v>0</v>
          </cell>
          <cell r="H167">
            <v>0</v>
          </cell>
          <cell r="I167">
            <v>0</v>
          </cell>
          <cell r="J167">
            <v>30127.102940000001</v>
          </cell>
          <cell r="K167">
            <v>45771.166129999998</v>
          </cell>
          <cell r="L167">
            <v>58374.125520000009</v>
          </cell>
          <cell r="M167">
            <v>47592.17452</v>
          </cell>
          <cell r="N167">
            <v>0</v>
          </cell>
          <cell r="O167">
            <v>0</v>
          </cell>
          <cell r="P167">
            <v>0</v>
          </cell>
        </row>
        <row r="168">
          <cell r="B168">
            <v>38049</v>
          </cell>
          <cell r="C168">
            <v>3</v>
          </cell>
          <cell r="D168">
            <v>3</v>
          </cell>
          <cell r="E168">
            <v>154</v>
          </cell>
          <cell r="F168">
            <v>60212.554220000005</v>
          </cell>
          <cell r="G168">
            <v>0</v>
          </cell>
          <cell r="H168">
            <v>0</v>
          </cell>
          <cell r="I168">
            <v>0</v>
          </cell>
          <cell r="J168">
            <v>30127.102940000001</v>
          </cell>
          <cell r="K168">
            <v>16178.860939999999</v>
          </cell>
          <cell r="L168">
            <v>39700.839920000006</v>
          </cell>
          <cell r="M168">
            <v>47592.614389999995</v>
          </cell>
          <cell r="N168">
            <v>0</v>
          </cell>
          <cell r="O168">
            <v>0</v>
          </cell>
          <cell r="P168">
            <v>0</v>
          </cell>
        </row>
        <row r="169">
          <cell r="B169">
            <v>38050</v>
          </cell>
          <cell r="C169">
            <v>3</v>
          </cell>
          <cell r="D169">
            <v>4</v>
          </cell>
          <cell r="E169">
            <v>155</v>
          </cell>
          <cell r="F169">
            <v>57867.74656</v>
          </cell>
          <cell r="G169">
            <v>0</v>
          </cell>
          <cell r="H169">
            <v>0</v>
          </cell>
          <cell r="I169">
            <v>0</v>
          </cell>
          <cell r="J169">
            <v>30126.636280000002</v>
          </cell>
          <cell r="K169">
            <v>16178.463209999998</v>
          </cell>
          <cell r="L169">
            <v>39700.839920000006</v>
          </cell>
          <cell r="M169">
            <v>47592.17452</v>
          </cell>
          <cell r="N169">
            <v>0</v>
          </cell>
          <cell r="O169">
            <v>0</v>
          </cell>
          <cell r="P169">
            <v>0</v>
          </cell>
        </row>
        <row r="170">
          <cell r="B170">
            <v>38051</v>
          </cell>
          <cell r="C170">
            <v>3</v>
          </cell>
          <cell r="D170">
            <v>5</v>
          </cell>
          <cell r="E170">
            <v>156</v>
          </cell>
          <cell r="F170">
            <v>55614.428350000002</v>
          </cell>
          <cell r="G170">
            <v>0</v>
          </cell>
          <cell r="H170">
            <v>0</v>
          </cell>
          <cell r="I170">
            <v>0</v>
          </cell>
          <cell r="J170">
            <v>30127.102940000001</v>
          </cell>
          <cell r="K170">
            <v>16178.860939999999</v>
          </cell>
          <cell r="L170">
            <v>39700.839920000006</v>
          </cell>
          <cell r="M170">
            <v>47592.614389999995</v>
          </cell>
          <cell r="N170">
            <v>0</v>
          </cell>
          <cell r="O170">
            <v>0</v>
          </cell>
          <cell r="P170">
            <v>0</v>
          </cell>
        </row>
        <row r="171">
          <cell r="B171">
            <v>38052</v>
          </cell>
          <cell r="C171">
            <v>3</v>
          </cell>
          <cell r="D171">
            <v>6</v>
          </cell>
          <cell r="E171">
            <v>157</v>
          </cell>
          <cell r="F171">
            <v>28226.503630000003</v>
          </cell>
          <cell r="G171">
            <v>0</v>
          </cell>
          <cell r="H171">
            <v>0</v>
          </cell>
          <cell r="I171">
            <v>0</v>
          </cell>
          <cell r="J171">
            <v>30127.102940000001</v>
          </cell>
          <cell r="K171">
            <v>16178.860939999999</v>
          </cell>
          <cell r="L171">
            <v>39700.839920000006</v>
          </cell>
          <cell r="M171">
            <v>47592.17452</v>
          </cell>
          <cell r="N171">
            <v>0</v>
          </cell>
          <cell r="O171">
            <v>0</v>
          </cell>
          <cell r="P171">
            <v>0</v>
          </cell>
        </row>
        <row r="172">
          <cell r="B172">
            <v>38053</v>
          </cell>
          <cell r="C172">
            <v>3</v>
          </cell>
          <cell r="D172">
            <v>7</v>
          </cell>
          <cell r="E172">
            <v>158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795.45999999999992</v>
          </cell>
          <cell r="L172">
            <v>0</v>
          </cell>
          <cell r="M172">
            <v>2199.35</v>
          </cell>
          <cell r="N172">
            <v>0</v>
          </cell>
          <cell r="O172">
            <v>0</v>
          </cell>
          <cell r="P172">
            <v>0</v>
          </cell>
        </row>
        <row r="173">
          <cell r="B173">
            <v>38054</v>
          </cell>
          <cell r="C173">
            <v>3</v>
          </cell>
          <cell r="D173">
            <v>8</v>
          </cell>
          <cell r="E173">
            <v>159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795.45999999999992</v>
          </cell>
          <cell r="L173">
            <v>0</v>
          </cell>
          <cell r="M173">
            <v>2199.35</v>
          </cell>
          <cell r="N173">
            <v>0</v>
          </cell>
          <cell r="O173">
            <v>0</v>
          </cell>
          <cell r="P173">
            <v>0</v>
          </cell>
        </row>
        <row r="174">
          <cell r="B174">
            <v>38055</v>
          </cell>
          <cell r="C174">
            <v>3</v>
          </cell>
          <cell r="D174">
            <v>9</v>
          </cell>
          <cell r="E174">
            <v>160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795.45999999999992</v>
          </cell>
          <cell r="L174">
            <v>0</v>
          </cell>
          <cell r="M174">
            <v>68600.365720000002</v>
          </cell>
          <cell r="N174">
            <v>0</v>
          </cell>
          <cell r="O174">
            <v>0</v>
          </cell>
          <cell r="P174">
            <v>0</v>
          </cell>
        </row>
        <row r="175">
          <cell r="B175">
            <v>38056</v>
          </cell>
          <cell r="C175">
            <v>3</v>
          </cell>
          <cell r="D175">
            <v>10</v>
          </cell>
          <cell r="E175">
            <v>161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108140.05512</v>
          </cell>
          <cell r="K175">
            <v>795.45999999999992</v>
          </cell>
          <cell r="L175">
            <v>0</v>
          </cell>
          <cell r="M175">
            <v>117370.95196999999</v>
          </cell>
          <cell r="N175">
            <v>0</v>
          </cell>
          <cell r="O175">
            <v>0</v>
          </cell>
          <cell r="P175">
            <v>0</v>
          </cell>
        </row>
        <row r="176">
          <cell r="B176">
            <v>38057</v>
          </cell>
          <cell r="C176">
            <v>3</v>
          </cell>
          <cell r="D176">
            <v>11</v>
          </cell>
          <cell r="E176">
            <v>162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795.45999999999992</v>
          </cell>
          <cell r="L176">
            <v>0</v>
          </cell>
          <cell r="M176">
            <v>15009.244139999999</v>
          </cell>
          <cell r="N176">
            <v>0</v>
          </cell>
          <cell r="O176">
            <v>0</v>
          </cell>
          <cell r="P176">
            <v>0</v>
          </cell>
        </row>
        <row r="177">
          <cell r="B177">
            <v>38058</v>
          </cell>
          <cell r="C177">
            <v>3</v>
          </cell>
          <cell r="D177">
            <v>12</v>
          </cell>
          <cell r="E177">
            <v>163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795.45999999999992</v>
          </cell>
          <cell r="L177">
            <v>0</v>
          </cell>
          <cell r="M177">
            <v>72677.520749999996</v>
          </cell>
          <cell r="N177">
            <v>0</v>
          </cell>
          <cell r="O177">
            <v>0</v>
          </cell>
          <cell r="P177">
            <v>0</v>
          </cell>
        </row>
        <row r="178">
          <cell r="B178">
            <v>38059</v>
          </cell>
          <cell r="C178">
            <v>3</v>
          </cell>
          <cell r="D178">
            <v>13</v>
          </cell>
          <cell r="E178">
            <v>164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795.45999999999992</v>
          </cell>
          <cell r="L178">
            <v>0</v>
          </cell>
          <cell r="M178">
            <v>2199.35</v>
          </cell>
          <cell r="N178">
            <v>0</v>
          </cell>
          <cell r="O178">
            <v>0</v>
          </cell>
          <cell r="P178">
            <v>0</v>
          </cell>
        </row>
        <row r="179">
          <cell r="B179">
            <v>38060</v>
          </cell>
          <cell r="C179">
            <v>3</v>
          </cell>
          <cell r="D179">
            <v>14</v>
          </cell>
          <cell r="E179">
            <v>165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795.45999999999992</v>
          </cell>
          <cell r="L179">
            <v>0</v>
          </cell>
          <cell r="M179">
            <v>2199.35</v>
          </cell>
          <cell r="N179">
            <v>0</v>
          </cell>
          <cell r="O179">
            <v>0</v>
          </cell>
          <cell r="P179">
            <v>0</v>
          </cell>
        </row>
        <row r="180">
          <cell r="B180">
            <v>38061</v>
          </cell>
          <cell r="C180">
            <v>3</v>
          </cell>
          <cell r="D180">
            <v>15</v>
          </cell>
          <cell r="E180">
            <v>166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795.45999999999992</v>
          </cell>
          <cell r="L180">
            <v>0</v>
          </cell>
          <cell r="M180">
            <v>49519.244989999999</v>
          </cell>
          <cell r="N180">
            <v>0</v>
          </cell>
          <cell r="O180">
            <v>0</v>
          </cell>
          <cell r="P180">
            <v>0</v>
          </cell>
        </row>
        <row r="181">
          <cell r="B181">
            <v>38062</v>
          </cell>
          <cell r="C181">
            <v>3</v>
          </cell>
          <cell r="D181">
            <v>16</v>
          </cell>
          <cell r="E181">
            <v>167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795.45999999999992</v>
          </cell>
          <cell r="L181">
            <v>0</v>
          </cell>
          <cell r="M181">
            <v>2199.35</v>
          </cell>
          <cell r="N181">
            <v>0</v>
          </cell>
          <cell r="O181">
            <v>0</v>
          </cell>
          <cell r="P181">
            <v>0</v>
          </cell>
        </row>
        <row r="182">
          <cell r="B182">
            <v>38063</v>
          </cell>
          <cell r="C182">
            <v>3</v>
          </cell>
          <cell r="D182">
            <v>17</v>
          </cell>
          <cell r="E182">
            <v>168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795.45999999999992</v>
          </cell>
          <cell r="L182">
            <v>0</v>
          </cell>
          <cell r="M182">
            <v>2199.35</v>
          </cell>
          <cell r="N182">
            <v>0</v>
          </cell>
          <cell r="O182">
            <v>0</v>
          </cell>
          <cell r="P182">
            <v>0</v>
          </cell>
        </row>
        <row r="183">
          <cell r="B183">
            <v>38064</v>
          </cell>
          <cell r="C183">
            <v>3</v>
          </cell>
          <cell r="D183">
            <v>18</v>
          </cell>
          <cell r="E183">
            <v>169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124402.2228</v>
          </cell>
          <cell r="K183">
            <v>43543.4804</v>
          </cell>
          <cell r="L183">
            <v>0</v>
          </cell>
          <cell r="M183">
            <v>115956.76991999999</v>
          </cell>
          <cell r="N183">
            <v>0</v>
          </cell>
          <cell r="O183">
            <v>0</v>
          </cell>
          <cell r="P183">
            <v>0</v>
          </cell>
        </row>
        <row r="184">
          <cell r="B184">
            <v>38065</v>
          </cell>
          <cell r="C184">
            <v>3</v>
          </cell>
          <cell r="D184">
            <v>19</v>
          </cell>
          <cell r="E184">
            <v>170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119290.89582000001</v>
          </cell>
          <cell r="K184">
            <v>19108.142389999997</v>
          </cell>
          <cell r="L184">
            <v>0</v>
          </cell>
          <cell r="M184">
            <v>115956.76991999999</v>
          </cell>
          <cell r="N184">
            <v>0</v>
          </cell>
          <cell r="O184">
            <v>0</v>
          </cell>
          <cell r="P184">
            <v>0</v>
          </cell>
        </row>
        <row r="185">
          <cell r="B185">
            <v>38066</v>
          </cell>
          <cell r="C185">
            <v>3</v>
          </cell>
          <cell r="D185">
            <v>20</v>
          </cell>
          <cell r="E185">
            <v>171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795.45999999999992</v>
          </cell>
          <cell r="L185">
            <v>0</v>
          </cell>
          <cell r="M185">
            <v>2199.35</v>
          </cell>
          <cell r="N185">
            <v>0</v>
          </cell>
          <cell r="O185">
            <v>0</v>
          </cell>
          <cell r="P185">
            <v>0</v>
          </cell>
        </row>
        <row r="186">
          <cell r="B186">
            <v>38067</v>
          </cell>
          <cell r="C186">
            <v>3</v>
          </cell>
          <cell r="D186">
            <v>21</v>
          </cell>
          <cell r="E186">
            <v>172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795.45999999999992</v>
          </cell>
          <cell r="L186">
            <v>0</v>
          </cell>
          <cell r="M186">
            <v>2199.35</v>
          </cell>
          <cell r="N186">
            <v>0</v>
          </cell>
          <cell r="O186">
            <v>0</v>
          </cell>
          <cell r="P186">
            <v>0</v>
          </cell>
        </row>
        <row r="187">
          <cell r="B187">
            <v>38068</v>
          </cell>
          <cell r="C187">
            <v>3</v>
          </cell>
          <cell r="D187">
            <v>22</v>
          </cell>
          <cell r="E187">
            <v>173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795.45999999999992</v>
          </cell>
          <cell r="L187">
            <v>0</v>
          </cell>
          <cell r="M187">
            <v>2199.35</v>
          </cell>
          <cell r="N187">
            <v>0</v>
          </cell>
          <cell r="O187">
            <v>0</v>
          </cell>
          <cell r="P187">
            <v>0</v>
          </cell>
        </row>
        <row r="188">
          <cell r="B188">
            <v>38069</v>
          </cell>
          <cell r="C188">
            <v>3</v>
          </cell>
          <cell r="D188">
            <v>23</v>
          </cell>
          <cell r="E188">
            <v>174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795.45999999999992</v>
          </cell>
          <cell r="L188">
            <v>0</v>
          </cell>
          <cell r="M188">
            <v>2199.35</v>
          </cell>
          <cell r="N188">
            <v>0</v>
          </cell>
          <cell r="O188">
            <v>0</v>
          </cell>
          <cell r="P188">
            <v>0</v>
          </cell>
        </row>
        <row r="189">
          <cell r="B189">
            <v>38070</v>
          </cell>
          <cell r="C189">
            <v>3</v>
          </cell>
          <cell r="D189">
            <v>24</v>
          </cell>
          <cell r="E189">
            <v>175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795.45999999999992</v>
          </cell>
          <cell r="L189">
            <v>0</v>
          </cell>
          <cell r="M189">
            <v>51809.648079999999</v>
          </cell>
          <cell r="N189">
            <v>0</v>
          </cell>
          <cell r="O189">
            <v>0</v>
          </cell>
          <cell r="P189">
            <v>0</v>
          </cell>
        </row>
        <row r="190">
          <cell r="B190">
            <v>38071</v>
          </cell>
          <cell r="C190">
            <v>3</v>
          </cell>
          <cell r="D190">
            <v>25</v>
          </cell>
          <cell r="E190">
            <v>176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114389.56584000001</v>
          </cell>
          <cell r="K190">
            <v>114029.19099999999</v>
          </cell>
          <cell r="L190">
            <v>0</v>
          </cell>
          <cell r="M190">
            <v>115956.76991999999</v>
          </cell>
          <cell r="N190">
            <v>0</v>
          </cell>
          <cell r="O190">
            <v>0</v>
          </cell>
          <cell r="P190">
            <v>0</v>
          </cell>
        </row>
        <row r="191">
          <cell r="B191">
            <v>38072</v>
          </cell>
          <cell r="C191">
            <v>3</v>
          </cell>
          <cell r="D191">
            <v>26</v>
          </cell>
          <cell r="E191">
            <v>177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795.45999999999992</v>
          </cell>
          <cell r="L191">
            <v>297618.80402000004</v>
          </cell>
          <cell r="M191">
            <v>115956.76991999999</v>
          </cell>
          <cell r="N191">
            <v>0</v>
          </cell>
          <cell r="O191">
            <v>0</v>
          </cell>
          <cell r="P191">
            <v>0</v>
          </cell>
        </row>
        <row r="192">
          <cell r="B192">
            <v>38073</v>
          </cell>
          <cell r="C192">
            <v>3</v>
          </cell>
          <cell r="D192">
            <v>27</v>
          </cell>
          <cell r="E192">
            <v>178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795.45999999999992</v>
          </cell>
          <cell r="L192">
            <v>0</v>
          </cell>
          <cell r="M192">
            <v>68566.935599999997</v>
          </cell>
          <cell r="N192">
            <v>0</v>
          </cell>
          <cell r="O192">
            <v>0</v>
          </cell>
          <cell r="P192">
            <v>0</v>
          </cell>
        </row>
        <row r="193">
          <cell r="B193">
            <v>38074</v>
          </cell>
          <cell r="C193">
            <v>3</v>
          </cell>
          <cell r="D193">
            <v>28</v>
          </cell>
          <cell r="E193">
            <v>179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795.45999999999992</v>
          </cell>
          <cell r="L193">
            <v>0</v>
          </cell>
          <cell r="M193">
            <v>2199.35</v>
          </cell>
          <cell r="N193">
            <v>0</v>
          </cell>
          <cell r="O193">
            <v>0</v>
          </cell>
          <cell r="P193">
            <v>0</v>
          </cell>
        </row>
        <row r="194">
          <cell r="B194">
            <v>38075</v>
          </cell>
          <cell r="C194">
            <v>3</v>
          </cell>
          <cell r="D194">
            <v>29</v>
          </cell>
          <cell r="E194">
            <v>180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795.45999999999992</v>
          </cell>
          <cell r="L194">
            <v>0</v>
          </cell>
          <cell r="M194">
            <v>2199.35</v>
          </cell>
          <cell r="N194">
            <v>0</v>
          </cell>
          <cell r="O194">
            <v>0</v>
          </cell>
          <cell r="P194">
            <v>0</v>
          </cell>
        </row>
        <row r="195">
          <cell r="B195">
            <v>38076</v>
          </cell>
          <cell r="C195">
            <v>3</v>
          </cell>
          <cell r="D195">
            <v>30</v>
          </cell>
          <cell r="E195">
            <v>181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76344.671229999993</v>
          </cell>
          <cell r="L195">
            <v>0</v>
          </cell>
          <cell r="M195">
            <v>115956.76991999999</v>
          </cell>
          <cell r="N195">
            <v>0</v>
          </cell>
          <cell r="O195">
            <v>0</v>
          </cell>
          <cell r="P195">
            <v>0</v>
          </cell>
        </row>
        <row r="196">
          <cell r="B196">
            <v>38077</v>
          </cell>
          <cell r="C196">
            <v>3</v>
          </cell>
          <cell r="D196">
            <v>31</v>
          </cell>
          <cell r="E196">
            <v>182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109689.36632</v>
          </cell>
          <cell r="K196">
            <v>100288.01723</v>
          </cell>
          <cell r="L196">
            <v>0</v>
          </cell>
          <cell r="M196">
            <v>115956.76991999999</v>
          </cell>
          <cell r="N196">
            <v>0</v>
          </cell>
          <cell r="O196">
            <v>0</v>
          </cell>
          <cell r="P196">
            <v>0</v>
          </cell>
        </row>
        <row r="197">
          <cell r="B197">
            <v>38078</v>
          </cell>
          <cell r="C197">
            <v>4</v>
          </cell>
          <cell r="D197">
            <v>1</v>
          </cell>
          <cell r="E197">
            <v>183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105182.83070000001</v>
          </cell>
          <cell r="K197">
            <v>51426.488999999994</v>
          </cell>
          <cell r="L197">
            <v>326619.46000000002</v>
          </cell>
          <cell r="M197">
            <v>71717.724409999995</v>
          </cell>
          <cell r="N197">
            <v>0</v>
          </cell>
          <cell r="O197">
            <v>0</v>
          </cell>
          <cell r="P197">
            <v>0</v>
          </cell>
        </row>
        <row r="198">
          <cell r="B198">
            <v>38079</v>
          </cell>
          <cell r="C198">
            <v>4</v>
          </cell>
          <cell r="D198">
            <v>2</v>
          </cell>
          <cell r="E198">
            <v>184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62165.596729999997</v>
          </cell>
          <cell r="L198">
            <v>80972.822700000004</v>
          </cell>
          <cell r="M198">
            <v>47592.17452</v>
          </cell>
          <cell r="N198">
            <v>0</v>
          </cell>
          <cell r="O198">
            <v>0</v>
          </cell>
          <cell r="P198">
            <v>0</v>
          </cell>
        </row>
        <row r="199">
          <cell r="B199">
            <v>38080</v>
          </cell>
          <cell r="C199">
            <v>4</v>
          </cell>
          <cell r="D199">
            <v>3</v>
          </cell>
          <cell r="E199">
            <v>185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795.45999999999992</v>
          </cell>
          <cell r="L199">
            <v>0</v>
          </cell>
          <cell r="M199">
            <v>2199.35</v>
          </cell>
          <cell r="N199">
            <v>0</v>
          </cell>
          <cell r="O199">
            <v>0</v>
          </cell>
          <cell r="P199">
            <v>0</v>
          </cell>
        </row>
        <row r="200">
          <cell r="B200">
            <v>38081</v>
          </cell>
          <cell r="C200">
            <v>4</v>
          </cell>
          <cell r="D200">
            <v>4</v>
          </cell>
          <cell r="E200">
            <v>186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66611.0484</v>
          </cell>
          <cell r="K200">
            <v>21121.053919999998</v>
          </cell>
          <cell r="L200">
            <v>0</v>
          </cell>
          <cell r="M200">
            <v>92985.438909999997</v>
          </cell>
          <cell r="N200">
            <v>0</v>
          </cell>
          <cell r="O200">
            <v>0</v>
          </cell>
          <cell r="P200">
            <v>0</v>
          </cell>
        </row>
        <row r="201">
          <cell r="B201">
            <v>38082</v>
          </cell>
          <cell r="C201">
            <v>4</v>
          </cell>
          <cell r="D201">
            <v>5</v>
          </cell>
          <cell r="E201">
            <v>187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19653.852559999999</v>
          </cell>
          <cell r="K201">
            <v>62165.596729999997</v>
          </cell>
          <cell r="L201">
            <v>326619.46000000002</v>
          </cell>
          <cell r="M201">
            <v>47592.17452</v>
          </cell>
          <cell r="N201">
            <v>0</v>
          </cell>
          <cell r="O201">
            <v>0</v>
          </cell>
          <cell r="P201">
            <v>0</v>
          </cell>
        </row>
        <row r="202">
          <cell r="B202">
            <v>38083</v>
          </cell>
          <cell r="C202">
            <v>4</v>
          </cell>
          <cell r="D202">
            <v>6</v>
          </cell>
          <cell r="E202">
            <v>188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15943.438900000001</v>
          </cell>
          <cell r="K202">
            <v>62165.596729999997</v>
          </cell>
          <cell r="L202">
            <v>398.89964000000003</v>
          </cell>
          <cell r="M202">
            <v>47592.17452</v>
          </cell>
          <cell r="N202">
            <v>0</v>
          </cell>
          <cell r="O202">
            <v>0</v>
          </cell>
          <cell r="P202">
            <v>0</v>
          </cell>
        </row>
        <row r="203">
          <cell r="B203">
            <v>38084</v>
          </cell>
          <cell r="C203">
            <v>4</v>
          </cell>
          <cell r="D203">
            <v>7</v>
          </cell>
          <cell r="E203">
            <v>189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62165.596729999997</v>
          </cell>
          <cell r="L203">
            <v>0</v>
          </cell>
          <cell r="M203">
            <v>47592.17452</v>
          </cell>
          <cell r="N203">
            <v>0</v>
          </cell>
          <cell r="O203">
            <v>0</v>
          </cell>
          <cell r="P203">
            <v>0</v>
          </cell>
        </row>
        <row r="204">
          <cell r="B204">
            <v>38085</v>
          </cell>
          <cell r="C204">
            <v>4</v>
          </cell>
          <cell r="D204">
            <v>8</v>
          </cell>
          <cell r="E204">
            <v>190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795.45999999999992</v>
          </cell>
          <cell r="L204">
            <v>0</v>
          </cell>
          <cell r="M204">
            <v>47592.17452</v>
          </cell>
          <cell r="N204">
            <v>0</v>
          </cell>
          <cell r="O204">
            <v>0</v>
          </cell>
          <cell r="P204">
            <v>0</v>
          </cell>
        </row>
        <row r="205">
          <cell r="B205">
            <v>38086</v>
          </cell>
          <cell r="C205">
            <v>4</v>
          </cell>
          <cell r="D205">
            <v>9</v>
          </cell>
          <cell r="E205">
            <v>191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795.45999999999992</v>
          </cell>
          <cell r="L205">
            <v>0</v>
          </cell>
          <cell r="M205">
            <v>47592.17452</v>
          </cell>
          <cell r="N205">
            <v>0</v>
          </cell>
          <cell r="O205">
            <v>0</v>
          </cell>
          <cell r="P205">
            <v>0</v>
          </cell>
        </row>
        <row r="206">
          <cell r="B206">
            <v>38087</v>
          </cell>
          <cell r="C206">
            <v>4</v>
          </cell>
          <cell r="D206">
            <v>10</v>
          </cell>
          <cell r="E206">
            <v>192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795.45999999999992</v>
          </cell>
          <cell r="L206">
            <v>0</v>
          </cell>
          <cell r="M206">
            <v>2199.35</v>
          </cell>
          <cell r="N206">
            <v>0</v>
          </cell>
          <cell r="O206">
            <v>0</v>
          </cell>
          <cell r="P206">
            <v>0</v>
          </cell>
        </row>
        <row r="207">
          <cell r="B207">
            <v>38088</v>
          </cell>
          <cell r="C207">
            <v>4</v>
          </cell>
          <cell r="D207">
            <v>11</v>
          </cell>
          <cell r="E207">
            <v>193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795.45999999999992</v>
          </cell>
          <cell r="L207">
            <v>0</v>
          </cell>
          <cell r="M207">
            <v>2199.35</v>
          </cell>
          <cell r="N207">
            <v>0</v>
          </cell>
          <cell r="O207">
            <v>0</v>
          </cell>
          <cell r="P207">
            <v>0</v>
          </cell>
        </row>
        <row r="208">
          <cell r="B208">
            <v>38089</v>
          </cell>
          <cell r="C208">
            <v>4</v>
          </cell>
          <cell r="D208">
            <v>12</v>
          </cell>
          <cell r="E208">
            <v>194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795.45999999999992</v>
          </cell>
          <cell r="L208">
            <v>0</v>
          </cell>
          <cell r="M208">
            <v>110807.21183</v>
          </cell>
          <cell r="N208">
            <v>0</v>
          </cell>
          <cell r="O208">
            <v>0</v>
          </cell>
          <cell r="P208">
            <v>0</v>
          </cell>
        </row>
        <row r="209">
          <cell r="B209">
            <v>38090</v>
          </cell>
          <cell r="C209">
            <v>4</v>
          </cell>
          <cell r="D209">
            <v>13</v>
          </cell>
          <cell r="E209">
            <v>195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795.45999999999992</v>
          </cell>
          <cell r="L209">
            <v>0</v>
          </cell>
          <cell r="M209">
            <v>75164.105859999996</v>
          </cell>
          <cell r="N209">
            <v>0</v>
          </cell>
          <cell r="O209">
            <v>0</v>
          </cell>
          <cell r="P209">
            <v>0</v>
          </cell>
        </row>
        <row r="210">
          <cell r="B210">
            <v>38091</v>
          </cell>
          <cell r="C210">
            <v>4</v>
          </cell>
          <cell r="D210">
            <v>14</v>
          </cell>
          <cell r="E210">
            <v>196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795.45999999999992</v>
          </cell>
          <cell r="L210">
            <v>0</v>
          </cell>
          <cell r="M210">
            <v>47592.17452</v>
          </cell>
          <cell r="N210">
            <v>0</v>
          </cell>
          <cell r="O210">
            <v>0</v>
          </cell>
          <cell r="P210">
            <v>0</v>
          </cell>
        </row>
        <row r="211">
          <cell r="B211">
            <v>38092</v>
          </cell>
          <cell r="C211">
            <v>4</v>
          </cell>
          <cell r="D211">
            <v>15</v>
          </cell>
          <cell r="E211">
            <v>197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795.45999999999992</v>
          </cell>
          <cell r="L211">
            <v>0</v>
          </cell>
          <cell r="M211">
            <v>47592.614389999995</v>
          </cell>
          <cell r="N211">
            <v>0</v>
          </cell>
          <cell r="O211">
            <v>0</v>
          </cell>
          <cell r="P211">
            <v>0</v>
          </cell>
        </row>
        <row r="212">
          <cell r="B212">
            <v>38093</v>
          </cell>
          <cell r="C212">
            <v>4</v>
          </cell>
          <cell r="D212">
            <v>16</v>
          </cell>
          <cell r="E212">
            <v>198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795.45999999999992</v>
          </cell>
          <cell r="L212">
            <v>0</v>
          </cell>
          <cell r="M212">
            <v>2199.35</v>
          </cell>
          <cell r="N212">
            <v>0</v>
          </cell>
          <cell r="O212">
            <v>0</v>
          </cell>
          <cell r="P212">
            <v>0</v>
          </cell>
        </row>
        <row r="213">
          <cell r="B213">
            <v>38094</v>
          </cell>
          <cell r="C213">
            <v>4</v>
          </cell>
          <cell r="D213">
            <v>17</v>
          </cell>
          <cell r="E213">
            <v>199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795.45999999999992</v>
          </cell>
          <cell r="L213">
            <v>0</v>
          </cell>
          <cell r="M213">
            <v>2199.35</v>
          </cell>
          <cell r="N213">
            <v>0</v>
          </cell>
          <cell r="O213">
            <v>0</v>
          </cell>
          <cell r="P213">
            <v>0</v>
          </cell>
        </row>
        <row r="214">
          <cell r="B214">
            <v>38095</v>
          </cell>
          <cell r="C214">
            <v>4</v>
          </cell>
          <cell r="D214">
            <v>18</v>
          </cell>
          <cell r="E214">
            <v>200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795.45999999999992</v>
          </cell>
          <cell r="L214">
            <v>0</v>
          </cell>
          <cell r="M214">
            <v>2199.35</v>
          </cell>
          <cell r="N214">
            <v>0</v>
          </cell>
          <cell r="O214">
            <v>0</v>
          </cell>
          <cell r="P214">
            <v>0</v>
          </cell>
        </row>
        <row r="215">
          <cell r="B215">
            <v>38096</v>
          </cell>
          <cell r="C215">
            <v>4</v>
          </cell>
          <cell r="D215">
            <v>19</v>
          </cell>
          <cell r="E215">
            <v>201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795.45999999999992</v>
          </cell>
          <cell r="L215">
            <v>0</v>
          </cell>
          <cell r="M215">
            <v>2199.35</v>
          </cell>
          <cell r="N215">
            <v>0</v>
          </cell>
          <cell r="O215">
            <v>0</v>
          </cell>
          <cell r="P215">
            <v>0</v>
          </cell>
        </row>
        <row r="216">
          <cell r="B216">
            <v>38097</v>
          </cell>
          <cell r="C216">
            <v>4</v>
          </cell>
          <cell r="D216">
            <v>20</v>
          </cell>
          <cell r="E216">
            <v>202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795.45999999999992</v>
          </cell>
          <cell r="L216">
            <v>0</v>
          </cell>
          <cell r="M216">
            <v>2199.35</v>
          </cell>
          <cell r="N216">
            <v>0</v>
          </cell>
          <cell r="O216">
            <v>0</v>
          </cell>
          <cell r="P216">
            <v>0</v>
          </cell>
        </row>
        <row r="217">
          <cell r="B217">
            <v>38098</v>
          </cell>
          <cell r="C217">
            <v>4</v>
          </cell>
          <cell r="D217">
            <v>21</v>
          </cell>
          <cell r="E217">
            <v>203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795.45999999999992</v>
          </cell>
          <cell r="L217">
            <v>0</v>
          </cell>
          <cell r="M217">
            <v>2199.35</v>
          </cell>
          <cell r="N217">
            <v>0</v>
          </cell>
          <cell r="O217">
            <v>0</v>
          </cell>
          <cell r="P217">
            <v>0</v>
          </cell>
        </row>
        <row r="218">
          <cell r="B218">
            <v>38099</v>
          </cell>
          <cell r="C218">
            <v>4</v>
          </cell>
          <cell r="D218">
            <v>22</v>
          </cell>
          <cell r="E218">
            <v>204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795.45999999999992</v>
          </cell>
          <cell r="L218">
            <v>0</v>
          </cell>
          <cell r="M218">
            <v>2199.35</v>
          </cell>
          <cell r="N218">
            <v>0</v>
          </cell>
          <cell r="O218">
            <v>0</v>
          </cell>
          <cell r="P218">
            <v>0</v>
          </cell>
        </row>
        <row r="219">
          <cell r="B219">
            <v>38100</v>
          </cell>
          <cell r="C219">
            <v>4</v>
          </cell>
          <cell r="D219">
            <v>23</v>
          </cell>
          <cell r="E219">
            <v>205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795.45999999999992</v>
          </cell>
          <cell r="L219">
            <v>0</v>
          </cell>
          <cell r="M219">
            <v>2199.35</v>
          </cell>
          <cell r="N219">
            <v>0</v>
          </cell>
          <cell r="O219">
            <v>0</v>
          </cell>
          <cell r="P219">
            <v>0</v>
          </cell>
        </row>
        <row r="220">
          <cell r="B220">
            <v>38101</v>
          </cell>
          <cell r="C220">
            <v>4</v>
          </cell>
          <cell r="D220">
            <v>24</v>
          </cell>
          <cell r="E220">
            <v>206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795.45999999999992</v>
          </cell>
          <cell r="L220">
            <v>0</v>
          </cell>
          <cell r="M220">
            <v>2199.35</v>
          </cell>
          <cell r="N220">
            <v>0</v>
          </cell>
          <cell r="O220">
            <v>0</v>
          </cell>
          <cell r="P220">
            <v>0</v>
          </cell>
        </row>
        <row r="221">
          <cell r="B221">
            <v>38102</v>
          </cell>
          <cell r="C221">
            <v>4</v>
          </cell>
          <cell r="D221">
            <v>25</v>
          </cell>
          <cell r="E221">
            <v>207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795.45999999999992</v>
          </cell>
          <cell r="L221">
            <v>0</v>
          </cell>
          <cell r="M221">
            <v>2199.35</v>
          </cell>
          <cell r="N221">
            <v>0</v>
          </cell>
          <cell r="O221">
            <v>0</v>
          </cell>
          <cell r="P221">
            <v>0</v>
          </cell>
        </row>
        <row r="222">
          <cell r="B222">
            <v>38103</v>
          </cell>
          <cell r="C222">
            <v>4</v>
          </cell>
          <cell r="D222">
            <v>26</v>
          </cell>
          <cell r="E222">
            <v>208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795.45999999999992</v>
          </cell>
          <cell r="L222">
            <v>0</v>
          </cell>
          <cell r="M222">
            <v>2199.35</v>
          </cell>
          <cell r="N222">
            <v>0</v>
          </cell>
          <cell r="O222">
            <v>0</v>
          </cell>
          <cell r="P222">
            <v>0</v>
          </cell>
        </row>
        <row r="223">
          <cell r="B223">
            <v>38104</v>
          </cell>
          <cell r="C223">
            <v>4</v>
          </cell>
          <cell r="D223">
            <v>27</v>
          </cell>
          <cell r="E223">
            <v>209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795.45999999999992</v>
          </cell>
          <cell r="L223">
            <v>0</v>
          </cell>
          <cell r="M223">
            <v>2199.35</v>
          </cell>
          <cell r="N223">
            <v>0</v>
          </cell>
          <cell r="O223">
            <v>0</v>
          </cell>
          <cell r="P223">
            <v>0</v>
          </cell>
        </row>
        <row r="224">
          <cell r="B224">
            <v>38105</v>
          </cell>
          <cell r="C224">
            <v>4</v>
          </cell>
          <cell r="D224">
            <v>28</v>
          </cell>
          <cell r="E224">
            <v>210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795.45999999999992</v>
          </cell>
          <cell r="L224">
            <v>0</v>
          </cell>
          <cell r="M224">
            <v>2199.35</v>
          </cell>
          <cell r="N224">
            <v>0</v>
          </cell>
          <cell r="O224">
            <v>0</v>
          </cell>
          <cell r="P224">
            <v>0</v>
          </cell>
        </row>
        <row r="225">
          <cell r="B225">
            <v>38106</v>
          </cell>
          <cell r="C225">
            <v>4</v>
          </cell>
          <cell r="D225">
            <v>29</v>
          </cell>
          <cell r="E225">
            <v>211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795.45999999999992</v>
          </cell>
          <cell r="L225">
            <v>0</v>
          </cell>
          <cell r="M225">
            <v>2199.35</v>
          </cell>
          <cell r="N225">
            <v>0</v>
          </cell>
          <cell r="O225">
            <v>0</v>
          </cell>
          <cell r="P225">
            <v>0</v>
          </cell>
        </row>
        <row r="226">
          <cell r="B226">
            <v>38107</v>
          </cell>
          <cell r="C226">
            <v>4</v>
          </cell>
          <cell r="D226">
            <v>30</v>
          </cell>
          <cell r="E226">
            <v>212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795.45999999999992</v>
          </cell>
          <cell r="L226">
            <v>0</v>
          </cell>
          <cell r="M226">
            <v>2199.35</v>
          </cell>
          <cell r="N226">
            <v>0</v>
          </cell>
          <cell r="O226">
            <v>0</v>
          </cell>
          <cell r="P226">
            <v>0</v>
          </cell>
        </row>
        <row r="227">
          <cell r="B227">
            <v>38108</v>
          </cell>
          <cell r="C227">
            <v>5</v>
          </cell>
          <cell r="D227">
            <v>1</v>
          </cell>
          <cell r="E227">
            <v>213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795.45999999999992</v>
          </cell>
          <cell r="L227">
            <v>0</v>
          </cell>
          <cell r="M227">
            <v>2199.35</v>
          </cell>
          <cell r="N227">
            <v>0</v>
          </cell>
          <cell r="O227">
            <v>0</v>
          </cell>
          <cell r="P227">
            <v>0</v>
          </cell>
        </row>
        <row r="228">
          <cell r="B228">
            <v>38109</v>
          </cell>
          <cell r="C228">
            <v>5</v>
          </cell>
          <cell r="D228">
            <v>2</v>
          </cell>
          <cell r="E228">
            <v>214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795.45999999999992</v>
          </cell>
          <cell r="L228">
            <v>0</v>
          </cell>
          <cell r="M228">
            <v>2199.35</v>
          </cell>
          <cell r="N228">
            <v>0</v>
          </cell>
          <cell r="O228">
            <v>0</v>
          </cell>
          <cell r="P228">
            <v>0</v>
          </cell>
        </row>
        <row r="229">
          <cell r="B229">
            <v>38110</v>
          </cell>
          <cell r="C229">
            <v>5</v>
          </cell>
          <cell r="D229">
            <v>3</v>
          </cell>
          <cell r="E229">
            <v>215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795.45999999999992</v>
          </cell>
          <cell r="L229">
            <v>0</v>
          </cell>
          <cell r="M229">
            <v>2199.35</v>
          </cell>
          <cell r="N229">
            <v>0</v>
          </cell>
          <cell r="O229">
            <v>0</v>
          </cell>
          <cell r="P229">
            <v>0</v>
          </cell>
        </row>
        <row r="230">
          <cell r="B230">
            <v>38111</v>
          </cell>
          <cell r="C230">
            <v>5</v>
          </cell>
          <cell r="D230">
            <v>4</v>
          </cell>
          <cell r="E230">
            <v>216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795.45999999999992</v>
          </cell>
          <cell r="L230">
            <v>0</v>
          </cell>
          <cell r="M230">
            <v>2199.35</v>
          </cell>
          <cell r="N230">
            <v>0</v>
          </cell>
          <cell r="O230">
            <v>0</v>
          </cell>
          <cell r="P230">
            <v>0</v>
          </cell>
        </row>
        <row r="231">
          <cell r="B231">
            <v>38112</v>
          </cell>
          <cell r="C231">
            <v>5</v>
          </cell>
          <cell r="D231">
            <v>5</v>
          </cell>
          <cell r="E231">
            <v>217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795.45999999999992</v>
          </cell>
          <cell r="L231">
            <v>0</v>
          </cell>
          <cell r="M231">
            <v>2199.35</v>
          </cell>
          <cell r="N231">
            <v>0</v>
          </cell>
          <cell r="O231">
            <v>0</v>
          </cell>
          <cell r="P231">
            <v>0</v>
          </cell>
        </row>
        <row r="232">
          <cell r="B232">
            <v>38113</v>
          </cell>
          <cell r="C232">
            <v>5</v>
          </cell>
          <cell r="D232">
            <v>6</v>
          </cell>
          <cell r="E232">
            <v>218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795.45999999999992</v>
          </cell>
          <cell r="L232">
            <v>0</v>
          </cell>
          <cell r="M232">
            <v>2199.35</v>
          </cell>
          <cell r="N232">
            <v>0</v>
          </cell>
          <cell r="O232">
            <v>0</v>
          </cell>
          <cell r="P232">
            <v>0</v>
          </cell>
        </row>
        <row r="233">
          <cell r="B233">
            <v>38114</v>
          </cell>
          <cell r="C233">
            <v>5</v>
          </cell>
          <cell r="D233">
            <v>7</v>
          </cell>
          <cell r="E233">
            <v>219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795.45999999999992</v>
          </cell>
          <cell r="L233">
            <v>0</v>
          </cell>
          <cell r="M233">
            <v>2199.35</v>
          </cell>
          <cell r="N233">
            <v>0</v>
          </cell>
          <cell r="O233">
            <v>0</v>
          </cell>
          <cell r="P233">
            <v>0</v>
          </cell>
        </row>
        <row r="234">
          <cell r="B234">
            <v>38115</v>
          </cell>
          <cell r="C234">
            <v>5</v>
          </cell>
          <cell r="D234">
            <v>8</v>
          </cell>
          <cell r="E234">
            <v>220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795.45999999999992</v>
          </cell>
          <cell r="L234">
            <v>0</v>
          </cell>
          <cell r="M234">
            <v>2199.35</v>
          </cell>
          <cell r="N234">
            <v>0</v>
          </cell>
          <cell r="O234">
            <v>0</v>
          </cell>
          <cell r="P234">
            <v>0</v>
          </cell>
        </row>
        <row r="235">
          <cell r="B235">
            <v>38116</v>
          </cell>
          <cell r="C235">
            <v>5</v>
          </cell>
          <cell r="D235">
            <v>9</v>
          </cell>
          <cell r="E235">
            <v>221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795.45999999999992</v>
          </cell>
          <cell r="L235">
            <v>0</v>
          </cell>
          <cell r="M235">
            <v>2199.35</v>
          </cell>
          <cell r="N235">
            <v>0</v>
          </cell>
          <cell r="O235">
            <v>0</v>
          </cell>
          <cell r="P235">
            <v>0</v>
          </cell>
        </row>
        <row r="236">
          <cell r="B236">
            <v>38117</v>
          </cell>
          <cell r="C236">
            <v>5</v>
          </cell>
          <cell r="D236">
            <v>10</v>
          </cell>
          <cell r="E236">
            <v>222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795.45999999999992</v>
          </cell>
          <cell r="L236">
            <v>0</v>
          </cell>
          <cell r="M236">
            <v>2199.35</v>
          </cell>
          <cell r="N236">
            <v>0</v>
          </cell>
          <cell r="O236">
            <v>0</v>
          </cell>
          <cell r="P236">
            <v>0</v>
          </cell>
        </row>
        <row r="237">
          <cell r="B237">
            <v>38118</v>
          </cell>
          <cell r="C237">
            <v>5</v>
          </cell>
          <cell r="D237">
            <v>11</v>
          </cell>
          <cell r="E237">
            <v>223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795.45999999999992</v>
          </cell>
          <cell r="L237">
            <v>0</v>
          </cell>
          <cell r="M237">
            <v>2199.35</v>
          </cell>
          <cell r="N237">
            <v>0</v>
          </cell>
          <cell r="O237">
            <v>0</v>
          </cell>
          <cell r="P237">
            <v>0</v>
          </cell>
        </row>
        <row r="238">
          <cell r="B238">
            <v>38119</v>
          </cell>
          <cell r="C238">
            <v>5</v>
          </cell>
          <cell r="D238">
            <v>12</v>
          </cell>
          <cell r="E238">
            <v>224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795.45999999999992</v>
          </cell>
          <cell r="L238">
            <v>0</v>
          </cell>
          <cell r="M238">
            <v>2199.35</v>
          </cell>
          <cell r="N238">
            <v>0</v>
          </cell>
          <cell r="O238">
            <v>0</v>
          </cell>
          <cell r="P238">
            <v>0</v>
          </cell>
        </row>
        <row r="239">
          <cell r="B239">
            <v>38120</v>
          </cell>
          <cell r="C239">
            <v>5</v>
          </cell>
          <cell r="D239">
            <v>13</v>
          </cell>
          <cell r="E239">
            <v>225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795.45999999999992</v>
          </cell>
          <cell r="L239">
            <v>0</v>
          </cell>
          <cell r="M239">
            <v>2199.35</v>
          </cell>
          <cell r="N239">
            <v>0</v>
          </cell>
          <cell r="O239">
            <v>0</v>
          </cell>
          <cell r="P239">
            <v>0</v>
          </cell>
        </row>
        <row r="240">
          <cell r="B240">
            <v>38121</v>
          </cell>
          <cell r="C240">
            <v>5</v>
          </cell>
          <cell r="D240">
            <v>14</v>
          </cell>
          <cell r="E240">
            <v>226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795.45999999999992</v>
          </cell>
          <cell r="L240">
            <v>0</v>
          </cell>
          <cell r="M240">
            <v>2199.35</v>
          </cell>
          <cell r="N240">
            <v>0</v>
          </cell>
          <cell r="O240">
            <v>0</v>
          </cell>
          <cell r="P240">
            <v>0</v>
          </cell>
        </row>
        <row r="241">
          <cell r="B241">
            <v>38122</v>
          </cell>
          <cell r="C241">
            <v>5</v>
          </cell>
          <cell r="D241">
            <v>15</v>
          </cell>
          <cell r="E241">
            <v>227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795.45999999999992</v>
          </cell>
          <cell r="L241">
            <v>0</v>
          </cell>
          <cell r="M241">
            <v>2199.35</v>
          </cell>
          <cell r="N241">
            <v>0</v>
          </cell>
          <cell r="O241">
            <v>0</v>
          </cell>
          <cell r="P241">
            <v>0</v>
          </cell>
        </row>
        <row r="242">
          <cell r="B242">
            <v>38123</v>
          </cell>
          <cell r="C242">
            <v>5</v>
          </cell>
          <cell r="D242">
            <v>16</v>
          </cell>
          <cell r="E242">
            <v>228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795.45999999999992</v>
          </cell>
          <cell r="L242">
            <v>0</v>
          </cell>
          <cell r="M242">
            <v>2199.35</v>
          </cell>
          <cell r="N242">
            <v>0</v>
          </cell>
          <cell r="O242">
            <v>0</v>
          </cell>
          <cell r="P242">
            <v>0</v>
          </cell>
        </row>
        <row r="243">
          <cell r="B243">
            <v>38124</v>
          </cell>
          <cell r="C243">
            <v>5</v>
          </cell>
          <cell r="D243">
            <v>17</v>
          </cell>
          <cell r="E243">
            <v>229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795.45999999999992</v>
          </cell>
          <cell r="L243">
            <v>0</v>
          </cell>
          <cell r="M243">
            <v>2199.35</v>
          </cell>
          <cell r="N243">
            <v>0</v>
          </cell>
          <cell r="O243">
            <v>0</v>
          </cell>
          <cell r="P243">
            <v>0</v>
          </cell>
        </row>
        <row r="244">
          <cell r="B244">
            <v>38125</v>
          </cell>
          <cell r="C244">
            <v>5</v>
          </cell>
          <cell r="D244">
            <v>18</v>
          </cell>
          <cell r="E244">
            <v>230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795.45999999999992</v>
          </cell>
          <cell r="L244">
            <v>0</v>
          </cell>
          <cell r="M244">
            <v>2199.35</v>
          </cell>
          <cell r="N244">
            <v>0</v>
          </cell>
          <cell r="O244">
            <v>0</v>
          </cell>
          <cell r="P244">
            <v>0</v>
          </cell>
        </row>
        <row r="245">
          <cell r="B245">
            <v>38126</v>
          </cell>
          <cell r="C245">
            <v>5</v>
          </cell>
          <cell r="D245">
            <v>19</v>
          </cell>
          <cell r="E245">
            <v>231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795.45999999999992</v>
          </cell>
          <cell r="L245">
            <v>0</v>
          </cell>
          <cell r="M245">
            <v>2199.35</v>
          </cell>
          <cell r="N245">
            <v>0</v>
          </cell>
          <cell r="O245">
            <v>0</v>
          </cell>
          <cell r="P245">
            <v>0</v>
          </cell>
        </row>
        <row r="246">
          <cell r="B246">
            <v>38127</v>
          </cell>
          <cell r="C246">
            <v>5</v>
          </cell>
          <cell r="D246">
            <v>20</v>
          </cell>
          <cell r="E246">
            <v>232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795.45999999999992</v>
          </cell>
          <cell r="L246">
            <v>0</v>
          </cell>
          <cell r="M246">
            <v>2199.35</v>
          </cell>
          <cell r="N246">
            <v>0</v>
          </cell>
          <cell r="O246">
            <v>0</v>
          </cell>
          <cell r="P246">
            <v>0</v>
          </cell>
        </row>
        <row r="247">
          <cell r="B247">
            <v>38128</v>
          </cell>
          <cell r="C247">
            <v>5</v>
          </cell>
          <cell r="D247">
            <v>21</v>
          </cell>
          <cell r="E247">
            <v>233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795.45999999999992</v>
          </cell>
          <cell r="L247">
            <v>0</v>
          </cell>
          <cell r="M247">
            <v>2199.35</v>
          </cell>
          <cell r="N247">
            <v>0</v>
          </cell>
          <cell r="O247">
            <v>0</v>
          </cell>
          <cell r="P247">
            <v>0</v>
          </cell>
        </row>
        <row r="248">
          <cell r="B248">
            <v>38129</v>
          </cell>
          <cell r="C248">
            <v>5</v>
          </cell>
          <cell r="D248">
            <v>22</v>
          </cell>
          <cell r="E248">
            <v>234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795.45999999999992</v>
          </cell>
          <cell r="L248">
            <v>0</v>
          </cell>
          <cell r="M248">
            <v>2199.35</v>
          </cell>
          <cell r="N248">
            <v>0</v>
          </cell>
          <cell r="O248">
            <v>0</v>
          </cell>
          <cell r="P248">
            <v>0</v>
          </cell>
        </row>
        <row r="249">
          <cell r="B249">
            <v>38130</v>
          </cell>
          <cell r="C249">
            <v>5</v>
          </cell>
          <cell r="D249">
            <v>23</v>
          </cell>
          <cell r="E249">
            <v>235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795.45999999999992</v>
          </cell>
          <cell r="L249">
            <v>0</v>
          </cell>
          <cell r="M249">
            <v>2199.35</v>
          </cell>
          <cell r="N249">
            <v>0</v>
          </cell>
          <cell r="O249">
            <v>0</v>
          </cell>
          <cell r="P249">
            <v>0</v>
          </cell>
        </row>
        <row r="250">
          <cell r="B250">
            <v>38131</v>
          </cell>
          <cell r="C250">
            <v>5</v>
          </cell>
          <cell r="D250">
            <v>24</v>
          </cell>
          <cell r="E250">
            <v>236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795.45999999999992</v>
          </cell>
          <cell r="L250">
            <v>0</v>
          </cell>
          <cell r="M250">
            <v>2199.35</v>
          </cell>
          <cell r="N250">
            <v>0</v>
          </cell>
          <cell r="O250">
            <v>0</v>
          </cell>
          <cell r="P250">
            <v>0</v>
          </cell>
        </row>
        <row r="251">
          <cell r="B251">
            <v>38132</v>
          </cell>
          <cell r="C251">
            <v>5</v>
          </cell>
          <cell r="D251">
            <v>25</v>
          </cell>
          <cell r="E251">
            <v>237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795.45999999999992</v>
          </cell>
          <cell r="L251">
            <v>0</v>
          </cell>
          <cell r="M251">
            <v>2199.35</v>
          </cell>
          <cell r="N251">
            <v>0</v>
          </cell>
          <cell r="O251">
            <v>0</v>
          </cell>
          <cell r="P251">
            <v>0</v>
          </cell>
        </row>
        <row r="252">
          <cell r="B252">
            <v>38133</v>
          </cell>
          <cell r="C252">
            <v>5</v>
          </cell>
          <cell r="D252">
            <v>26</v>
          </cell>
          <cell r="E252">
            <v>238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795.45999999999992</v>
          </cell>
          <cell r="L252">
            <v>0</v>
          </cell>
          <cell r="M252">
            <v>2199.35</v>
          </cell>
          <cell r="N252">
            <v>0</v>
          </cell>
          <cell r="O252">
            <v>0</v>
          </cell>
          <cell r="P252">
            <v>0</v>
          </cell>
        </row>
        <row r="253">
          <cell r="B253">
            <v>38134</v>
          </cell>
          <cell r="C253">
            <v>5</v>
          </cell>
          <cell r="D253">
            <v>27</v>
          </cell>
          <cell r="E253">
            <v>239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795.45999999999992</v>
          </cell>
          <cell r="L253">
            <v>0</v>
          </cell>
          <cell r="M253">
            <v>2199.35</v>
          </cell>
          <cell r="N253">
            <v>0</v>
          </cell>
          <cell r="O253">
            <v>0</v>
          </cell>
          <cell r="P253">
            <v>0</v>
          </cell>
        </row>
        <row r="254">
          <cell r="B254">
            <v>38135</v>
          </cell>
          <cell r="C254">
            <v>5</v>
          </cell>
          <cell r="D254">
            <v>28</v>
          </cell>
          <cell r="E254">
            <v>240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795.45999999999992</v>
          </cell>
          <cell r="L254">
            <v>0</v>
          </cell>
          <cell r="M254">
            <v>2199.35</v>
          </cell>
          <cell r="N254">
            <v>0</v>
          </cell>
          <cell r="O254">
            <v>0</v>
          </cell>
          <cell r="P254">
            <v>0</v>
          </cell>
        </row>
        <row r="255">
          <cell r="B255">
            <v>38136</v>
          </cell>
          <cell r="C255">
            <v>5</v>
          </cell>
          <cell r="D255">
            <v>29</v>
          </cell>
          <cell r="E255">
            <v>241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795.45999999999992</v>
          </cell>
          <cell r="L255">
            <v>0</v>
          </cell>
          <cell r="M255">
            <v>2199.35</v>
          </cell>
          <cell r="N255">
            <v>0</v>
          </cell>
          <cell r="O255">
            <v>0</v>
          </cell>
          <cell r="P255">
            <v>0</v>
          </cell>
        </row>
        <row r="256">
          <cell r="B256">
            <v>38137</v>
          </cell>
          <cell r="C256">
            <v>5</v>
          </cell>
          <cell r="D256">
            <v>30</v>
          </cell>
          <cell r="E256">
            <v>242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795.45999999999992</v>
          </cell>
          <cell r="L256">
            <v>0</v>
          </cell>
          <cell r="M256">
            <v>2199.35</v>
          </cell>
          <cell r="N256">
            <v>0</v>
          </cell>
          <cell r="O256">
            <v>0</v>
          </cell>
          <cell r="P256">
            <v>0</v>
          </cell>
        </row>
        <row r="257">
          <cell r="B257">
            <v>38138</v>
          </cell>
          <cell r="C257">
            <v>5</v>
          </cell>
          <cell r="D257">
            <v>31</v>
          </cell>
          <cell r="E257">
            <v>243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795.45999999999992</v>
          </cell>
          <cell r="L257">
            <v>0</v>
          </cell>
          <cell r="M257">
            <v>2199.35</v>
          </cell>
          <cell r="N257">
            <v>0</v>
          </cell>
          <cell r="O257">
            <v>0</v>
          </cell>
          <cell r="P257">
            <v>0</v>
          </cell>
        </row>
        <row r="258">
          <cell r="B258">
            <v>38139</v>
          </cell>
          <cell r="C258">
            <v>6</v>
          </cell>
          <cell r="D258">
            <v>1</v>
          </cell>
          <cell r="E258">
            <v>244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795.45999999999992</v>
          </cell>
          <cell r="L258">
            <v>0</v>
          </cell>
          <cell r="M258">
            <v>2199.35</v>
          </cell>
          <cell r="N258">
            <v>0</v>
          </cell>
          <cell r="O258">
            <v>0</v>
          </cell>
          <cell r="P258">
            <v>0</v>
          </cell>
        </row>
        <row r="259">
          <cell r="B259">
            <v>38140</v>
          </cell>
          <cell r="C259">
            <v>6</v>
          </cell>
          <cell r="D259">
            <v>2</v>
          </cell>
          <cell r="E259">
            <v>245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795.45999999999992</v>
          </cell>
          <cell r="L259">
            <v>0</v>
          </cell>
          <cell r="M259">
            <v>2199.35</v>
          </cell>
          <cell r="N259">
            <v>0</v>
          </cell>
          <cell r="O259">
            <v>0</v>
          </cell>
          <cell r="P259">
            <v>0</v>
          </cell>
        </row>
        <row r="260">
          <cell r="B260">
            <v>38141</v>
          </cell>
          <cell r="C260">
            <v>6</v>
          </cell>
          <cell r="D260">
            <v>3</v>
          </cell>
          <cell r="E260">
            <v>246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795.45999999999992</v>
          </cell>
          <cell r="L260">
            <v>0</v>
          </cell>
          <cell r="M260">
            <v>2199.35</v>
          </cell>
          <cell r="N260">
            <v>0</v>
          </cell>
          <cell r="O260">
            <v>0</v>
          </cell>
          <cell r="P260">
            <v>0</v>
          </cell>
        </row>
        <row r="261">
          <cell r="B261">
            <v>38142</v>
          </cell>
          <cell r="C261">
            <v>6</v>
          </cell>
          <cell r="D261">
            <v>4</v>
          </cell>
          <cell r="E261">
            <v>247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795.45999999999992</v>
          </cell>
          <cell r="L261">
            <v>0</v>
          </cell>
          <cell r="M261">
            <v>2199.35</v>
          </cell>
          <cell r="N261">
            <v>0</v>
          </cell>
          <cell r="O261">
            <v>0</v>
          </cell>
          <cell r="P261">
            <v>0</v>
          </cell>
        </row>
        <row r="262">
          <cell r="B262">
            <v>38143</v>
          </cell>
          <cell r="C262">
            <v>6</v>
          </cell>
          <cell r="D262">
            <v>5</v>
          </cell>
          <cell r="E262">
            <v>248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795.45999999999992</v>
          </cell>
          <cell r="L262">
            <v>0</v>
          </cell>
          <cell r="M262">
            <v>2199.35</v>
          </cell>
          <cell r="N262">
            <v>0</v>
          </cell>
          <cell r="O262">
            <v>0</v>
          </cell>
          <cell r="P262">
            <v>0</v>
          </cell>
        </row>
        <row r="263">
          <cell r="B263">
            <v>38144</v>
          </cell>
          <cell r="C263">
            <v>6</v>
          </cell>
          <cell r="D263">
            <v>6</v>
          </cell>
          <cell r="E263">
            <v>249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795.45999999999992</v>
          </cell>
          <cell r="L263">
            <v>0</v>
          </cell>
          <cell r="M263">
            <v>2199.35</v>
          </cell>
          <cell r="N263">
            <v>0</v>
          </cell>
          <cell r="O263">
            <v>0</v>
          </cell>
          <cell r="P263">
            <v>0</v>
          </cell>
        </row>
        <row r="264">
          <cell r="B264">
            <v>38145</v>
          </cell>
          <cell r="C264">
            <v>6</v>
          </cell>
          <cell r="D264">
            <v>7</v>
          </cell>
          <cell r="E264">
            <v>250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795.45999999999992</v>
          </cell>
          <cell r="L264">
            <v>0</v>
          </cell>
          <cell r="M264">
            <v>2199.35</v>
          </cell>
          <cell r="N264">
            <v>0</v>
          </cell>
          <cell r="O264">
            <v>0</v>
          </cell>
          <cell r="P264">
            <v>0</v>
          </cell>
        </row>
        <row r="265">
          <cell r="B265">
            <v>38146</v>
          </cell>
          <cell r="C265">
            <v>6</v>
          </cell>
          <cell r="D265">
            <v>8</v>
          </cell>
          <cell r="E265">
            <v>251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795.45999999999992</v>
          </cell>
          <cell r="L265">
            <v>0</v>
          </cell>
          <cell r="M265">
            <v>2199.35</v>
          </cell>
          <cell r="N265">
            <v>0</v>
          </cell>
          <cell r="O265">
            <v>0</v>
          </cell>
          <cell r="P265">
            <v>0</v>
          </cell>
        </row>
        <row r="266">
          <cell r="B266">
            <v>38147</v>
          </cell>
          <cell r="C266">
            <v>6</v>
          </cell>
          <cell r="D266">
            <v>9</v>
          </cell>
          <cell r="E266">
            <v>252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795.45999999999992</v>
          </cell>
          <cell r="L266">
            <v>0</v>
          </cell>
          <cell r="M266">
            <v>2199.35</v>
          </cell>
          <cell r="N266">
            <v>0</v>
          </cell>
          <cell r="O266">
            <v>0</v>
          </cell>
          <cell r="P266">
            <v>0</v>
          </cell>
        </row>
        <row r="267">
          <cell r="B267">
            <v>38148</v>
          </cell>
          <cell r="C267">
            <v>6</v>
          </cell>
          <cell r="D267">
            <v>10</v>
          </cell>
          <cell r="E267">
            <v>253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795.45999999999992</v>
          </cell>
          <cell r="L267">
            <v>0</v>
          </cell>
          <cell r="M267">
            <v>2199.35</v>
          </cell>
          <cell r="N267">
            <v>0</v>
          </cell>
          <cell r="O267">
            <v>0</v>
          </cell>
          <cell r="P267">
            <v>0</v>
          </cell>
        </row>
        <row r="268">
          <cell r="B268">
            <v>38149</v>
          </cell>
          <cell r="C268">
            <v>6</v>
          </cell>
          <cell r="D268">
            <v>11</v>
          </cell>
          <cell r="E268">
            <v>254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795.45999999999992</v>
          </cell>
          <cell r="L268">
            <v>0</v>
          </cell>
          <cell r="M268">
            <v>2199.35</v>
          </cell>
          <cell r="N268">
            <v>0</v>
          </cell>
          <cell r="O268">
            <v>0</v>
          </cell>
          <cell r="P268">
            <v>0</v>
          </cell>
        </row>
        <row r="269">
          <cell r="B269">
            <v>38150</v>
          </cell>
          <cell r="C269">
            <v>6</v>
          </cell>
          <cell r="D269">
            <v>12</v>
          </cell>
          <cell r="E269">
            <v>255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795.45999999999992</v>
          </cell>
          <cell r="L269">
            <v>0</v>
          </cell>
          <cell r="M269">
            <v>2199.35</v>
          </cell>
          <cell r="N269">
            <v>0</v>
          </cell>
          <cell r="O269">
            <v>0</v>
          </cell>
          <cell r="P269">
            <v>0</v>
          </cell>
        </row>
        <row r="270">
          <cell r="B270">
            <v>38151</v>
          </cell>
          <cell r="C270">
            <v>6</v>
          </cell>
          <cell r="D270">
            <v>13</v>
          </cell>
          <cell r="E270">
            <v>256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795.45999999999992</v>
          </cell>
          <cell r="L270">
            <v>0</v>
          </cell>
          <cell r="M270">
            <v>2199.35</v>
          </cell>
          <cell r="N270">
            <v>0</v>
          </cell>
          <cell r="O270">
            <v>0</v>
          </cell>
          <cell r="P270">
            <v>0</v>
          </cell>
        </row>
        <row r="271">
          <cell r="B271">
            <v>38152</v>
          </cell>
          <cell r="C271">
            <v>6</v>
          </cell>
          <cell r="D271">
            <v>14</v>
          </cell>
          <cell r="E271">
            <v>257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795.45999999999992</v>
          </cell>
          <cell r="L271">
            <v>0</v>
          </cell>
          <cell r="M271">
            <v>2199.35</v>
          </cell>
          <cell r="N271">
            <v>0</v>
          </cell>
          <cell r="O271">
            <v>0</v>
          </cell>
          <cell r="P271">
            <v>0</v>
          </cell>
        </row>
        <row r="272">
          <cell r="B272">
            <v>38153</v>
          </cell>
          <cell r="C272">
            <v>6</v>
          </cell>
          <cell r="D272">
            <v>15</v>
          </cell>
          <cell r="E272">
            <v>258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795.45999999999992</v>
          </cell>
          <cell r="L272">
            <v>0</v>
          </cell>
          <cell r="M272">
            <v>2199.35</v>
          </cell>
          <cell r="N272">
            <v>0</v>
          </cell>
          <cell r="O272">
            <v>0</v>
          </cell>
          <cell r="P272">
            <v>0</v>
          </cell>
        </row>
        <row r="273">
          <cell r="B273">
            <v>38154</v>
          </cell>
          <cell r="C273">
            <v>6</v>
          </cell>
          <cell r="D273">
            <v>16</v>
          </cell>
          <cell r="E273">
            <v>259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795.45999999999992</v>
          </cell>
          <cell r="L273">
            <v>0</v>
          </cell>
          <cell r="M273">
            <v>2199.35</v>
          </cell>
          <cell r="N273">
            <v>0</v>
          </cell>
          <cell r="O273">
            <v>0</v>
          </cell>
          <cell r="P273">
            <v>0</v>
          </cell>
        </row>
        <row r="274">
          <cell r="B274">
            <v>38155</v>
          </cell>
          <cell r="C274">
            <v>6</v>
          </cell>
          <cell r="D274">
            <v>17</v>
          </cell>
          <cell r="E274">
            <v>260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795.45999999999992</v>
          </cell>
          <cell r="L274">
            <v>0</v>
          </cell>
          <cell r="M274">
            <v>2199.35</v>
          </cell>
          <cell r="N274">
            <v>0</v>
          </cell>
          <cell r="O274">
            <v>0</v>
          </cell>
          <cell r="P274">
            <v>0</v>
          </cell>
        </row>
        <row r="275">
          <cell r="B275">
            <v>38156</v>
          </cell>
          <cell r="C275">
            <v>6</v>
          </cell>
          <cell r="D275">
            <v>18</v>
          </cell>
          <cell r="E275">
            <v>261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795.45999999999992</v>
          </cell>
          <cell r="L275">
            <v>0</v>
          </cell>
          <cell r="M275">
            <v>2199.35</v>
          </cell>
          <cell r="N275">
            <v>0</v>
          </cell>
          <cell r="O275">
            <v>0</v>
          </cell>
          <cell r="P275">
            <v>0</v>
          </cell>
        </row>
        <row r="276">
          <cell r="B276">
            <v>38157</v>
          </cell>
          <cell r="C276">
            <v>6</v>
          </cell>
          <cell r="D276">
            <v>19</v>
          </cell>
          <cell r="E276">
            <v>262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795.45999999999992</v>
          </cell>
          <cell r="L276">
            <v>0</v>
          </cell>
          <cell r="M276">
            <v>2199.35</v>
          </cell>
          <cell r="N276">
            <v>0</v>
          </cell>
          <cell r="O276">
            <v>0</v>
          </cell>
          <cell r="P276">
            <v>0</v>
          </cell>
        </row>
        <row r="277">
          <cell r="B277">
            <v>38158</v>
          </cell>
          <cell r="C277">
            <v>6</v>
          </cell>
          <cell r="D277">
            <v>20</v>
          </cell>
          <cell r="E277">
            <v>263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795.45999999999992</v>
          </cell>
          <cell r="L277">
            <v>0</v>
          </cell>
          <cell r="M277">
            <v>2199.35</v>
          </cell>
          <cell r="N277">
            <v>0</v>
          </cell>
          <cell r="O277">
            <v>0</v>
          </cell>
          <cell r="P277">
            <v>0</v>
          </cell>
        </row>
        <row r="278">
          <cell r="B278">
            <v>38159</v>
          </cell>
          <cell r="C278">
            <v>6</v>
          </cell>
          <cell r="D278">
            <v>21</v>
          </cell>
          <cell r="E278">
            <v>264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795.45999999999992</v>
          </cell>
          <cell r="L278">
            <v>0</v>
          </cell>
          <cell r="M278">
            <v>2199.35</v>
          </cell>
          <cell r="N278">
            <v>0</v>
          </cell>
          <cell r="O278">
            <v>0</v>
          </cell>
          <cell r="P278">
            <v>0</v>
          </cell>
        </row>
        <row r="279">
          <cell r="B279">
            <v>38160</v>
          </cell>
          <cell r="C279">
            <v>6</v>
          </cell>
          <cell r="D279">
            <v>22</v>
          </cell>
          <cell r="E279">
            <v>265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795.45999999999992</v>
          </cell>
          <cell r="L279">
            <v>0</v>
          </cell>
          <cell r="M279">
            <v>2199.35</v>
          </cell>
          <cell r="N279">
            <v>0</v>
          </cell>
          <cell r="O279">
            <v>0</v>
          </cell>
          <cell r="P279">
            <v>0</v>
          </cell>
        </row>
        <row r="280">
          <cell r="B280">
            <v>38161</v>
          </cell>
          <cell r="C280">
            <v>6</v>
          </cell>
          <cell r="D280">
            <v>23</v>
          </cell>
          <cell r="E280">
            <v>266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795.45999999999992</v>
          </cell>
          <cell r="L280">
            <v>0</v>
          </cell>
          <cell r="M280">
            <v>2199.35</v>
          </cell>
          <cell r="N280">
            <v>0</v>
          </cell>
          <cell r="O280">
            <v>0</v>
          </cell>
          <cell r="P280">
            <v>0</v>
          </cell>
        </row>
        <row r="281">
          <cell r="B281">
            <v>38162</v>
          </cell>
          <cell r="C281">
            <v>6</v>
          </cell>
          <cell r="D281">
            <v>24</v>
          </cell>
          <cell r="E281">
            <v>267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795.45999999999992</v>
          </cell>
          <cell r="L281">
            <v>0</v>
          </cell>
          <cell r="M281">
            <v>2199.35</v>
          </cell>
          <cell r="N281">
            <v>0</v>
          </cell>
          <cell r="O281">
            <v>0</v>
          </cell>
          <cell r="P281">
            <v>0</v>
          </cell>
        </row>
        <row r="282">
          <cell r="B282">
            <v>38163</v>
          </cell>
          <cell r="C282">
            <v>6</v>
          </cell>
          <cell r="D282">
            <v>25</v>
          </cell>
          <cell r="E282">
            <v>268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795.45999999999992</v>
          </cell>
          <cell r="L282">
            <v>0</v>
          </cell>
          <cell r="M282">
            <v>2199.35</v>
          </cell>
          <cell r="N282">
            <v>0</v>
          </cell>
          <cell r="O282">
            <v>0</v>
          </cell>
          <cell r="P282">
            <v>0</v>
          </cell>
        </row>
        <row r="283">
          <cell r="B283">
            <v>38164</v>
          </cell>
          <cell r="C283">
            <v>6</v>
          </cell>
          <cell r="D283">
            <v>26</v>
          </cell>
          <cell r="E283">
            <v>269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795.45999999999992</v>
          </cell>
          <cell r="L283">
            <v>0</v>
          </cell>
          <cell r="M283">
            <v>2199.35</v>
          </cell>
          <cell r="N283">
            <v>0</v>
          </cell>
          <cell r="O283">
            <v>0</v>
          </cell>
          <cell r="P283">
            <v>0</v>
          </cell>
        </row>
        <row r="284">
          <cell r="B284">
            <v>38165</v>
          </cell>
          <cell r="C284">
            <v>6</v>
          </cell>
          <cell r="D284">
            <v>27</v>
          </cell>
          <cell r="E284">
            <v>270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795.45999999999992</v>
          </cell>
          <cell r="L284">
            <v>0</v>
          </cell>
          <cell r="M284">
            <v>2199.35</v>
          </cell>
          <cell r="N284">
            <v>0</v>
          </cell>
          <cell r="O284">
            <v>0</v>
          </cell>
          <cell r="P284">
            <v>0</v>
          </cell>
        </row>
        <row r="285">
          <cell r="B285">
            <v>38166</v>
          </cell>
          <cell r="C285">
            <v>6</v>
          </cell>
          <cell r="D285">
            <v>28</v>
          </cell>
          <cell r="E285">
            <v>271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795.45999999999992</v>
          </cell>
          <cell r="L285">
            <v>0</v>
          </cell>
          <cell r="M285">
            <v>2199.35</v>
          </cell>
          <cell r="N285">
            <v>0</v>
          </cell>
          <cell r="O285">
            <v>0</v>
          </cell>
          <cell r="P285">
            <v>0</v>
          </cell>
        </row>
        <row r="286">
          <cell r="B286">
            <v>38167</v>
          </cell>
          <cell r="C286">
            <v>6</v>
          </cell>
          <cell r="D286">
            <v>29</v>
          </cell>
          <cell r="E286">
            <v>272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795.45999999999992</v>
          </cell>
          <cell r="L286">
            <v>0</v>
          </cell>
          <cell r="M286">
            <v>2199.35</v>
          </cell>
          <cell r="N286">
            <v>0</v>
          </cell>
          <cell r="O286">
            <v>0</v>
          </cell>
          <cell r="P286">
            <v>0</v>
          </cell>
        </row>
        <row r="287">
          <cell r="B287">
            <v>38168</v>
          </cell>
          <cell r="C287">
            <v>6</v>
          </cell>
          <cell r="D287">
            <v>30</v>
          </cell>
          <cell r="E287">
            <v>273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795.45999999999992</v>
          </cell>
          <cell r="L287">
            <v>0</v>
          </cell>
          <cell r="M287">
            <v>2199.35</v>
          </cell>
          <cell r="N287">
            <v>0</v>
          </cell>
          <cell r="O287">
            <v>0</v>
          </cell>
          <cell r="P287">
            <v>0</v>
          </cell>
        </row>
        <row r="288">
          <cell r="B288">
            <v>38169</v>
          </cell>
          <cell r="C288">
            <v>7</v>
          </cell>
          <cell r="D288">
            <v>1</v>
          </cell>
          <cell r="E288">
            <v>274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795.45999999999992</v>
          </cell>
          <cell r="L288">
            <v>0</v>
          </cell>
          <cell r="M288">
            <v>2199.35</v>
          </cell>
          <cell r="N288">
            <v>0</v>
          </cell>
          <cell r="O288">
            <v>0</v>
          </cell>
          <cell r="P288">
            <v>0</v>
          </cell>
        </row>
        <row r="289">
          <cell r="B289">
            <v>38170</v>
          </cell>
          <cell r="C289">
            <v>7</v>
          </cell>
          <cell r="D289">
            <v>2</v>
          </cell>
          <cell r="E289">
            <v>275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795.45999999999992</v>
          </cell>
          <cell r="L289">
            <v>0</v>
          </cell>
          <cell r="M289">
            <v>2199.35</v>
          </cell>
          <cell r="N289">
            <v>0</v>
          </cell>
          <cell r="O289">
            <v>0</v>
          </cell>
          <cell r="P289">
            <v>0</v>
          </cell>
        </row>
        <row r="290">
          <cell r="B290">
            <v>38171</v>
          </cell>
          <cell r="C290">
            <v>7</v>
          </cell>
          <cell r="D290">
            <v>3</v>
          </cell>
          <cell r="E290">
            <v>276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795.45999999999992</v>
          </cell>
          <cell r="L290">
            <v>0</v>
          </cell>
          <cell r="M290">
            <v>2199.35</v>
          </cell>
          <cell r="N290">
            <v>0</v>
          </cell>
          <cell r="O290">
            <v>0</v>
          </cell>
          <cell r="P290">
            <v>0</v>
          </cell>
        </row>
        <row r="291">
          <cell r="B291">
            <v>38172</v>
          </cell>
          <cell r="C291">
            <v>7</v>
          </cell>
          <cell r="D291">
            <v>4</v>
          </cell>
          <cell r="E291">
            <v>277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795.45999999999992</v>
          </cell>
          <cell r="L291">
            <v>0</v>
          </cell>
          <cell r="M291">
            <v>2199.35</v>
          </cell>
          <cell r="N291">
            <v>0</v>
          </cell>
          <cell r="O291">
            <v>0</v>
          </cell>
          <cell r="P291">
            <v>0</v>
          </cell>
        </row>
        <row r="292">
          <cell r="B292">
            <v>38173</v>
          </cell>
          <cell r="C292">
            <v>7</v>
          </cell>
          <cell r="D292">
            <v>5</v>
          </cell>
          <cell r="E292">
            <v>278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795.45999999999992</v>
          </cell>
          <cell r="L292">
            <v>0</v>
          </cell>
          <cell r="M292">
            <v>2199.35</v>
          </cell>
          <cell r="N292">
            <v>0</v>
          </cell>
          <cell r="O292">
            <v>0</v>
          </cell>
          <cell r="P292">
            <v>0</v>
          </cell>
        </row>
        <row r="293">
          <cell r="B293">
            <v>38174</v>
          </cell>
          <cell r="C293">
            <v>7</v>
          </cell>
          <cell r="D293">
            <v>6</v>
          </cell>
          <cell r="E293">
            <v>279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795.45999999999992</v>
          </cell>
          <cell r="L293">
            <v>0</v>
          </cell>
          <cell r="M293">
            <v>2199.35</v>
          </cell>
          <cell r="N293">
            <v>0</v>
          </cell>
          <cell r="O293">
            <v>0</v>
          </cell>
          <cell r="P293">
            <v>0</v>
          </cell>
        </row>
        <row r="294">
          <cell r="B294">
            <v>38175</v>
          </cell>
          <cell r="C294">
            <v>7</v>
          </cell>
          <cell r="D294">
            <v>7</v>
          </cell>
          <cell r="E294">
            <v>280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795.45999999999992</v>
          </cell>
          <cell r="L294">
            <v>0</v>
          </cell>
          <cell r="M294">
            <v>2199.35</v>
          </cell>
          <cell r="N294">
            <v>0</v>
          </cell>
          <cell r="O294">
            <v>0</v>
          </cell>
          <cell r="P294">
            <v>0</v>
          </cell>
        </row>
        <row r="295">
          <cell r="B295">
            <v>38176</v>
          </cell>
          <cell r="C295">
            <v>7</v>
          </cell>
          <cell r="D295">
            <v>8</v>
          </cell>
          <cell r="E295">
            <v>281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795.45999999999992</v>
          </cell>
          <cell r="L295">
            <v>0</v>
          </cell>
          <cell r="M295">
            <v>2199.35</v>
          </cell>
          <cell r="N295">
            <v>0</v>
          </cell>
          <cell r="O295">
            <v>0</v>
          </cell>
          <cell r="P295">
            <v>0</v>
          </cell>
        </row>
        <row r="296">
          <cell r="B296">
            <v>38177</v>
          </cell>
          <cell r="C296">
            <v>7</v>
          </cell>
          <cell r="D296">
            <v>9</v>
          </cell>
          <cell r="E296">
            <v>282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795.45999999999992</v>
          </cell>
          <cell r="L296">
            <v>0</v>
          </cell>
          <cell r="M296">
            <v>2199.35</v>
          </cell>
          <cell r="N296">
            <v>0</v>
          </cell>
          <cell r="O296">
            <v>0</v>
          </cell>
          <cell r="P296">
            <v>0</v>
          </cell>
        </row>
        <row r="297">
          <cell r="B297">
            <v>38178</v>
          </cell>
          <cell r="C297">
            <v>7</v>
          </cell>
          <cell r="D297">
            <v>10</v>
          </cell>
          <cell r="E297">
            <v>283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795.45999999999992</v>
          </cell>
          <cell r="L297">
            <v>0</v>
          </cell>
          <cell r="M297">
            <v>2199.35</v>
          </cell>
          <cell r="N297">
            <v>0</v>
          </cell>
          <cell r="O297">
            <v>0</v>
          </cell>
          <cell r="P297">
            <v>0</v>
          </cell>
        </row>
        <row r="298">
          <cell r="B298">
            <v>38179</v>
          </cell>
          <cell r="C298">
            <v>7</v>
          </cell>
          <cell r="D298">
            <v>11</v>
          </cell>
          <cell r="E298">
            <v>284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795.45999999999992</v>
          </cell>
          <cell r="L298">
            <v>0</v>
          </cell>
          <cell r="M298">
            <v>2199.35</v>
          </cell>
          <cell r="N298">
            <v>0</v>
          </cell>
          <cell r="O298">
            <v>0</v>
          </cell>
          <cell r="P298">
            <v>0</v>
          </cell>
        </row>
        <row r="299">
          <cell r="B299">
            <v>38180</v>
          </cell>
          <cell r="C299">
            <v>7</v>
          </cell>
          <cell r="D299">
            <v>12</v>
          </cell>
          <cell r="E299">
            <v>285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795.45999999999992</v>
          </cell>
          <cell r="L299">
            <v>0</v>
          </cell>
          <cell r="M299">
            <v>2199.35</v>
          </cell>
          <cell r="N299">
            <v>0</v>
          </cell>
          <cell r="O299">
            <v>0</v>
          </cell>
          <cell r="P299">
            <v>0</v>
          </cell>
        </row>
        <row r="300">
          <cell r="B300">
            <v>38181</v>
          </cell>
          <cell r="C300">
            <v>7</v>
          </cell>
          <cell r="D300">
            <v>13</v>
          </cell>
          <cell r="E300">
            <v>286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795.45999999999992</v>
          </cell>
          <cell r="L300">
            <v>0</v>
          </cell>
          <cell r="M300">
            <v>2199.35</v>
          </cell>
          <cell r="N300">
            <v>0</v>
          </cell>
          <cell r="O300">
            <v>0</v>
          </cell>
          <cell r="P300">
            <v>0</v>
          </cell>
        </row>
        <row r="301">
          <cell r="B301">
            <v>38182</v>
          </cell>
          <cell r="C301">
            <v>7</v>
          </cell>
          <cell r="D301">
            <v>14</v>
          </cell>
          <cell r="E301">
            <v>287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795.45999999999992</v>
          </cell>
          <cell r="L301">
            <v>0</v>
          </cell>
          <cell r="M301">
            <v>2199.35</v>
          </cell>
          <cell r="N301">
            <v>0</v>
          </cell>
          <cell r="O301">
            <v>0</v>
          </cell>
          <cell r="P301">
            <v>0</v>
          </cell>
        </row>
        <row r="302">
          <cell r="B302">
            <v>38183</v>
          </cell>
          <cell r="C302">
            <v>7</v>
          </cell>
          <cell r="D302">
            <v>15</v>
          </cell>
          <cell r="E302">
            <v>288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795.45999999999992</v>
          </cell>
          <cell r="L302">
            <v>0</v>
          </cell>
          <cell r="M302">
            <v>2199.35</v>
          </cell>
          <cell r="N302">
            <v>0</v>
          </cell>
          <cell r="O302">
            <v>0</v>
          </cell>
          <cell r="P302">
            <v>0</v>
          </cell>
        </row>
        <row r="303">
          <cell r="B303">
            <v>38184</v>
          </cell>
          <cell r="C303">
            <v>7</v>
          </cell>
          <cell r="D303">
            <v>16</v>
          </cell>
          <cell r="E303">
            <v>289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795.45999999999992</v>
          </cell>
          <cell r="L303">
            <v>0</v>
          </cell>
          <cell r="M303">
            <v>2199.35</v>
          </cell>
          <cell r="N303">
            <v>0</v>
          </cell>
          <cell r="O303">
            <v>0</v>
          </cell>
          <cell r="P303">
            <v>0</v>
          </cell>
        </row>
        <row r="304">
          <cell r="B304">
            <v>38185</v>
          </cell>
          <cell r="C304">
            <v>7</v>
          </cell>
          <cell r="D304">
            <v>17</v>
          </cell>
          <cell r="E304">
            <v>290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795.45999999999992</v>
          </cell>
          <cell r="L304">
            <v>0</v>
          </cell>
          <cell r="M304">
            <v>2199.35</v>
          </cell>
          <cell r="N304">
            <v>0</v>
          </cell>
          <cell r="O304">
            <v>0</v>
          </cell>
          <cell r="P304">
            <v>0</v>
          </cell>
        </row>
        <row r="305">
          <cell r="B305">
            <v>38186</v>
          </cell>
          <cell r="C305">
            <v>7</v>
          </cell>
          <cell r="D305">
            <v>18</v>
          </cell>
          <cell r="E305">
            <v>291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795.45999999999992</v>
          </cell>
          <cell r="L305">
            <v>0</v>
          </cell>
          <cell r="M305">
            <v>2199.35</v>
          </cell>
          <cell r="N305">
            <v>0</v>
          </cell>
          <cell r="O305">
            <v>0</v>
          </cell>
          <cell r="P305">
            <v>0</v>
          </cell>
        </row>
        <row r="306">
          <cell r="B306">
            <v>38187</v>
          </cell>
          <cell r="C306">
            <v>7</v>
          </cell>
          <cell r="D306">
            <v>19</v>
          </cell>
          <cell r="E306">
            <v>292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795.45999999999992</v>
          </cell>
          <cell r="L306">
            <v>0</v>
          </cell>
          <cell r="M306">
            <v>2199.35</v>
          </cell>
          <cell r="N306">
            <v>0</v>
          </cell>
          <cell r="O306">
            <v>0</v>
          </cell>
          <cell r="P306">
            <v>0</v>
          </cell>
        </row>
        <row r="307">
          <cell r="B307">
            <v>38188</v>
          </cell>
          <cell r="C307">
            <v>7</v>
          </cell>
          <cell r="D307">
            <v>20</v>
          </cell>
          <cell r="E307">
            <v>293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795.45999999999992</v>
          </cell>
          <cell r="L307">
            <v>0</v>
          </cell>
          <cell r="M307">
            <v>2199.35</v>
          </cell>
          <cell r="N307">
            <v>0</v>
          </cell>
          <cell r="O307">
            <v>0</v>
          </cell>
          <cell r="P307">
            <v>0</v>
          </cell>
        </row>
        <row r="308">
          <cell r="B308">
            <v>38189</v>
          </cell>
          <cell r="C308">
            <v>7</v>
          </cell>
          <cell r="D308">
            <v>21</v>
          </cell>
          <cell r="E308">
            <v>294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795.45999999999992</v>
          </cell>
          <cell r="L308">
            <v>0</v>
          </cell>
          <cell r="M308">
            <v>2199.35</v>
          </cell>
          <cell r="N308">
            <v>0</v>
          </cell>
          <cell r="O308">
            <v>0</v>
          </cell>
          <cell r="P308">
            <v>0</v>
          </cell>
        </row>
        <row r="309">
          <cell r="B309">
            <v>38190</v>
          </cell>
          <cell r="C309">
            <v>7</v>
          </cell>
          <cell r="D309">
            <v>22</v>
          </cell>
          <cell r="E309">
            <v>295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795.45999999999992</v>
          </cell>
          <cell r="L309">
            <v>0</v>
          </cell>
          <cell r="M309">
            <v>2199.35</v>
          </cell>
          <cell r="N309">
            <v>0</v>
          </cell>
          <cell r="O309">
            <v>0</v>
          </cell>
          <cell r="P309">
            <v>0</v>
          </cell>
        </row>
        <row r="310">
          <cell r="B310">
            <v>38191</v>
          </cell>
          <cell r="C310">
            <v>7</v>
          </cell>
          <cell r="D310">
            <v>23</v>
          </cell>
          <cell r="E310">
            <v>296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795.45999999999992</v>
          </cell>
          <cell r="L310">
            <v>0</v>
          </cell>
          <cell r="M310">
            <v>2199.35</v>
          </cell>
          <cell r="N310">
            <v>0</v>
          </cell>
          <cell r="O310">
            <v>0</v>
          </cell>
          <cell r="P310">
            <v>0</v>
          </cell>
        </row>
        <row r="311">
          <cell r="B311">
            <v>38192</v>
          </cell>
          <cell r="C311">
            <v>7</v>
          </cell>
          <cell r="D311">
            <v>24</v>
          </cell>
          <cell r="E311">
            <v>297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795.45999999999992</v>
          </cell>
          <cell r="L311">
            <v>0</v>
          </cell>
          <cell r="M311">
            <v>2199.35</v>
          </cell>
          <cell r="N311">
            <v>0</v>
          </cell>
          <cell r="O311">
            <v>0</v>
          </cell>
          <cell r="P311">
            <v>0</v>
          </cell>
        </row>
        <row r="312">
          <cell r="B312">
            <v>38193</v>
          </cell>
          <cell r="C312">
            <v>7</v>
          </cell>
          <cell r="D312">
            <v>25</v>
          </cell>
          <cell r="E312">
            <v>298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795.45999999999992</v>
          </cell>
          <cell r="L312">
            <v>0</v>
          </cell>
          <cell r="M312">
            <v>2199.35</v>
          </cell>
          <cell r="N312">
            <v>0</v>
          </cell>
          <cell r="O312">
            <v>0</v>
          </cell>
          <cell r="P312">
            <v>0</v>
          </cell>
        </row>
        <row r="313">
          <cell r="B313">
            <v>38194</v>
          </cell>
          <cell r="C313">
            <v>7</v>
          </cell>
          <cell r="D313">
            <v>26</v>
          </cell>
          <cell r="E313">
            <v>299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795.45999999999992</v>
          </cell>
          <cell r="L313">
            <v>0</v>
          </cell>
          <cell r="M313">
            <v>2199.35</v>
          </cell>
          <cell r="N313">
            <v>0</v>
          </cell>
          <cell r="O313">
            <v>0</v>
          </cell>
          <cell r="P313">
            <v>0</v>
          </cell>
        </row>
        <row r="314">
          <cell r="B314">
            <v>38195</v>
          </cell>
          <cell r="C314">
            <v>7</v>
          </cell>
          <cell r="D314">
            <v>27</v>
          </cell>
          <cell r="E314">
            <v>300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795.45999999999992</v>
          </cell>
          <cell r="L314">
            <v>0</v>
          </cell>
          <cell r="M314">
            <v>2199.35</v>
          </cell>
          <cell r="N314">
            <v>0</v>
          </cell>
          <cell r="O314">
            <v>0</v>
          </cell>
          <cell r="P314">
            <v>0</v>
          </cell>
        </row>
        <row r="315">
          <cell r="B315">
            <v>38196</v>
          </cell>
          <cell r="C315">
            <v>7</v>
          </cell>
          <cell r="D315">
            <v>28</v>
          </cell>
          <cell r="E315">
            <v>301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795.45999999999992</v>
          </cell>
          <cell r="L315">
            <v>0</v>
          </cell>
          <cell r="M315">
            <v>2199.35</v>
          </cell>
          <cell r="N315">
            <v>0</v>
          </cell>
          <cell r="O315">
            <v>0</v>
          </cell>
          <cell r="P315">
            <v>0</v>
          </cell>
        </row>
        <row r="316">
          <cell r="B316">
            <v>38197</v>
          </cell>
          <cell r="C316">
            <v>7</v>
          </cell>
          <cell r="D316">
            <v>29</v>
          </cell>
          <cell r="E316">
            <v>302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795.45999999999992</v>
          </cell>
          <cell r="L316">
            <v>0</v>
          </cell>
          <cell r="M316">
            <v>2199.35</v>
          </cell>
          <cell r="N316">
            <v>0</v>
          </cell>
          <cell r="O316">
            <v>0</v>
          </cell>
          <cell r="P316">
            <v>0</v>
          </cell>
        </row>
        <row r="317">
          <cell r="B317">
            <v>38198</v>
          </cell>
          <cell r="C317">
            <v>7</v>
          </cell>
          <cell r="D317">
            <v>30</v>
          </cell>
          <cell r="E317">
            <v>303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795.45999999999992</v>
          </cell>
          <cell r="L317">
            <v>0</v>
          </cell>
          <cell r="M317">
            <v>2199.35</v>
          </cell>
          <cell r="N317">
            <v>0</v>
          </cell>
          <cell r="O317">
            <v>0</v>
          </cell>
          <cell r="P317">
            <v>0</v>
          </cell>
        </row>
        <row r="318">
          <cell r="B318">
            <v>38199</v>
          </cell>
          <cell r="C318">
            <v>7</v>
          </cell>
          <cell r="D318">
            <v>31</v>
          </cell>
          <cell r="E318">
            <v>304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795.45999999999992</v>
          </cell>
          <cell r="L318">
            <v>0</v>
          </cell>
          <cell r="M318">
            <v>2199.35</v>
          </cell>
          <cell r="N318">
            <v>0</v>
          </cell>
          <cell r="O318">
            <v>0</v>
          </cell>
          <cell r="P318">
            <v>0</v>
          </cell>
        </row>
        <row r="319">
          <cell r="B319">
            <v>38200</v>
          </cell>
          <cell r="C319">
            <v>8</v>
          </cell>
          <cell r="D319">
            <v>1</v>
          </cell>
          <cell r="E319">
            <v>305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795.45999999999992</v>
          </cell>
          <cell r="L319">
            <v>0</v>
          </cell>
          <cell r="M319">
            <v>2199.35</v>
          </cell>
          <cell r="N319">
            <v>0</v>
          </cell>
          <cell r="O319">
            <v>0</v>
          </cell>
          <cell r="P319">
            <v>0</v>
          </cell>
        </row>
        <row r="320">
          <cell r="B320">
            <v>38201</v>
          </cell>
          <cell r="C320">
            <v>8</v>
          </cell>
          <cell r="D320">
            <v>2</v>
          </cell>
          <cell r="E320">
            <v>306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795.45999999999992</v>
          </cell>
          <cell r="L320">
            <v>0</v>
          </cell>
          <cell r="M320">
            <v>2199.35</v>
          </cell>
          <cell r="N320">
            <v>0</v>
          </cell>
          <cell r="O320">
            <v>0</v>
          </cell>
          <cell r="P320">
            <v>0</v>
          </cell>
        </row>
        <row r="321">
          <cell r="B321">
            <v>38202</v>
          </cell>
          <cell r="C321">
            <v>8</v>
          </cell>
          <cell r="D321">
            <v>3</v>
          </cell>
          <cell r="E321">
            <v>307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795.45999999999992</v>
          </cell>
          <cell r="L321">
            <v>0</v>
          </cell>
          <cell r="M321">
            <v>2199.35</v>
          </cell>
          <cell r="N321">
            <v>0</v>
          </cell>
          <cell r="O321">
            <v>0</v>
          </cell>
          <cell r="P321">
            <v>0</v>
          </cell>
        </row>
        <row r="322">
          <cell r="B322">
            <v>38203</v>
          </cell>
          <cell r="C322">
            <v>8</v>
          </cell>
          <cell r="D322">
            <v>4</v>
          </cell>
          <cell r="E322">
            <v>308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795.45999999999992</v>
          </cell>
          <cell r="L322">
            <v>0</v>
          </cell>
          <cell r="M322">
            <v>2199.35</v>
          </cell>
          <cell r="N322">
            <v>0</v>
          </cell>
          <cell r="O322">
            <v>0</v>
          </cell>
          <cell r="P322">
            <v>0</v>
          </cell>
        </row>
        <row r="323">
          <cell r="B323">
            <v>38204</v>
          </cell>
          <cell r="C323">
            <v>8</v>
          </cell>
          <cell r="D323">
            <v>5</v>
          </cell>
          <cell r="E323">
            <v>309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795.45999999999992</v>
          </cell>
          <cell r="L323">
            <v>0</v>
          </cell>
          <cell r="M323">
            <v>2199.35</v>
          </cell>
          <cell r="N323">
            <v>0</v>
          </cell>
          <cell r="O323">
            <v>0</v>
          </cell>
          <cell r="P323">
            <v>0</v>
          </cell>
        </row>
        <row r="324">
          <cell r="B324">
            <v>38205</v>
          </cell>
          <cell r="C324">
            <v>8</v>
          </cell>
          <cell r="D324">
            <v>6</v>
          </cell>
          <cell r="E324">
            <v>310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795.45999999999992</v>
          </cell>
          <cell r="L324">
            <v>0</v>
          </cell>
          <cell r="M324">
            <v>2199.35</v>
          </cell>
          <cell r="N324">
            <v>0</v>
          </cell>
          <cell r="O324">
            <v>0</v>
          </cell>
          <cell r="P324">
            <v>0</v>
          </cell>
        </row>
        <row r="325">
          <cell r="B325">
            <v>38206</v>
          </cell>
          <cell r="C325">
            <v>8</v>
          </cell>
          <cell r="D325">
            <v>7</v>
          </cell>
          <cell r="E325">
            <v>311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795.45999999999992</v>
          </cell>
          <cell r="L325">
            <v>0</v>
          </cell>
          <cell r="M325">
            <v>2199.35</v>
          </cell>
          <cell r="N325">
            <v>0</v>
          </cell>
          <cell r="O325">
            <v>0</v>
          </cell>
          <cell r="P325">
            <v>0</v>
          </cell>
        </row>
        <row r="326">
          <cell r="B326">
            <v>38207</v>
          </cell>
          <cell r="C326">
            <v>8</v>
          </cell>
          <cell r="D326">
            <v>8</v>
          </cell>
          <cell r="E326">
            <v>312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795.45999999999992</v>
          </cell>
          <cell r="L326">
            <v>0</v>
          </cell>
          <cell r="M326">
            <v>2199.35</v>
          </cell>
          <cell r="N326">
            <v>0</v>
          </cell>
          <cell r="O326">
            <v>0</v>
          </cell>
          <cell r="P326">
            <v>0</v>
          </cell>
        </row>
        <row r="327">
          <cell r="B327">
            <v>38208</v>
          </cell>
          <cell r="C327">
            <v>8</v>
          </cell>
          <cell r="D327">
            <v>9</v>
          </cell>
          <cell r="E327">
            <v>313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795.45999999999992</v>
          </cell>
          <cell r="L327">
            <v>0</v>
          </cell>
          <cell r="M327">
            <v>2199.35</v>
          </cell>
          <cell r="N327">
            <v>0</v>
          </cell>
          <cell r="O327">
            <v>0</v>
          </cell>
          <cell r="P327">
            <v>0</v>
          </cell>
        </row>
        <row r="328">
          <cell r="B328">
            <v>38209</v>
          </cell>
          <cell r="C328">
            <v>8</v>
          </cell>
          <cell r="D328">
            <v>10</v>
          </cell>
          <cell r="E328">
            <v>314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795.45999999999992</v>
          </cell>
          <cell r="L328">
            <v>0</v>
          </cell>
          <cell r="M328">
            <v>2199.35</v>
          </cell>
          <cell r="N328">
            <v>0</v>
          </cell>
          <cell r="O328">
            <v>0</v>
          </cell>
          <cell r="P328">
            <v>0</v>
          </cell>
        </row>
        <row r="329">
          <cell r="B329">
            <v>38210</v>
          </cell>
          <cell r="C329">
            <v>8</v>
          </cell>
          <cell r="D329">
            <v>11</v>
          </cell>
          <cell r="E329">
            <v>315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795.45999999999992</v>
          </cell>
          <cell r="L329">
            <v>0</v>
          </cell>
          <cell r="M329">
            <v>2199.35</v>
          </cell>
          <cell r="N329">
            <v>0</v>
          </cell>
          <cell r="O329">
            <v>0</v>
          </cell>
          <cell r="P329">
            <v>0</v>
          </cell>
        </row>
        <row r="330">
          <cell r="B330">
            <v>38211</v>
          </cell>
          <cell r="C330">
            <v>8</v>
          </cell>
          <cell r="D330">
            <v>12</v>
          </cell>
          <cell r="E330">
            <v>316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795.45999999999992</v>
          </cell>
          <cell r="L330">
            <v>0</v>
          </cell>
          <cell r="M330">
            <v>2199.35</v>
          </cell>
          <cell r="N330">
            <v>0</v>
          </cell>
          <cell r="O330">
            <v>0</v>
          </cell>
          <cell r="P330">
            <v>0</v>
          </cell>
        </row>
        <row r="331">
          <cell r="B331">
            <v>38212</v>
          </cell>
          <cell r="C331">
            <v>8</v>
          </cell>
          <cell r="D331">
            <v>13</v>
          </cell>
          <cell r="E331">
            <v>317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795.45999999999992</v>
          </cell>
          <cell r="L331">
            <v>0</v>
          </cell>
          <cell r="M331">
            <v>2199.35</v>
          </cell>
          <cell r="N331">
            <v>0</v>
          </cell>
          <cell r="O331">
            <v>0</v>
          </cell>
          <cell r="P331">
            <v>0</v>
          </cell>
        </row>
        <row r="332">
          <cell r="B332">
            <v>38213</v>
          </cell>
          <cell r="C332">
            <v>8</v>
          </cell>
          <cell r="D332">
            <v>14</v>
          </cell>
          <cell r="E332">
            <v>318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795.45999999999992</v>
          </cell>
          <cell r="L332">
            <v>0</v>
          </cell>
          <cell r="M332">
            <v>2199.35</v>
          </cell>
          <cell r="N332">
            <v>0</v>
          </cell>
          <cell r="O332">
            <v>0</v>
          </cell>
          <cell r="P332">
            <v>0</v>
          </cell>
        </row>
        <row r="333">
          <cell r="B333">
            <v>38214</v>
          </cell>
          <cell r="C333">
            <v>8</v>
          </cell>
          <cell r="D333">
            <v>15</v>
          </cell>
          <cell r="E333">
            <v>319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795.45999999999992</v>
          </cell>
          <cell r="L333">
            <v>0</v>
          </cell>
          <cell r="M333">
            <v>2199.35</v>
          </cell>
          <cell r="N333">
            <v>0</v>
          </cell>
          <cell r="O333">
            <v>0</v>
          </cell>
          <cell r="P333">
            <v>0</v>
          </cell>
        </row>
        <row r="334">
          <cell r="B334">
            <v>38215</v>
          </cell>
          <cell r="C334">
            <v>8</v>
          </cell>
          <cell r="D334">
            <v>16</v>
          </cell>
          <cell r="E334">
            <v>320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795.45999999999992</v>
          </cell>
          <cell r="L334">
            <v>0</v>
          </cell>
          <cell r="M334">
            <v>2199.35</v>
          </cell>
          <cell r="N334">
            <v>0</v>
          </cell>
          <cell r="O334">
            <v>0</v>
          </cell>
          <cell r="P334">
            <v>0</v>
          </cell>
        </row>
        <row r="335">
          <cell r="B335">
            <v>38216</v>
          </cell>
          <cell r="C335">
            <v>8</v>
          </cell>
          <cell r="D335">
            <v>17</v>
          </cell>
          <cell r="E335">
            <v>321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795.45999999999992</v>
          </cell>
          <cell r="L335">
            <v>0</v>
          </cell>
          <cell r="M335">
            <v>2199.35</v>
          </cell>
          <cell r="N335">
            <v>0</v>
          </cell>
          <cell r="O335">
            <v>0</v>
          </cell>
          <cell r="P335">
            <v>0</v>
          </cell>
        </row>
        <row r="336">
          <cell r="B336">
            <v>38217</v>
          </cell>
          <cell r="C336">
            <v>8</v>
          </cell>
          <cell r="D336">
            <v>18</v>
          </cell>
          <cell r="E336">
            <v>322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795.45999999999992</v>
          </cell>
          <cell r="L336">
            <v>0</v>
          </cell>
          <cell r="M336">
            <v>2199.35</v>
          </cell>
          <cell r="N336">
            <v>0</v>
          </cell>
          <cell r="O336">
            <v>0</v>
          </cell>
          <cell r="P336">
            <v>0</v>
          </cell>
        </row>
        <row r="337">
          <cell r="B337">
            <v>38218</v>
          </cell>
          <cell r="C337">
            <v>8</v>
          </cell>
          <cell r="D337">
            <v>19</v>
          </cell>
          <cell r="E337">
            <v>323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795.45999999999992</v>
          </cell>
          <cell r="L337">
            <v>0</v>
          </cell>
          <cell r="M337">
            <v>2199.35</v>
          </cell>
          <cell r="N337">
            <v>0</v>
          </cell>
          <cell r="O337">
            <v>0</v>
          </cell>
          <cell r="P337">
            <v>0</v>
          </cell>
        </row>
        <row r="338">
          <cell r="B338">
            <v>38219</v>
          </cell>
          <cell r="C338">
            <v>8</v>
          </cell>
          <cell r="D338">
            <v>20</v>
          </cell>
          <cell r="E338">
            <v>324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795.45999999999992</v>
          </cell>
          <cell r="L338">
            <v>0</v>
          </cell>
          <cell r="M338">
            <v>2199.35</v>
          </cell>
          <cell r="N338">
            <v>0</v>
          </cell>
          <cell r="O338">
            <v>0</v>
          </cell>
          <cell r="P338">
            <v>0</v>
          </cell>
        </row>
        <row r="339">
          <cell r="B339">
            <v>38220</v>
          </cell>
          <cell r="C339">
            <v>8</v>
          </cell>
          <cell r="D339">
            <v>21</v>
          </cell>
          <cell r="E339">
            <v>325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795.45999999999992</v>
          </cell>
          <cell r="L339">
            <v>0</v>
          </cell>
          <cell r="M339">
            <v>2199.35</v>
          </cell>
          <cell r="N339">
            <v>0</v>
          </cell>
          <cell r="O339">
            <v>0</v>
          </cell>
          <cell r="P339">
            <v>0</v>
          </cell>
        </row>
        <row r="340">
          <cell r="B340">
            <v>38221</v>
          </cell>
          <cell r="C340">
            <v>8</v>
          </cell>
          <cell r="D340">
            <v>22</v>
          </cell>
          <cell r="E340">
            <v>326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795.45999999999992</v>
          </cell>
          <cell r="L340">
            <v>0</v>
          </cell>
          <cell r="M340">
            <v>2199.35</v>
          </cell>
          <cell r="N340">
            <v>0</v>
          </cell>
          <cell r="O340">
            <v>0</v>
          </cell>
          <cell r="P340">
            <v>0</v>
          </cell>
        </row>
        <row r="341">
          <cell r="B341">
            <v>38222</v>
          </cell>
          <cell r="C341">
            <v>8</v>
          </cell>
          <cell r="D341">
            <v>23</v>
          </cell>
          <cell r="E341">
            <v>327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795.45999999999992</v>
          </cell>
          <cell r="L341">
            <v>0</v>
          </cell>
          <cell r="M341">
            <v>2199.35</v>
          </cell>
          <cell r="N341">
            <v>0</v>
          </cell>
          <cell r="O341">
            <v>0</v>
          </cell>
          <cell r="P341">
            <v>0</v>
          </cell>
        </row>
        <row r="342">
          <cell r="B342">
            <v>38223</v>
          </cell>
          <cell r="C342">
            <v>8</v>
          </cell>
          <cell r="D342">
            <v>24</v>
          </cell>
          <cell r="E342">
            <v>328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795.45999999999992</v>
          </cell>
          <cell r="L342">
            <v>0</v>
          </cell>
          <cell r="M342">
            <v>2199.35</v>
          </cell>
          <cell r="N342">
            <v>0</v>
          </cell>
          <cell r="O342">
            <v>0</v>
          </cell>
          <cell r="P342">
            <v>0</v>
          </cell>
        </row>
        <row r="343">
          <cell r="B343">
            <v>38224</v>
          </cell>
          <cell r="C343">
            <v>8</v>
          </cell>
          <cell r="D343">
            <v>25</v>
          </cell>
          <cell r="E343">
            <v>329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795.45999999999992</v>
          </cell>
          <cell r="L343">
            <v>0</v>
          </cell>
          <cell r="M343">
            <v>2199.35</v>
          </cell>
          <cell r="N343">
            <v>0</v>
          </cell>
          <cell r="O343">
            <v>0</v>
          </cell>
          <cell r="P343">
            <v>0</v>
          </cell>
        </row>
        <row r="344">
          <cell r="B344">
            <v>38225</v>
          </cell>
          <cell r="C344">
            <v>8</v>
          </cell>
          <cell r="D344">
            <v>26</v>
          </cell>
          <cell r="E344">
            <v>330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795.45999999999992</v>
          </cell>
          <cell r="L344">
            <v>0</v>
          </cell>
          <cell r="M344">
            <v>2199.35</v>
          </cell>
          <cell r="N344">
            <v>0</v>
          </cell>
          <cell r="O344">
            <v>0</v>
          </cell>
          <cell r="P344">
            <v>0</v>
          </cell>
        </row>
        <row r="345">
          <cell r="B345">
            <v>38226</v>
          </cell>
          <cell r="C345">
            <v>8</v>
          </cell>
          <cell r="D345">
            <v>27</v>
          </cell>
          <cell r="E345">
            <v>331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795.45999999999992</v>
          </cell>
          <cell r="L345">
            <v>0</v>
          </cell>
          <cell r="M345">
            <v>2199.35</v>
          </cell>
          <cell r="N345">
            <v>0</v>
          </cell>
          <cell r="O345">
            <v>0</v>
          </cell>
          <cell r="P345">
            <v>0</v>
          </cell>
        </row>
        <row r="346">
          <cell r="B346">
            <v>38227</v>
          </cell>
          <cell r="C346">
            <v>8</v>
          </cell>
          <cell r="D346">
            <v>28</v>
          </cell>
          <cell r="E346">
            <v>332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795.45999999999992</v>
          </cell>
          <cell r="L346">
            <v>0</v>
          </cell>
          <cell r="M346">
            <v>2199.35</v>
          </cell>
          <cell r="N346">
            <v>0</v>
          </cell>
          <cell r="O346">
            <v>0</v>
          </cell>
          <cell r="P346">
            <v>0</v>
          </cell>
        </row>
        <row r="347">
          <cell r="B347">
            <v>38228</v>
          </cell>
          <cell r="C347">
            <v>8</v>
          </cell>
          <cell r="D347">
            <v>29</v>
          </cell>
          <cell r="E347">
            <v>333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795.45999999999992</v>
          </cell>
          <cell r="L347">
            <v>0</v>
          </cell>
          <cell r="M347">
            <v>2199.35</v>
          </cell>
          <cell r="N347">
            <v>0</v>
          </cell>
          <cell r="O347">
            <v>0</v>
          </cell>
          <cell r="P347">
            <v>0</v>
          </cell>
        </row>
        <row r="348">
          <cell r="B348">
            <v>38229</v>
          </cell>
          <cell r="C348">
            <v>8</v>
          </cell>
          <cell r="D348">
            <v>30</v>
          </cell>
          <cell r="E348">
            <v>334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795.45999999999992</v>
          </cell>
          <cell r="L348">
            <v>0</v>
          </cell>
          <cell r="M348">
            <v>2199.35</v>
          </cell>
          <cell r="N348">
            <v>0</v>
          </cell>
          <cell r="O348">
            <v>0</v>
          </cell>
          <cell r="P348">
            <v>0</v>
          </cell>
        </row>
        <row r="349">
          <cell r="B349">
            <v>38230</v>
          </cell>
          <cell r="C349">
            <v>8</v>
          </cell>
          <cell r="D349">
            <v>31</v>
          </cell>
          <cell r="E349">
            <v>335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795.45999999999992</v>
          </cell>
          <cell r="L349">
            <v>0</v>
          </cell>
          <cell r="M349">
            <v>2199.35</v>
          </cell>
          <cell r="N349">
            <v>0</v>
          </cell>
          <cell r="O349">
            <v>0</v>
          </cell>
          <cell r="P349">
            <v>0</v>
          </cell>
        </row>
        <row r="350">
          <cell r="B350">
            <v>38231</v>
          </cell>
          <cell r="C350">
            <v>9</v>
          </cell>
          <cell r="D350">
            <v>1</v>
          </cell>
          <cell r="E350">
            <v>336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795.45999999999992</v>
          </cell>
          <cell r="L350">
            <v>0</v>
          </cell>
          <cell r="M350">
            <v>2199.35</v>
          </cell>
          <cell r="N350">
            <v>0</v>
          </cell>
          <cell r="O350">
            <v>0</v>
          </cell>
          <cell r="P350">
            <v>0</v>
          </cell>
        </row>
        <row r="351">
          <cell r="B351">
            <v>38232</v>
          </cell>
          <cell r="C351">
            <v>9</v>
          </cell>
          <cell r="D351">
            <v>2</v>
          </cell>
          <cell r="E351">
            <v>337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795.45999999999992</v>
          </cell>
          <cell r="L351">
            <v>0</v>
          </cell>
          <cell r="M351">
            <v>2199.35</v>
          </cell>
          <cell r="N351">
            <v>0</v>
          </cell>
          <cell r="O351">
            <v>0</v>
          </cell>
          <cell r="P351">
            <v>0</v>
          </cell>
        </row>
        <row r="352">
          <cell r="B352">
            <v>38233</v>
          </cell>
          <cell r="C352">
            <v>9</v>
          </cell>
          <cell r="D352">
            <v>3</v>
          </cell>
          <cell r="E352">
            <v>338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795.45999999999992</v>
          </cell>
          <cell r="L352">
            <v>0</v>
          </cell>
          <cell r="M352">
            <v>2199.35</v>
          </cell>
          <cell r="N352">
            <v>0</v>
          </cell>
          <cell r="O352">
            <v>0</v>
          </cell>
          <cell r="P352">
            <v>0</v>
          </cell>
        </row>
        <row r="353">
          <cell r="B353">
            <v>38234</v>
          </cell>
          <cell r="C353">
            <v>9</v>
          </cell>
          <cell r="D353">
            <v>4</v>
          </cell>
          <cell r="E353">
            <v>339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795.45999999999992</v>
          </cell>
          <cell r="L353">
            <v>0</v>
          </cell>
          <cell r="M353">
            <v>2199.35</v>
          </cell>
          <cell r="N353">
            <v>0</v>
          </cell>
          <cell r="O353">
            <v>0</v>
          </cell>
          <cell r="P353">
            <v>0</v>
          </cell>
        </row>
        <row r="354">
          <cell r="B354">
            <v>38235</v>
          </cell>
          <cell r="C354">
            <v>9</v>
          </cell>
          <cell r="D354">
            <v>5</v>
          </cell>
          <cell r="E354">
            <v>340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795.45999999999992</v>
          </cell>
          <cell r="L354">
            <v>0</v>
          </cell>
          <cell r="M354">
            <v>2199.35</v>
          </cell>
          <cell r="N354">
            <v>0</v>
          </cell>
          <cell r="O354">
            <v>0</v>
          </cell>
          <cell r="P354">
            <v>0</v>
          </cell>
        </row>
        <row r="355">
          <cell r="B355">
            <v>38236</v>
          </cell>
          <cell r="C355">
            <v>9</v>
          </cell>
          <cell r="D355">
            <v>6</v>
          </cell>
          <cell r="E355">
            <v>341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795.45999999999992</v>
          </cell>
          <cell r="L355">
            <v>0</v>
          </cell>
          <cell r="M355">
            <v>2199.35</v>
          </cell>
          <cell r="N355">
            <v>0</v>
          </cell>
          <cell r="O355">
            <v>0</v>
          </cell>
          <cell r="P355">
            <v>0</v>
          </cell>
        </row>
        <row r="356">
          <cell r="B356">
            <v>38237</v>
          </cell>
          <cell r="C356">
            <v>9</v>
          </cell>
          <cell r="D356">
            <v>7</v>
          </cell>
          <cell r="E356">
            <v>342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795.45999999999992</v>
          </cell>
          <cell r="L356">
            <v>0</v>
          </cell>
          <cell r="M356">
            <v>2199.35</v>
          </cell>
          <cell r="N356">
            <v>0</v>
          </cell>
          <cell r="O356">
            <v>0</v>
          </cell>
          <cell r="P356">
            <v>0</v>
          </cell>
        </row>
        <row r="357">
          <cell r="B357">
            <v>38238</v>
          </cell>
          <cell r="C357">
            <v>9</v>
          </cell>
          <cell r="D357">
            <v>8</v>
          </cell>
          <cell r="E357">
            <v>343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795.45999999999992</v>
          </cell>
          <cell r="L357">
            <v>0</v>
          </cell>
          <cell r="M357">
            <v>2199.35</v>
          </cell>
          <cell r="N357">
            <v>0</v>
          </cell>
          <cell r="O357">
            <v>0</v>
          </cell>
          <cell r="P357">
            <v>0</v>
          </cell>
        </row>
        <row r="358">
          <cell r="B358">
            <v>38239</v>
          </cell>
          <cell r="C358">
            <v>9</v>
          </cell>
          <cell r="D358">
            <v>9</v>
          </cell>
          <cell r="E358">
            <v>344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795.45999999999992</v>
          </cell>
          <cell r="L358">
            <v>0</v>
          </cell>
          <cell r="M358">
            <v>2199.35</v>
          </cell>
          <cell r="N358">
            <v>0</v>
          </cell>
          <cell r="O358">
            <v>0</v>
          </cell>
          <cell r="P358">
            <v>0</v>
          </cell>
        </row>
        <row r="359">
          <cell r="B359">
            <v>38240</v>
          </cell>
          <cell r="C359">
            <v>9</v>
          </cell>
          <cell r="D359">
            <v>10</v>
          </cell>
          <cell r="E359">
            <v>345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795.45999999999992</v>
          </cell>
          <cell r="L359">
            <v>0</v>
          </cell>
          <cell r="M359">
            <v>2199.35</v>
          </cell>
          <cell r="N359">
            <v>0</v>
          </cell>
          <cell r="O359">
            <v>0</v>
          </cell>
          <cell r="P359">
            <v>0</v>
          </cell>
        </row>
        <row r="360">
          <cell r="B360">
            <v>38241</v>
          </cell>
          <cell r="C360">
            <v>9</v>
          </cell>
          <cell r="D360">
            <v>11</v>
          </cell>
          <cell r="E360">
            <v>346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795.45999999999992</v>
          </cell>
          <cell r="L360">
            <v>0</v>
          </cell>
          <cell r="M360">
            <v>2199.35</v>
          </cell>
          <cell r="N360">
            <v>0</v>
          </cell>
          <cell r="O360">
            <v>0</v>
          </cell>
          <cell r="P360">
            <v>0</v>
          </cell>
        </row>
        <row r="361">
          <cell r="B361">
            <v>38242</v>
          </cell>
          <cell r="C361">
            <v>9</v>
          </cell>
          <cell r="D361">
            <v>12</v>
          </cell>
          <cell r="E361">
            <v>347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795.45999999999992</v>
          </cell>
          <cell r="L361">
            <v>0</v>
          </cell>
          <cell r="M361">
            <v>2199.35</v>
          </cell>
          <cell r="N361">
            <v>0</v>
          </cell>
          <cell r="O361">
            <v>0</v>
          </cell>
          <cell r="P361">
            <v>0</v>
          </cell>
        </row>
        <row r="362">
          <cell r="B362">
            <v>38243</v>
          </cell>
          <cell r="C362">
            <v>9</v>
          </cell>
          <cell r="D362">
            <v>13</v>
          </cell>
          <cell r="E362">
            <v>348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795.45999999999992</v>
          </cell>
          <cell r="L362">
            <v>0</v>
          </cell>
          <cell r="M362">
            <v>2199.35</v>
          </cell>
          <cell r="N362">
            <v>0</v>
          </cell>
          <cell r="O362">
            <v>0</v>
          </cell>
          <cell r="P362">
            <v>0</v>
          </cell>
        </row>
        <row r="363">
          <cell r="B363">
            <v>38244</v>
          </cell>
          <cell r="C363">
            <v>9</v>
          </cell>
          <cell r="D363">
            <v>14</v>
          </cell>
          <cell r="E363">
            <v>349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795.45999999999992</v>
          </cell>
          <cell r="L363">
            <v>0</v>
          </cell>
          <cell r="M363">
            <v>2199.35</v>
          </cell>
          <cell r="N363">
            <v>0</v>
          </cell>
          <cell r="O363">
            <v>0</v>
          </cell>
          <cell r="P363">
            <v>0</v>
          </cell>
        </row>
        <row r="364">
          <cell r="B364">
            <v>38245</v>
          </cell>
          <cell r="C364">
            <v>9</v>
          </cell>
          <cell r="D364">
            <v>15</v>
          </cell>
          <cell r="E364">
            <v>350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795.45999999999992</v>
          </cell>
          <cell r="L364">
            <v>0</v>
          </cell>
          <cell r="M364">
            <v>2199.35</v>
          </cell>
          <cell r="N364">
            <v>0</v>
          </cell>
          <cell r="O364">
            <v>0</v>
          </cell>
          <cell r="P364">
            <v>0</v>
          </cell>
        </row>
        <row r="365">
          <cell r="B365">
            <v>38246</v>
          </cell>
          <cell r="C365">
            <v>9</v>
          </cell>
          <cell r="D365">
            <v>16</v>
          </cell>
          <cell r="E365">
            <v>351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795.45999999999992</v>
          </cell>
          <cell r="L365">
            <v>0</v>
          </cell>
          <cell r="M365">
            <v>2199.35</v>
          </cell>
          <cell r="N365">
            <v>0</v>
          </cell>
          <cell r="O365">
            <v>0</v>
          </cell>
          <cell r="P365">
            <v>0</v>
          </cell>
        </row>
        <row r="366">
          <cell r="B366">
            <v>38247</v>
          </cell>
          <cell r="C366">
            <v>9</v>
          </cell>
          <cell r="D366">
            <v>17</v>
          </cell>
          <cell r="E366">
            <v>352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795.45999999999992</v>
          </cell>
          <cell r="L366">
            <v>0</v>
          </cell>
          <cell r="M366">
            <v>2199.35</v>
          </cell>
          <cell r="N366">
            <v>0</v>
          </cell>
          <cell r="O366">
            <v>0</v>
          </cell>
          <cell r="P366">
            <v>0</v>
          </cell>
        </row>
        <row r="367">
          <cell r="B367">
            <v>38248</v>
          </cell>
          <cell r="C367">
            <v>9</v>
          </cell>
          <cell r="D367">
            <v>18</v>
          </cell>
          <cell r="E367">
            <v>353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795.45999999999992</v>
          </cell>
          <cell r="L367">
            <v>0</v>
          </cell>
          <cell r="M367">
            <v>2199.35</v>
          </cell>
          <cell r="N367">
            <v>0</v>
          </cell>
          <cell r="O367">
            <v>0</v>
          </cell>
          <cell r="P367">
            <v>0</v>
          </cell>
        </row>
        <row r="368">
          <cell r="B368">
            <v>38249</v>
          </cell>
          <cell r="C368">
            <v>9</v>
          </cell>
          <cell r="D368">
            <v>19</v>
          </cell>
          <cell r="E368">
            <v>354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795.45999999999992</v>
          </cell>
          <cell r="L368">
            <v>0</v>
          </cell>
          <cell r="M368">
            <v>2199.35</v>
          </cell>
          <cell r="N368">
            <v>0</v>
          </cell>
          <cell r="O368">
            <v>0</v>
          </cell>
          <cell r="P368">
            <v>0</v>
          </cell>
        </row>
        <row r="369">
          <cell r="B369">
            <v>38250</v>
          </cell>
          <cell r="C369">
            <v>9</v>
          </cell>
          <cell r="D369">
            <v>20</v>
          </cell>
          <cell r="E369">
            <v>355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795.45999999999992</v>
          </cell>
          <cell r="L369">
            <v>0</v>
          </cell>
          <cell r="M369">
            <v>2199.35</v>
          </cell>
          <cell r="N369">
            <v>0</v>
          </cell>
          <cell r="O369">
            <v>0</v>
          </cell>
          <cell r="P369">
            <v>0</v>
          </cell>
        </row>
        <row r="370">
          <cell r="B370">
            <v>38251</v>
          </cell>
          <cell r="C370">
            <v>9</v>
          </cell>
          <cell r="D370">
            <v>21</v>
          </cell>
          <cell r="E370">
            <v>356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795.45999999999992</v>
          </cell>
          <cell r="L370">
            <v>0</v>
          </cell>
          <cell r="M370">
            <v>2199.35</v>
          </cell>
          <cell r="N370">
            <v>0</v>
          </cell>
          <cell r="O370">
            <v>0</v>
          </cell>
          <cell r="P370">
            <v>0</v>
          </cell>
        </row>
        <row r="371">
          <cell r="B371">
            <v>38252</v>
          </cell>
          <cell r="C371">
            <v>9</v>
          </cell>
          <cell r="D371">
            <v>22</v>
          </cell>
          <cell r="E371">
            <v>357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795.45999999999992</v>
          </cell>
          <cell r="L371">
            <v>0</v>
          </cell>
          <cell r="M371">
            <v>2199.35</v>
          </cell>
          <cell r="N371">
            <v>0</v>
          </cell>
          <cell r="O371">
            <v>0</v>
          </cell>
          <cell r="P371">
            <v>0</v>
          </cell>
        </row>
        <row r="372">
          <cell r="B372">
            <v>38253</v>
          </cell>
          <cell r="C372">
            <v>9</v>
          </cell>
          <cell r="D372">
            <v>23</v>
          </cell>
          <cell r="E372">
            <v>358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795.45999999999992</v>
          </cell>
          <cell r="L372">
            <v>0</v>
          </cell>
          <cell r="M372">
            <v>2199.35</v>
          </cell>
          <cell r="N372">
            <v>0</v>
          </cell>
          <cell r="O372">
            <v>0</v>
          </cell>
          <cell r="P372">
            <v>0</v>
          </cell>
        </row>
        <row r="373">
          <cell r="B373">
            <v>38254</v>
          </cell>
          <cell r="C373">
            <v>9</v>
          </cell>
          <cell r="D373">
            <v>24</v>
          </cell>
          <cell r="E373">
            <v>359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795.45999999999992</v>
          </cell>
          <cell r="L373">
            <v>0</v>
          </cell>
          <cell r="M373">
            <v>2199.35</v>
          </cell>
          <cell r="N373">
            <v>0</v>
          </cell>
          <cell r="O373">
            <v>0</v>
          </cell>
          <cell r="P373">
            <v>0</v>
          </cell>
        </row>
        <row r="374">
          <cell r="B374">
            <v>38255</v>
          </cell>
          <cell r="C374">
            <v>9</v>
          </cell>
          <cell r="D374">
            <v>25</v>
          </cell>
          <cell r="E374">
            <v>360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795.45999999999992</v>
          </cell>
          <cell r="L374">
            <v>0</v>
          </cell>
          <cell r="M374">
            <v>2199.35</v>
          </cell>
          <cell r="N374">
            <v>0</v>
          </cell>
          <cell r="O374">
            <v>0</v>
          </cell>
          <cell r="P374">
            <v>0</v>
          </cell>
        </row>
        <row r="375">
          <cell r="B375">
            <v>38256</v>
          </cell>
          <cell r="C375">
            <v>9</v>
          </cell>
          <cell r="D375">
            <v>26</v>
          </cell>
          <cell r="E375">
            <v>361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795.45999999999992</v>
          </cell>
          <cell r="L375">
            <v>0</v>
          </cell>
          <cell r="M375">
            <v>2199.35</v>
          </cell>
          <cell r="N375">
            <v>0</v>
          </cell>
          <cell r="O375">
            <v>0</v>
          </cell>
          <cell r="P375">
            <v>0</v>
          </cell>
        </row>
        <row r="376">
          <cell r="B376">
            <v>38257</v>
          </cell>
          <cell r="C376">
            <v>9</v>
          </cell>
          <cell r="D376">
            <v>27</v>
          </cell>
          <cell r="E376">
            <v>362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795.45999999999992</v>
          </cell>
          <cell r="L376">
            <v>0</v>
          </cell>
          <cell r="M376">
            <v>2199.35</v>
          </cell>
          <cell r="N376">
            <v>0</v>
          </cell>
          <cell r="O376">
            <v>0</v>
          </cell>
          <cell r="P376">
            <v>0</v>
          </cell>
        </row>
        <row r="377">
          <cell r="B377">
            <v>38258</v>
          </cell>
          <cell r="C377">
            <v>9</v>
          </cell>
          <cell r="D377">
            <v>28</v>
          </cell>
          <cell r="E377">
            <v>363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795.45999999999992</v>
          </cell>
          <cell r="L377">
            <v>0</v>
          </cell>
          <cell r="M377">
            <v>2199.35</v>
          </cell>
          <cell r="N377">
            <v>0</v>
          </cell>
          <cell r="O377">
            <v>0</v>
          </cell>
          <cell r="P377">
            <v>0</v>
          </cell>
        </row>
        <row r="378">
          <cell r="B378">
            <v>38259</v>
          </cell>
          <cell r="C378">
            <v>9</v>
          </cell>
          <cell r="D378">
            <v>29</v>
          </cell>
          <cell r="E378">
            <v>364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795.45999999999992</v>
          </cell>
          <cell r="L378">
            <v>0</v>
          </cell>
          <cell r="M378">
            <v>2199.35</v>
          </cell>
          <cell r="N378">
            <v>0</v>
          </cell>
          <cell r="O378">
            <v>0</v>
          </cell>
          <cell r="P378">
            <v>0</v>
          </cell>
        </row>
        <row r="379">
          <cell r="B379">
            <v>38260</v>
          </cell>
          <cell r="C379">
            <v>9</v>
          </cell>
          <cell r="D379">
            <v>30</v>
          </cell>
          <cell r="E379">
            <v>365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795.45999999999992</v>
          </cell>
          <cell r="L379">
            <v>0</v>
          </cell>
          <cell r="M379">
            <v>2199.35</v>
          </cell>
          <cell r="N379">
            <v>0</v>
          </cell>
          <cell r="O379">
            <v>0</v>
          </cell>
          <cell r="P379">
            <v>0</v>
          </cell>
        </row>
        <row r="381">
          <cell r="F381">
            <v>40331263.003199995</v>
          </cell>
          <cell r="G381">
            <v>0</v>
          </cell>
          <cell r="H381">
            <v>0</v>
          </cell>
          <cell r="I381">
            <v>0</v>
          </cell>
          <cell r="J381">
            <v>5227929.9142199997</v>
          </cell>
          <cell r="K381">
            <v>1254560.9321899947</v>
          </cell>
          <cell r="L381">
            <v>2602625.5923199998</v>
          </cell>
          <cell r="M381">
            <v>4380596.2704099752</v>
          </cell>
          <cell r="O381">
            <v>0</v>
          </cell>
          <cell r="P381">
            <v>0</v>
          </cell>
          <cell r="Q381">
            <v>0</v>
          </cell>
        </row>
        <row r="382">
          <cell r="F382">
            <v>40331263.003199995</v>
          </cell>
          <cell r="G382">
            <v>40331263.003199995</v>
          </cell>
          <cell r="H382">
            <v>40331263.003199995</v>
          </cell>
          <cell r="I382">
            <v>0</v>
          </cell>
          <cell r="J382">
            <v>5227929.9142199997</v>
          </cell>
          <cell r="K382">
            <v>1254560.9321900003</v>
          </cell>
          <cell r="L382">
            <v>2602625.5923200003</v>
          </cell>
          <cell r="M382">
            <v>4380596.2704099976</v>
          </cell>
          <cell r="O382">
            <v>0</v>
          </cell>
          <cell r="P382">
            <v>0</v>
          </cell>
          <cell r="Q382">
            <v>0</v>
          </cell>
        </row>
      </sheetData>
      <sheetData sheetId="7" refreshError="1">
        <row r="7">
          <cell r="W7">
            <v>0.98660000000000003</v>
          </cell>
          <cell r="X7" t="str">
            <v>NWP Shrinkage</v>
          </cell>
        </row>
        <row r="8">
          <cell r="W8">
            <v>0.96660000000000001</v>
          </cell>
          <cell r="X8" t="str">
            <v>Alberta to city gate shrinkage</v>
          </cell>
          <cell r="Y8">
            <v>48330</v>
          </cell>
          <cell r="Z8">
            <v>144990</v>
          </cell>
          <cell r="AA8">
            <v>96660</v>
          </cell>
          <cell r="AB8">
            <v>96000</v>
          </cell>
          <cell r="AC8">
            <v>98660</v>
          </cell>
          <cell r="AD8">
            <v>147990</v>
          </cell>
          <cell r="AE8">
            <v>98660</v>
          </cell>
          <cell r="AF8">
            <v>98660</v>
          </cell>
          <cell r="AG8">
            <v>49330</v>
          </cell>
          <cell r="AH8">
            <v>78928</v>
          </cell>
          <cell r="AI8">
            <v>49330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U8">
            <v>96660</v>
          </cell>
        </row>
        <row r="9">
          <cell r="H9">
            <v>13100</v>
          </cell>
          <cell r="I9">
            <v>192920</v>
          </cell>
          <cell r="J9">
            <v>96660</v>
          </cell>
          <cell r="K9">
            <v>96660</v>
          </cell>
          <cell r="L9">
            <v>96460</v>
          </cell>
          <cell r="M9">
            <v>96460</v>
          </cell>
          <cell r="N9">
            <v>96460</v>
          </cell>
          <cell r="O9">
            <v>96000</v>
          </cell>
          <cell r="P9">
            <v>96660</v>
          </cell>
          <cell r="Q9">
            <v>144990</v>
          </cell>
          <cell r="R9">
            <v>0</v>
          </cell>
          <cell r="S9">
            <v>96000</v>
          </cell>
          <cell r="T9">
            <v>0</v>
          </cell>
          <cell r="U9">
            <v>96660</v>
          </cell>
          <cell r="V9">
            <v>0</v>
          </cell>
          <cell r="Y9">
            <v>0.96660000000000001</v>
          </cell>
          <cell r="Z9">
            <v>0.96660000000000001</v>
          </cell>
          <cell r="AA9">
            <v>0.96660000000000001</v>
          </cell>
          <cell r="AB9">
            <v>0.96</v>
          </cell>
          <cell r="AC9">
            <v>0.98660000000000003</v>
          </cell>
          <cell r="AD9">
            <v>0.98660000000000003</v>
          </cell>
          <cell r="AE9">
            <v>0.98660000000000003</v>
          </cell>
          <cell r="AF9">
            <v>0.98660000000000003</v>
          </cell>
          <cell r="AG9">
            <v>0.98660000000000003</v>
          </cell>
          <cell r="AH9">
            <v>0.98660000000000003</v>
          </cell>
          <cell r="AI9">
            <v>0.98660000000000003</v>
          </cell>
          <cell r="AJ9">
            <v>0.98660000000000003</v>
          </cell>
          <cell r="AK9">
            <v>0.98660000000000003</v>
          </cell>
          <cell r="AL9">
            <v>0.98660000000000003</v>
          </cell>
          <cell r="AM9">
            <v>0.98660000000000003</v>
          </cell>
          <cell r="AN9">
            <v>0.98660000000000003</v>
          </cell>
          <cell r="AO9">
            <v>0.98660000000000003</v>
          </cell>
          <cell r="AP9">
            <v>0.98660000000000003</v>
          </cell>
          <cell r="AQ9">
            <v>0.98660000000000003</v>
          </cell>
          <cell r="AR9">
            <v>0.98660000000000003</v>
          </cell>
          <cell r="AU9">
            <v>0.96660000000000001</v>
          </cell>
        </row>
        <row r="10">
          <cell r="M10">
            <v>56482.85</v>
          </cell>
          <cell r="Y10">
            <v>50000</v>
          </cell>
          <cell r="Z10">
            <v>150000</v>
          </cell>
          <cell r="AA10">
            <v>100000</v>
          </cell>
          <cell r="AB10">
            <v>100000</v>
          </cell>
          <cell r="AC10">
            <v>100000</v>
          </cell>
          <cell r="AD10">
            <v>150000</v>
          </cell>
          <cell r="AE10">
            <v>100000</v>
          </cell>
          <cell r="AF10">
            <v>100000</v>
          </cell>
          <cell r="AG10">
            <v>50000</v>
          </cell>
          <cell r="AH10">
            <v>80000</v>
          </cell>
          <cell r="AI10">
            <v>50000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U10">
            <v>100000</v>
          </cell>
        </row>
        <row r="11">
          <cell r="H11" t="str">
            <v>Mist Production</v>
          </cell>
          <cell r="I11" t="str">
            <v>DukeBCS2BS</v>
          </cell>
          <cell r="J11" t="str">
            <v>Duke1ABSTBS</v>
          </cell>
          <cell r="K11" t="str">
            <v>CoralABSTBS</v>
          </cell>
          <cell r="L11" t="str">
            <v>CoralBCS2BS</v>
          </cell>
          <cell r="M11" t="str">
            <v>SempraBCS2BS</v>
          </cell>
          <cell r="N11" t="str">
            <v>BPCanadaBCS2BS</v>
          </cell>
          <cell r="O11" t="str">
            <v>SempraABTCBS</v>
          </cell>
          <cell r="P11" t="str">
            <v>HuskeyABSTBS</v>
          </cell>
          <cell r="Q11" t="str">
            <v>BurlingtonABSTBS</v>
          </cell>
          <cell r="R11" t="str">
            <v>Unused "R"</v>
          </cell>
          <cell r="S11" t="str">
            <v>BPCanadaABTCBS</v>
          </cell>
          <cell r="T11" t="str">
            <v>Unused "T"</v>
          </cell>
          <cell r="U11" t="str">
            <v>BPCanadaABSTBS</v>
          </cell>
          <cell r="V11" t="str">
            <v>Unused "V"</v>
          </cell>
          <cell r="Y11" t="str">
            <v>Duke2ABSTBS</v>
          </cell>
          <cell r="Z11" t="str">
            <v>Duke3ABSTBS</v>
          </cell>
          <cell r="AA11" t="str">
            <v>SempraABSTBS</v>
          </cell>
          <cell r="AB11" t="str">
            <v>CanadianresABTCBS</v>
          </cell>
          <cell r="AC11" t="str">
            <v>NationalFuelRKBS</v>
          </cell>
          <cell r="AD11" t="str">
            <v>OneokRKBS</v>
          </cell>
          <cell r="AE11" t="str">
            <v>EnsercoRKBS</v>
          </cell>
          <cell r="AF11" t="str">
            <v>WesternGasRKBS</v>
          </cell>
          <cell r="AG11" t="str">
            <v>ConocoPhRKBS</v>
          </cell>
          <cell r="AH11" t="str">
            <v>SempraRKBS</v>
          </cell>
          <cell r="AI11" t="str">
            <v>NationalFuelRKBS</v>
          </cell>
          <cell r="AJ11" t="str">
            <v>Unused "AJ"</v>
          </cell>
          <cell r="AK11" t="str">
            <v>Unused "AK"</v>
          </cell>
          <cell r="AL11" t="str">
            <v>Unused "AL"</v>
          </cell>
          <cell r="AM11" t="str">
            <v>Unused "AM"</v>
          </cell>
          <cell r="AN11" t="str">
            <v>Unused "AN"</v>
          </cell>
          <cell r="AO11" t="str">
            <v>Unused "AO"</v>
          </cell>
          <cell r="AP11" t="str">
            <v>Unused "AP"</v>
          </cell>
          <cell r="AQ11" t="str">
            <v>Unused "AQ"</v>
          </cell>
          <cell r="AR11" t="str">
            <v>Unused "AR"</v>
          </cell>
          <cell r="AS11" t="str">
            <v>Swing to Dispatch</v>
          </cell>
          <cell r="AT11" t="str">
            <v>Swing</v>
          </cell>
          <cell r="AU11" t="str">
            <v>SEMPRAABSTSW</v>
          </cell>
        </row>
        <row r="12">
          <cell r="C12" t="str">
            <v>Mo</v>
          </cell>
          <cell r="D12" t="str">
            <v>Dy</v>
          </cell>
          <cell r="E12" t="str">
            <v>Yr</v>
          </cell>
          <cell r="G12" t="str">
            <v>Take or Pay</v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>Sum of</v>
          </cell>
          <cell r="G13" t="str">
            <v xml:space="preserve">Dispatch </v>
          </cell>
          <cell r="I13" t="str">
            <v>DukeBCS2BS</v>
          </cell>
          <cell r="J13" t="str">
            <v>Duke1ABSTBS</v>
          </cell>
          <cell r="K13" t="str">
            <v>CoralABSTBS</v>
          </cell>
          <cell r="W13" t="str">
            <v>Load after annual</v>
          </cell>
        </row>
        <row r="14">
          <cell r="C14" t="str">
            <v>Mo</v>
          </cell>
          <cell r="D14" t="str">
            <v>Dy</v>
          </cell>
          <cell r="E14" t="str">
            <v>Year</v>
          </cell>
          <cell r="F14" t="str">
            <v>Take or Pay</v>
          </cell>
          <cell r="G14" t="str">
            <v>Percentage</v>
          </cell>
          <cell r="H14" t="str">
            <v>Mist Production</v>
          </cell>
          <cell r="I14" t="str">
            <v>DukeBCS2BS</v>
          </cell>
          <cell r="J14" t="str">
            <v>Duke1ABSTBS</v>
          </cell>
          <cell r="K14" t="str">
            <v>CoralABSTBS</v>
          </cell>
          <cell r="L14" t="str">
            <v>CoralBCS2BS</v>
          </cell>
          <cell r="M14" t="str">
            <v>SempraBCS2BS</v>
          </cell>
          <cell r="N14" t="str">
            <v>BPCanadaBCS2BS</v>
          </cell>
          <cell r="O14" t="str">
            <v>SempraABTCBS</v>
          </cell>
          <cell r="P14" t="str">
            <v>HuskeyABSTBS</v>
          </cell>
          <cell r="Q14" t="str">
            <v>BurlingtonABSTBS</v>
          </cell>
          <cell r="R14" t="str">
            <v>Unused "R"</v>
          </cell>
          <cell r="S14" t="str">
            <v>BPCanadaABTCBS</v>
          </cell>
          <cell r="T14" t="str">
            <v>Unused "T"</v>
          </cell>
          <cell r="U14" t="str">
            <v>BPCanadaABSTBS</v>
          </cell>
          <cell r="V14" t="str">
            <v>Unused "V"</v>
          </cell>
          <cell r="W14" t="str">
            <v>Base Load Contracts</v>
          </cell>
          <cell r="X14" t="str">
            <v>Winter Only Load</v>
          </cell>
          <cell r="Y14" t="str">
            <v>Duke2ABSTBS</v>
          </cell>
          <cell r="Z14" t="str">
            <v>Duke3ABSTBS</v>
          </cell>
          <cell r="AA14" t="str">
            <v>SempraABSTBS</v>
          </cell>
          <cell r="AB14" t="str">
            <v>CanadianresABTCBS</v>
          </cell>
          <cell r="AC14" t="str">
            <v>NationalFuelRKBS</v>
          </cell>
          <cell r="AD14" t="str">
            <v>OneokRKBS</v>
          </cell>
          <cell r="AE14" t="str">
            <v>EnsercoRKBS</v>
          </cell>
          <cell r="AF14" t="str">
            <v>WesternGasRKBS</v>
          </cell>
          <cell r="AG14" t="str">
            <v>ConocoPhRKBS</v>
          </cell>
          <cell r="AH14" t="str">
            <v>SempraRKBS</v>
          </cell>
          <cell r="AI14" t="str">
            <v>NationalFuelRKBS</v>
          </cell>
          <cell r="AJ14" t="str">
            <v>Unused "AJ"</v>
          </cell>
          <cell r="AK14" t="str">
            <v>Unused "AK"</v>
          </cell>
          <cell r="AL14" t="str">
            <v>Unused "AL"</v>
          </cell>
          <cell r="AM14" t="str">
            <v>Unused "AM"</v>
          </cell>
          <cell r="AN14" t="str">
            <v>Unused "AN"</v>
          </cell>
          <cell r="AO14" t="str">
            <v>Unused "AO"</v>
          </cell>
          <cell r="AP14" t="str">
            <v>Unused "AP"</v>
          </cell>
          <cell r="AQ14" t="str">
            <v>Unused "AQ"</v>
          </cell>
          <cell r="AR14" t="str">
            <v>Unused "AR"</v>
          </cell>
          <cell r="AS14" t="str">
            <v>Swing to Dispatch</v>
          </cell>
          <cell r="AT14" t="str">
            <v>Swing</v>
          </cell>
          <cell r="AU14" t="str">
            <v>SEMPRAABSTSW</v>
          </cell>
        </row>
        <row r="15">
          <cell r="C15">
            <v>10</v>
          </cell>
          <cell r="D15">
            <v>982272.01963119593</v>
          </cell>
          <cell r="E15">
            <v>982272.01963119593</v>
          </cell>
          <cell r="F15">
            <v>688720</v>
          </cell>
          <cell r="G15">
            <v>1</v>
          </cell>
          <cell r="H15">
            <v>13100</v>
          </cell>
          <cell r="I15">
            <v>192920</v>
          </cell>
          <cell r="J15">
            <v>96660</v>
          </cell>
          <cell r="K15">
            <v>96660</v>
          </cell>
          <cell r="L15">
            <v>96460</v>
          </cell>
          <cell r="M15">
            <v>96460</v>
          </cell>
          <cell r="N15">
            <v>96460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293552.01963119593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293552.01963119593</v>
          </cell>
          <cell r="AT15">
            <v>293552.01963119593</v>
          </cell>
          <cell r="AU15" t="b">
            <v>0</v>
          </cell>
        </row>
        <row r="16">
          <cell r="C16">
            <v>10</v>
          </cell>
          <cell r="D16">
            <v>1048117.82776624</v>
          </cell>
          <cell r="E16">
            <v>1048117.82776624</v>
          </cell>
          <cell r="F16">
            <v>688720</v>
          </cell>
          <cell r="G16">
            <v>1</v>
          </cell>
          <cell r="H16">
            <v>13100</v>
          </cell>
          <cell r="I16">
            <v>192920</v>
          </cell>
          <cell r="J16">
            <v>96660</v>
          </cell>
          <cell r="K16">
            <v>96660</v>
          </cell>
          <cell r="L16">
            <v>96460</v>
          </cell>
          <cell r="M16">
            <v>96460</v>
          </cell>
          <cell r="N16">
            <v>96460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359397.82776623999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359397.82776623999</v>
          </cell>
          <cell r="AT16">
            <v>359397.82776623999</v>
          </cell>
          <cell r="AU16" t="b">
            <v>0</v>
          </cell>
        </row>
        <row r="17">
          <cell r="C17">
            <v>10</v>
          </cell>
          <cell r="D17">
            <v>957398.88890559191</v>
          </cell>
          <cell r="E17">
            <v>957398.88890559191</v>
          </cell>
          <cell r="F17">
            <v>688720</v>
          </cell>
          <cell r="G17">
            <v>1</v>
          </cell>
          <cell r="H17">
            <v>13100</v>
          </cell>
          <cell r="I17">
            <v>192920</v>
          </cell>
          <cell r="J17">
            <v>96660</v>
          </cell>
          <cell r="K17">
            <v>96660</v>
          </cell>
          <cell r="L17">
            <v>96460</v>
          </cell>
          <cell r="M17">
            <v>96460</v>
          </cell>
          <cell r="N17">
            <v>96460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268678.88890559191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268678.88890559191</v>
          </cell>
          <cell r="AT17">
            <v>268678.88890559191</v>
          </cell>
          <cell r="AU17" t="b">
            <v>0</v>
          </cell>
        </row>
        <row r="18">
          <cell r="C18">
            <v>10</v>
          </cell>
          <cell r="D18">
            <v>934664.24441319995</v>
          </cell>
          <cell r="E18">
            <v>934664.24441319995</v>
          </cell>
          <cell r="F18">
            <v>688720</v>
          </cell>
          <cell r="G18">
            <v>1</v>
          </cell>
          <cell r="H18">
            <v>13100</v>
          </cell>
          <cell r="I18">
            <v>192920</v>
          </cell>
          <cell r="J18">
            <v>96660</v>
          </cell>
          <cell r="K18">
            <v>96660</v>
          </cell>
          <cell r="L18">
            <v>96460</v>
          </cell>
          <cell r="M18">
            <v>96460</v>
          </cell>
          <cell r="N18">
            <v>96460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245944.24441319995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245944.24441319995</v>
          </cell>
          <cell r="AT18">
            <v>245944.24441319995</v>
          </cell>
          <cell r="AU18" t="b">
            <v>0</v>
          </cell>
        </row>
        <row r="19">
          <cell r="C19">
            <v>10</v>
          </cell>
          <cell r="D19">
            <v>891271.54336729599</v>
          </cell>
          <cell r="E19">
            <v>891271.54336729599</v>
          </cell>
          <cell r="F19">
            <v>688720</v>
          </cell>
          <cell r="G19">
            <v>1</v>
          </cell>
          <cell r="H19">
            <v>13100</v>
          </cell>
          <cell r="I19">
            <v>192920</v>
          </cell>
          <cell r="J19">
            <v>96660</v>
          </cell>
          <cell r="K19">
            <v>96660</v>
          </cell>
          <cell r="L19">
            <v>96460</v>
          </cell>
          <cell r="M19">
            <v>96460</v>
          </cell>
          <cell r="N19">
            <v>96460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202551.54336729599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202551.54336729599</v>
          </cell>
          <cell r="AT19">
            <v>202551.54336729599</v>
          </cell>
          <cell r="AU19" t="b">
            <v>0</v>
          </cell>
        </row>
        <row r="20">
          <cell r="C20">
            <v>10</v>
          </cell>
          <cell r="D20">
            <v>1055407.8494632121</v>
          </cell>
          <cell r="E20">
            <v>1055407.8494632121</v>
          </cell>
          <cell r="F20">
            <v>688720</v>
          </cell>
          <cell r="G20">
            <v>1</v>
          </cell>
          <cell r="H20">
            <v>13100</v>
          </cell>
          <cell r="I20">
            <v>192920</v>
          </cell>
          <cell r="J20">
            <v>96660</v>
          </cell>
          <cell r="K20">
            <v>96660</v>
          </cell>
          <cell r="L20">
            <v>96460</v>
          </cell>
          <cell r="M20">
            <v>96460</v>
          </cell>
          <cell r="N20">
            <v>96460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366687.84946321207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366687.84946321207</v>
          </cell>
          <cell r="AT20">
            <v>366687.84946321207</v>
          </cell>
          <cell r="AU20" t="b">
            <v>0</v>
          </cell>
        </row>
        <row r="21">
          <cell r="C21">
            <v>10</v>
          </cell>
          <cell r="D21">
            <v>1078630.691793158</v>
          </cell>
          <cell r="E21">
            <v>1078630.691793158</v>
          </cell>
          <cell r="F21">
            <v>688720</v>
          </cell>
          <cell r="G21">
            <v>1</v>
          </cell>
          <cell r="H21">
            <v>13100</v>
          </cell>
          <cell r="I21">
            <v>192920</v>
          </cell>
          <cell r="J21">
            <v>96660</v>
          </cell>
          <cell r="K21">
            <v>96660</v>
          </cell>
          <cell r="L21">
            <v>96460</v>
          </cell>
          <cell r="M21">
            <v>96460</v>
          </cell>
          <cell r="N21">
            <v>96460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389910.69179315795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389910.69179315795</v>
          </cell>
          <cell r="AT21">
            <v>389910.69179315795</v>
          </cell>
          <cell r="AU21" t="b">
            <v>0</v>
          </cell>
        </row>
        <row r="22">
          <cell r="C22">
            <v>10</v>
          </cell>
          <cell r="D22">
            <v>1281612.1710207479</v>
          </cell>
          <cell r="E22">
            <v>1281612.1710207479</v>
          </cell>
          <cell r="F22">
            <v>688720</v>
          </cell>
          <cell r="G22">
            <v>1</v>
          </cell>
          <cell r="H22">
            <v>13100</v>
          </cell>
          <cell r="I22">
            <v>192920</v>
          </cell>
          <cell r="J22">
            <v>96660</v>
          </cell>
          <cell r="K22">
            <v>96660</v>
          </cell>
          <cell r="L22">
            <v>96460</v>
          </cell>
          <cell r="M22">
            <v>96460</v>
          </cell>
          <cell r="N22">
            <v>96460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592892.17102074786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592892.17102074786</v>
          </cell>
          <cell r="AT22">
            <v>592892.17102074786</v>
          </cell>
          <cell r="AU22" t="b">
            <v>0</v>
          </cell>
        </row>
        <row r="23">
          <cell r="C23">
            <v>10</v>
          </cell>
          <cell r="D23">
            <v>1659473.3038492</v>
          </cell>
          <cell r="E23">
            <v>1659473.3038492</v>
          </cell>
          <cell r="F23">
            <v>688720</v>
          </cell>
          <cell r="G23">
            <v>1</v>
          </cell>
          <cell r="H23">
            <v>13100</v>
          </cell>
          <cell r="I23">
            <v>192920</v>
          </cell>
          <cell r="J23">
            <v>96660</v>
          </cell>
          <cell r="K23">
            <v>96660</v>
          </cell>
          <cell r="L23">
            <v>96460</v>
          </cell>
          <cell r="M23">
            <v>96460</v>
          </cell>
          <cell r="N23">
            <v>96460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970753.30384920002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970753.30384920002</v>
          </cell>
          <cell r="AT23">
            <v>970753.30384920002</v>
          </cell>
          <cell r="AU23" t="b">
            <v>0</v>
          </cell>
        </row>
        <row r="24">
          <cell r="C24">
            <v>10</v>
          </cell>
          <cell r="D24">
            <v>1562010.4459851219</v>
          </cell>
          <cell r="E24">
            <v>1562010.4459851219</v>
          </cell>
          <cell r="F24">
            <v>688720</v>
          </cell>
          <cell r="G24">
            <v>1</v>
          </cell>
          <cell r="H24">
            <v>13100</v>
          </cell>
          <cell r="I24">
            <v>192920</v>
          </cell>
          <cell r="J24">
            <v>96660</v>
          </cell>
          <cell r="K24">
            <v>96660</v>
          </cell>
          <cell r="L24">
            <v>96460</v>
          </cell>
          <cell r="M24">
            <v>96460</v>
          </cell>
          <cell r="N24">
            <v>96460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873290.44598512189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873290.44598512189</v>
          </cell>
          <cell r="AT24">
            <v>873290.44598512189</v>
          </cell>
          <cell r="AU24" t="b">
            <v>0</v>
          </cell>
        </row>
        <row r="25">
          <cell r="C25">
            <v>10</v>
          </cell>
          <cell r="D25">
            <v>1752263.8388507979</v>
          </cell>
          <cell r="E25">
            <v>1752263.8388507979</v>
          </cell>
          <cell r="F25">
            <v>688720</v>
          </cell>
          <cell r="G25">
            <v>1</v>
          </cell>
          <cell r="H25">
            <v>13100</v>
          </cell>
          <cell r="I25">
            <v>192920</v>
          </cell>
          <cell r="J25">
            <v>96660</v>
          </cell>
          <cell r="K25">
            <v>96660</v>
          </cell>
          <cell r="L25">
            <v>96460</v>
          </cell>
          <cell r="M25">
            <v>96460</v>
          </cell>
          <cell r="N25">
            <v>96460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1063543.8388507979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1063543.8388507979</v>
          </cell>
          <cell r="AT25">
            <v>1063543.8388507979</v>
          </cell>
          <cell r="AU25" t="b">
            <v>0</v>
          </cell>
        </row>
        <row r="26">
          <cell r="C26">
            <v>10</v>
          </cell>
          <cell r="D26">
            <v>1511440.537875464</v>
          </cell>
          <cell r="E26">
            <v>1511440.537875464</v>
          </cell>
          <cell r="F26">
            <v>688720</v>
          </cell>
          <cell r="G26">
            <v>1</v>
          </cell>
          <cell r="H26">
            <v>13100</v>
          </cell>
          <cell r="I26">
            <v>192920</v>
          </cell>
          <cell r="J26">
            <v>96660</v>
          </cell>
          <cell r="K26">
            <v>96660</v>
          </cell>
          <cell r="L26">
            <v>96460</v>
          </cell>
          <cell r="M26">
            <v>96460</v>
          </cell>
          <cell r="N26">
            <v>96460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822720.53787546395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822720.53787546395</v>
          </cell>
          <cell r="AT26">
            <v>822720.53787546395</v>
          </cell>
          <cell r="AU26" t="b">
            <v>0</v>
          </cell>
        </row>
        <row r="27">
          <cell r="C27">
            <v>10</v>
          </cell>
          <cell r="D27">
            <v>1610839.2149767959</v>
          </cell>
          <cell r="E27">
            <v>1610839.2149767959</v>
          </cell>
          <cell r="F27">
            <v>688720</v>
          </cell>
          <cell r="G27">
            <v>1</v>
          </cell>
          <cell r="H27">
            <v>13100</v>
          </cell>
          <cell r="I27">
            <v>192920</v>
          </cell>
          <cell r="J27">
            <v>96660</v>
          </cell>
          <cell r="K27">
            <v>96660</v>
          </cell>
          <cell r="L27">
            <v>96460</v>
          </cell>
          <cell r="M27">
            <v>96460</v>
          </cell>
          <cell r="N27">
            <v>96460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922119.21497679595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922119.21497679595</v>
          </cell>
          <cell r="AT27">
            <v>922119.21497679595</v>
          </cell>
          <cell r="AU27" t="b">
            <v>0</v>
          </cell>
        </row>
        <row r="28">
          <cell r="C28">
            <v>10</v>
          </cell>
          <cell r="D28">
            <v>1634394.5110488799</v>
          </cell>
          <cell r="E28">
            <v>1634394.5110488799</v>
          </cell>
          <cell r="F28">
            <v>688720</v>
          </cell>
          <cell r="G28">
            <v>1</v>
          </cell>
          <cell r="H28">
            <v>13100</v>
          </cell>
          <cell r="I28">
            <v>192920</v>
          </cell>
          <cell r="J28">
            <v>96660</v>
          </cell>
          <cell r="K28">
            <v>96660</v>
          </cell>
          <cell r="L28">
            <v>96460</v>
          </cell>
          <cell r="M28">
            <v>96460</v>
          </cell>
          <cell r="N28">
            <v>96460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945674.51104887994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945674.51104887994</v>
          </cell>
          <cell r="AT28">
            <v>945674.51104887994</v>
          </cell>
          <cell r="AU28" t="b">
            <v>0</v>
          </cell>
        </row>
        <row r="29">
          <cell r="C29">
            <v>10</v>
          </cell>
          <cell r="D29">
            <v>1833445.448586388</v>
          </cell>
          <cell r="E29">
            <v>1833445.448586388</v>
          </cell>
          <cell r="F29">
            <v>688720</v>
          </cell>
          <cell r="G29">
            <v>1</v>
          </cell>
          <cell r="H29">
            <v>13100</v>
          </cell>
          <cell r="I29">
            <v>192920</v>
          </cell>
          <cell r="J29">
            <v>96660</v>
          </cell>
          <cell r="K29">
            <v>96660</v>
          </cell>
          <cell r="L29">
            <v>96460</v>
          </cell>
          <cell r="M29">
            <v>96460</v>
          </cell>
          <cell r="N29">
            <v>96460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1144725.448586388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1144725.448586388</v>
          </cell>
          <cell r="AT29">
            <v>1144725.448586388</v>
          </cell>
          <cell r="AU29" t="b">
            <v>0</v>
          </cell>
        </row>
        <row r="30">
          <cell r="C30">
            <v>10</v>
          </cell>
          <cell r="D30">
            <v>1255294.413974202</v>
          </cell>
          <cell r="E30">
            <v>1255294.413974202</v>
          </cell>
          <cell r="F30">
            <v>688720</v>
          </cell>
          <cell r="G30">
            <v>1</v>
          </cell>
          <cell r="H30">
            <v>13100</v>
          </cell>
          <cell r="I30">
            <v>192920</v>
          </cell>
          <cell r="J30">
            <v>96660</v>
          </cell>
          <cell r="K30">
            <v>96660</v>
          </cell>
          <cell r="L30">
            <v>96460</v>
          </cell>
          <cell r="M30">
            <v>96460</v>
          </cell>
          <cell r="N30">
            <v>96460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566574.41397420201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566574.41397420201</v>
          </cell>
          <cell r="AT30">
            <v>566574.41397420201</v>
          </cell>
          <cell r="AU30" t="b">
            <v>0</v>
          </cell>
        </row>
        <row r="31">
          <cell r="C31">
            <v>10</v>
          </cell>
          <cell r="D31">
            <v>1002537.72086741</v>
          </cell>
          <cell r="E31">
            <v>1002537.72086741</v>
          </cell>
          <cell r="F31">
            <v>688720</v>
          </cell>
          <cell r="G31">
            <v>1</v>
          </cell>
          <cell r="H31">
            <v>13100</v>
          </cell>
          <cell r="I31">
            <v>192920</v>
          </cell>
          <cell r="J31">
            <v>96660</v>
          </cell>
          <cell r="K31">
            <v>96660</v>
          </cell>
          <cell r="L31">
            <v>96460</v>
          </cell>
          <cell r="M31">
            <v>96460</v>
          </cell>
          <cell r="N31">
            <v>96460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313817.72086740995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313817.72086740995</v>
          </cell>
          <cell r="AT31">
            <v>313817.72086740995</v>
          </cell>
          <cell r="AU31" t="b">
            <v>0</v>
          </cell>
        </row>
        <row r="32">
          <cell r="C32">
            <v>10</v>
          </cell>
          <cell r="D32">
            <v>976667.22891539196</v>
          </cell>
          <cell r="E32">
            <v>976667.22891539196</v>
          </cell>
          <cell r="F32">
            <v>688720</v>
          </cell>
          <cell r="G32">
            <v>1</v>
          </cell>
          <cell r="H32">
            <v>13100</v>
          </cell>
          <cell r="I32">
            <v>192920</v>
          </cell>
          <cell r="J32">
            <v>96660</v>
          </cell>
          <cell r="K32">
            <v>96660</v>
          </cell>
          <cell r="L32">
            <v>96460</v>
          </cell>
          <cell r="M32">
            <v>96460</v>
          </cell>
          <cell r="N32">
            <v>96460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287947.22891539196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287947.22891539196</v>
          </cell>
          <cell r="AT32">
            <v>287947.22891539196</v>
          </cell>
          <cell r="AU32" t="b">
            <v>0</v>
          </cell>
        </row>
        <row r="33">
          <cell r="C33">
            <v>10</v>
          </cell>
          <cell r="D33">
            <v>952895.28881314595</v>
          </cell>
          <cell r="E33">
            <v>952895.28881314595</v>
          </cell>
          <cell r="F33">
            <v>688720</v>
          </cell>
          <cell r="G33">
            <v>1</v>
          </cell>
          <cell r="H33">
            <v>13100</v>
          </cell>
          <cell r="I33">
            <v>192920</v>
          </cell>
          <cell r="J33">
            <v>96660</v>
          </cell>
          <cell r="K33">
            <v>96660</v>
          </cell>
          <cell r="L33">
            <v>96460</v>
          </cell>
          <cell r="M33">
            <v>96460</v>
          </cell>
          <cell r="N33">
            <v>96460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264175.28881314595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264175.28881314595</v>
          </cell>
          <cell r="AT33">
            <v>264175.28881314595</v>
          </cell>
          <cell r="AU33" t="b">
            <v>0</v>
          </cell>
        </row>
        <row r="34">
          <cell r="C34">
            <v>10</v>
          </cell>
          <cell r="D34">
            <v>932617.60726189998</v>
          </cell>
          <cell r="E34">
            <v>932617.60726189998</v>
          </cell>
          <cell r="F34">
            <v>688720</v>
          </cell>
          <cell r="G34">
            <v>1</v>
          </cell>
          <cell r="H34">
            <v>13100</v>
          </cell>
          <cell r="I34">
            <v>192920</v>
          </cell>
          <cell r="J34">
            <v>96660</v>
          </cell>
          <cell r="K34">
            <v>96660</v>
          </cell>
          <cell r="L34">
            <v>96460</v>
          </cell>
          <cell r="M34">
            <v>96460</v>
          </cell>
          <cell r="N34">
            <v>96460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243897.60726189998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243897.60726189998</v>
          </cell>
          <cell r="AT34">
            <v>243897.60726189998</v>
          </cell>
          <cell r="AU34" t="b">
            <v>0</v>
          </cell>
        </row>
        <row r="35">
          <cell r="C35">
            <v>10</v>
          </cell>
          <cell r="D35">
            <v>866258.64229965198</v>
          </cell>
          <cell r="E35">
            <v>866258.64229965198</v>
          </cell>
          <cell r="F35">
            <v>688720</v>
          </cell>
          <cell r="G35">
            <v>1</v>
          </cell>
          <cell r="H35">
            <v>13100</v>
          </cell>
          <cell r="I35">
            <v>192920</v>
          </cell>
          <cell r="J35">
            <v>96660</v>
          </cell>
          <cell r="K35">
            <v>96660</v>
          </cell>
          <cell r="L35">
            <v>96460</v>
          </cell>
          <cell r="M35">
            <v>96460</v>
          </cell>
          <cell r="N35">
            <v>96460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177538.64229965198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177538.64229965198</v>
          </cell>
          <cell r="AT35">
            <v>177538.64229965198</v>
          </cell>
          <cell r="AU35" t="b">
            <v>0</v>
          </cell>
        </row>
        <row r="36">
          <cell r="C36">
            <v>10</v>
          </cell>
          <cell r="D36">
            <v>1114410.9009958119</v>
          </cell>
          <cell r="E36">
            <v>1114410.9009958119</v>
          </cell>
          <cell r="F36">
            <v>688720</v>
          </cell>
          <cell r="G36">
            <v>1</v>
          </cell>
          <cell r="H36">
            <v>13100</v>
          </cell>
          <cell r="I36">
            <v>192920</v>
          </cell>
          <cell r="J36">
            <v>96660</v>
          </cell>
          <cell r="K36">
            <v>96660</v>
          </cell>
          <cell r="L36">
            <v>96460</v>
          </cell>
          <cell r="M36">
            <v>96460</v>
          </cell>
          <cell r="N36">
            <v>96460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425690.90099581191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425690.90099581191</v>
          </cell>
          <cell r="AT36">
            <v>425690.90099581191</v>
          </cell>
          <cell r="AU36" t="b">
            <v>0</v>
          </cell>
        </row>
        <row r="37">
          <cell r="C37">
            <v>10</v>
          </cell>
          <cell r="D37">
            <v>1613539.7776569258</v>
          </cell>
          <cell r="E37">
            <v>1613539.7776569258</v>
          </cell>
          <cell r="F37">
            <v>688720</v>
          </cell>
          <cell r="G37">
            <v>1</v>
          </cell>
          <cell r="H37">
            <v>13100</v>
          </cell>
          <cell r="I37">
            <v>192920</v>
          </cell>
          <cell r="J37">
            <v>96660</v>
          </cell>
          <cell r="K37">
            <v>96660</v>
          </cell>
          <cell r="L37">
            <v>96460</v>
          </cell>
          <cell r="M37">
            <v>96460</v>
          </cell>
          <cell r="N37">
            <v>96460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924819.77765692584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924819.77765692584</v>
          </cell>
          <cell r="AT37">
            <v>924819.77765692584</v>
          </cell>
          <cell r="AU37" t="b">
            <v>0</v>
          </cell>
        </row>
        <row r="38">
          <cell r="B38">
            <v>24</v>
          </cell>
          <cell r="C38">
            <v>10</v>
          </cell>
          <cell r="D38">
            <v>1760394.479319182</v>
          </cell>
          <cell r="E38">
            <v>1760394.479319182</v>
          </cell>
          <cell r="F38">
            <v>688720</v>
          </cell>
          <cell r="G38">
            <v>1</v>
          </cell>
          <cell r="H38">
            <v>13100</v>
          </cell>
          <cell r="I38">
            <v>192920</v>
          </cell>
          <cell r="J38">
            <v>96660</v>
          </cell>
          <cell r="K38">
            <v>96660</v>
          </cell>
          <cell r="L38">
            <v>96460</v>
          </cell>
          <cell r="M38">
            <v>96460</v>
          </cell>
          <cell r="N38">
            <v>96460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1071674.479319182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1071674.479319182</v>
          </cell>
          <cell r="AT38">
            <v>1071674.479319182</v>
          </cell>
          <cell r="AU38" t="b">
            <v>0</v>
          </cell>
        </row>
        <row r="39">
          <cell r="B39">
            <v>25</v>
          </cell>
          <cell r="C39">
            <v>10</v>
          </cell>
          <cell r="D39">
            <v>1449538.25010512</v>
          </cell>
          <cell r="E39">
            <v>1449538.25010512</v>
          </cell>
          <cell r="F39">
            <v>688720</v>
          </cell>
          <cell r="G39">
            <v>1</v>
          </cell>
          <cell r="H39">
            <v>13100</v>
          </cell>
          <cell r="I39">
            <v>192920</v>
          </cell>
          <cell r="J39">
            <v>96660</v>
          </cell>
          <cell r="K39">
            <v>96660</v>
          </cell>
          <cell r="L39">
            <v>96460</v>
          </cell>
          <cell r="M39">
            <v>96460</v>
          </cell>
          <cell r="N39">
            <v>96460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760818.25010512001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760818.25010512001</v>
          </cell>
          <cell r="AT39">
            <v>760818.25010512001</v>
          </cell>
          <cell r="AU39" t="b">
            <v>0</v>
          </cell>
        </row>
        <row r="40">
          <cell r="B40">
            <v>26</v>
          </cell>
          <cell r="C40">
            <v>10</v>
          </cell>
          <cell r="D40">
            <v>1234108.2251996959</v>
          </cell>
          <cell r="E40">
            <v>1234108.2251996959</v>
          </cell>
          <cell r="F40">
            <v>688720</v>
          </cell>
          <cell r="G40">
            <v>1</v>
          </cell>
          <cell r="H40">
            <v>13100</v>
          </cell>
          <cell r="I40">
            <v>192920</v>
          </cell>
          <cell r="J40">
            <v>96660</v>
          </cell>
          <cell r="K40">
            <v>96660</v>
          </cell>
          <cell r="L40">
            <v>96460</v>
          </cell>
          <cell r="M40">
            <v>96460</v>
          </cell>
          <cell r="N40">
            <v>96460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545388.22519969591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545388.22519969591</v>
          </cell>
          <cell r="AT40">
            <v>545388.22519969591</v>
          </cell>
          <cell r="AU40" t="b">
            <v>0</v>
          </cell>
        </row>
        <row r="41">
          <cell r="B41">
            <v>27</v>
          </cell>
          <cell r="C41">
            <v>10</v>
          </cell>
          <cell r="D41">
            <v>1241374.286266604</v>
          </cell>
          <cell r="E41">
            <v>1241374.286266604</v>
          </cell>
          <cell r="F41">
            <v>688720</v>
          </cell>
          <cell r="G41">
            <v>1</v>
          </cell>
          <cell r="H41">
            <v>13100</v>
          </cell>
          <cell r="I41">
            <v>192920</v>
          </cell>
          <cell r="J41">
            <v>96660</v>
          </cell>
          <cell r="K41">
            <v>96660</v>
          </cell>
          <cell r="L41">
            <v>96460</v>
          </cell>
          <cell r="M41">
            <v>96460</v>
          </cell>
          <cell r="N41">
            <v>96460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552654.28626660397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552654.28626660397</v>
          </cell>
          <cell r="AT41">
            <v>552654.28626660397</v>
          </cell>
          <cell r="AU41" t="b">
            <v>0</v>
          </cell>
        </row>
        <row r="42">
          <cell r="B42">
            <v>28</v>
          </cell>
          <cell r="C42">
            <v>10</v>
          </cell>
          <cell r="D42">
            <v>1319928.2135718421</v>
          </cell>
          <cell r="E42">
            <v>1319928.2135718421</v>
          </cell>
          <cell r="F42">
            <v>688720</v>
          </cell>
          <cell r="G42">
            <v>1</v>
          </cell>
          <cell r="H42">
            <v>13100</v>
          </cell>
          <cell r="I42">
            <v>192920</v>
          </cell>
          <cell r="J42">
            <v>96660</v>
          </cell>
          <cell r="K42">
            <v>96660</v>
          </cell>
          <cell r="L42">
            <v>96460</v>
          </cell>
          <cell r="M42">
            <v>96460</v>
          </cell>
          <cell r="N42">
            <v>96460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631208.21357184206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631208.21357184206</v>
          </cell>
          <cell r="AT42">
            <v>631208.21357184206</v>
          </cell>
          <cell r="AU42" t="b">
            <v>0</v>
          </cell>
        </row>
        <row r="43">
          <cell r="B43">
            <v>29</v>
          </cell>
          <cell r="C43">
            <v>10</v>
          </cell>
          <cell r="D43">
            <v>1523456.79385256</v>
          </cell>
          <cell r="E43">
            <v>1523456.79385256</v>
          </cell>
          <cell r="F43">
            <v>688720</v>
          </cell>
          <cell r="G43">
            <v>1</v>
          </cell>
          <cell r="H43">
            <v>13100</v>
          </cell>
          <cell r="I43">
            <v>192920</v>
          </cell>
          <cell r="J43">
            <v>96660</v>
          </cell>
          <cell r="K43">
            <v>96660</v>
          </cell>
          <cell r="L43">
            <v>96460</v>
          </cell>
          <cell r="M43">
            <v>96460</v>
          </cell>
          <cell r="N43">
            <v>96460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834736.79385255999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834736.79385255999</v>
          </cell>
          <cell r="AT43">
            <v>834736.79385255999</v>
          </cell>
          <cell r="AU43" t="b">
            <v>0</v>
          </cell>
        </row>
        <row r="44">
          <cell r="B44">
            <v>30</v>
          </cell>
          <cell r="C44">
            <v>10</v>
          </cell>
          <cell r="D44">
            <v>1523456.79385256</v>
          </cell>
          <cell r="E44">
            <v>1523456.79385256</v>
          </cell>
          <cell r="F44">
            <v>688720</v>
          </cell>
          <cell r="G44">
            <v>1</v>
          </cell>
          <cell r="H44">
            <v>13100</v>
          </cell>
          <cell r="I44">
            <v>192920</v>
          </cell>
          <cell r="J44">
            <v>96660</v>
          </cell>
          <cell r="K44">
            <v>96660</v>
          </cell>
          <cell r="L44">
            <v>96460</v>
          </cell>
          <cell r="M44">
            <v>96460</v>
          </cell>
          <cell r="N44">
            <v>96460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834736.79385255999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834736.79385255999</v>
          </cell>
          <cell r="AT44">
            <v>834736.79385255999</v>
          </cell>
          <cell r="AU44" t="b">
            <v>0</v>
          </cell>
        </row>
        <row r="45">
          <cell r="B45">
            <v>31</v>
          </cell>
          <cell r="C45">
            <v>10</v>
          </cell>
          <cell r="D45">
            <v>1523456.79385256</v>
          </cell>
          <cell r="E45">
            <v>1523456.79385256</v>
          </cell>
          <cell r="F45">
            <v>688720</v>
          </cell>
          <cell r="G45">
            <v>1</v>
          </cell>
          <cell r="H45">
            <v>13100</v>
          </cell>
          <cell r="I45">
            <v>192920</v>
          </cell>
          <cell r="J45">
            <v>96660</v>
          </cell>
          <cell r="K45">
            <v>96660</v>
          </cell>
          <cell r="L45">
            <v>96460</v>
          </cell>
          <cell r="M45">
            <v>96460</v>
          </cell>
          <cell r="N45">
            <v>96460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834736.79385255999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834736.79385255999</v>
          </cell>
          <cell r="AT45">
            <v>834736.79385255999</v>
          </cell>
          <cell r="AU45" t="b">
            <v>0</v>
          </cell>
        </row>
        <row r="46">
          <cell r="B46">
            <v>32</v>
          </cell>
          <cell r="C46">
            <v>11</v>
          </cell>
          <cell r="D46">
            <v>2472667.1374337799</v>
          </cell>
          <cell r="E46">
            <v>2472667.1374337799</v>
          </cell>
          <cell r="F46">
            <v>1219030</v>
          </cell>
          <cell r="G46">
            <v>1</v>
          </cell>
          <cell r="H46">
            <v>13100</v>
          </cell>
          <cell r="I46">
            <v>192920</v>
          </cell>
          <cell r="J46">
            <v>96660</v>
          </cell>
          <cell r="K46">
            <v>96660</v>
          </cell>
          <cell r="L46">
            <v>96460</v>
          </cell>
          <cell r="M46">
            <v>96460</v>
          </cell>
          <cell r="N46">
            <v>96460</v>
          </cell>
          <cell r="O46">
            <v>96000</v>
          </cell>
          <cell r="P46">
            <v>96660</v>
          </cell>
          <cell r="Q46">
            <v>144990</v>
          </cell>
          <cell r="R46">
            <v>0</v>
          </cell>
          <cell r="S46">
            <v>96000</v>
          </cell>
          <cell r="T46">
            <v>0</v>
          </cell>
          <cell r="U46">
            <v>96660</v>
          </cell>
          <cell r="V46">
            <v>0</v>
          </cell>
          <cell r="W46">
            <v>1253637.1374337799</v>
          </cell>
          <cell r="X46">
            <v>0</v>
          </cell>
          <cell r="Y46">
            <v>48330</v>
          </cell>
          <cell r="Z46">
            <v>0</v>
          </cell>
          <cell r="AA46">
            <v>96660</v>
          </cell>
          <cell r="AB46">
            <v>96000</v>
          </cell>
          <cell r="AC46">
            <v>98660</v>
          </cell>
          <cell r="AD46">
            <v>147990</v>
          </cell>
          <cell r="AE46">
            <v>98660</v>
          </cell>
          <cell r="AF46">
            <v>98660</v>
          </cell>
          <cell r="AG46">
            <v>49330</v>
          </cell>
          <cell r="AH46">
            <v>78928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440419.13743377989</v>
          </cell>
          <cell r="AT46">
            <v>440419.13743377989</v>
          </cell>
          <cell r="AU46">
            <v>96660</v>
          </cell>
        </row>
        <row r="47">
          <cell r="B47">
            <v>33</v>
          </cell>
          <cell r="C47">
            <v>11</v>
          </cell>
          <cell r="D47">
            <v>2472667.1374337799</v>
          </cell>
          <cell r="E47">
            <v>2472667.1374337799</v>
          </cell>
          <cell r="F47">
            <v>1219030</v>
          </cell>
          <cell r="G47">
            <v>1</v>
          </cell>
          <cell r="H47">
            <v>13100</v>
          </cell>
          <cell r="I47">
            <v>192920</v>
          </cell>
          <cell r="J47">
            <v>96660</v>
          </cell>
          <cell r="K47">
            <v>96660</v>
          </cell>
          <cell r="L47">
            <v>96460</v>
          </cell>
          <cell r="M47">
            <v>96460</v>
          </cell>
          <cell r="N47">
            <v>96460</v>
          </cell>
          <cell r="O47">
            <v>96000</v>
          </cell>
          <cell r="P47">
            <v>96660</v>
          </cell>
          <cell r="Q47">
            <v>144990</v>
          </cell>
          <cell r="R47">
            <v>0</v>
          </cell>
          <cell r="S47">
            <v>96000</v>
          </cell>
          <cell r="T47">
            <v>0</v>
          </cell>
          <cell r="U47">
            <v>96660</v>
          </cell>
          <cell r="V47">
            <v>0</v>
          </cell>
          <cell r="W47">
            <v>1253637.1374337799</v>
          </cell>
          <cell r="X47">
            <v>0</v>
          </cell>
          <cell r="Y47">
            <v>48330</v>
          </cell>
          <cell r="Z47">
            <v>0</v>
          </cell>
          <cell r="AA47">
            <v>96660</v>
          </cell>
          <cell r="AB47">
            <v>96000</v>
          </cell>
          <cell r="AC47">
            <v>98660</v>
          </cell>
          <cell r="AD47">
            <v>147990</v>
          </cell>
          <cell r="AE47">
            <v>98660</v>
          </cell>
          <cell r="AF47">
            <v>98660</v>
          </cell>
          <cell r="AG47">
            <v>49330</v>
          </cell>
          <cell r="AH47">
            <v>78928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440419.13743377989</v>
          </cell>
          <cell r="AT47">
            <v>440419.13743377989</v>
          </cell>
          <cell r="AU47">
            <v>96660</v>
          </cell>
        </row>
        <row r="48">
          <cell r="B48">
            <v>34</v>
          </cell>
          <cell r="C48">
            <v>11</v>
          </cell>
          <cell r="D48">
            <v>2472667.1374337799</v>
          </cell>
          <cell r="E48">
            <v>2472667.1374337799</v>
          </cell>
          <cell r="F48">
            <v>1219030</v>
          </cell>
          <cell r="G48">
            <v>1</v>
          </cell>
          <cell r="H48">
            <v>13100</v>
          </cell>
          <cell r="I48">
            <v>192920</v>
          </cell>
          <cell r="J48">
            <v>96660</v>
          </cell>
          <cell r="K48">
            <v>96660</v>
          </cell>
          <cell r="L48">
            <v>96460</v>
          </cell>
          <cell r="M48">
            <v>96460</v>
          </cell>
          <cell r="N48">
            <v>96460</v>
          </cell>
          <cell r="O48">
            <v>96000</v>
          </cell>
          <cell r="P48">
            <v>96660</v>
          </cell>
          <cell r="Q48">
            <v>144990</v>
          </cell>
          <cell r="R48">
            <v>0</v>
          </cell>
          <cell r="S48">
            <v>96000</v>
          </cell>
          <cell r="T48">
            <v>0</v>
          </cell>
          <cell r="U48">
            <v>96660</v>
          </cell>
          <cell r="V48">
            <v>0</v>
          </cell>
          <cell r="W48">
            <v>1253637.1374337799</v>
          </cell>
          <cell r="X48">
            <v>0</v>
          </cell>
          <cell r="Y48">
            <v>48330</v>
          </cell>
          <cell r="Z48">
            <v>0</v>
          </cell>
          <cell r="AA48">
            <v>96660</v>
          </cell>
          <cell r="AB48">
            <v>96000</v>
          </cell>
          <cell r="AC48">
            <v>98660</v>
          </cell>
          <cell r="AD48">
            <v>147990</v>
          </cell>
          <cell r="AE48">
            <v>98660</v>
          </cell>
          <cell r="AF48">
            <v>98660</v>
          </cell>
          <cell r="AG48">
            <v>49330</v>
          </cell>
          <cell r="AH48">
            <v>78928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440419.13743377989</v>
          </cell>
          <cell r="AT48">
            <v>440419.13743377989</v>
          </cell>
          <cell r="AU48">
            <v>96660</v>
          </cell>
        </row>
        <row r="49">
          <cell r="B49">
            <v>35</v>
          </cell>
          <cell r="C49">
            <v>11</v>
          </cell>
          <cell r="D49">
            <v>2472667.1374337799</v>
          </cell>
          <cell r="E49">
            <v>2472667.1374337799</v>
          </cell>
          <cell r="F49">
            <v>1219030</v>
          </cell>
          <cell r="G49">
            <v>1</v>
          </cell>
          <cell r="H49">
            <v>13100</v>
          </cell>
          <cell r="I49">
            <v>192920</v>
          </cell>
          <cell r="J49">
            <v>96660</v>
          </cell>
          <cell r="K49">
            <v>96660</v>
          </cell>
          <cell r="L49">
            <v>96460</v>
          </cell>
          <cell r="M49">
            <v>96460</v>
          </cell>
          <cell r="N49">
            <v>96460</v>
          </cell>
          <cell r="O49">
            <v>96000</v>
          </cell>
          <cell r="P49">
            <v>96660</v>
          </cell>
          <cell r="Q49">
            <v>144990</v>
          </cell>
          <cell r="R49">
            <v>0</v>
          </cell>
          <cell r="S49">
            <v>96000</v>
          </cell>
          <cell r="T49">
            <v>0</v>
          </cell>
          <cell r="U49">
            <v>96660</v>
          </cell>
          <cell r="V49">
            <v>0</v>
          </cell>
          <cell r="W49">
            <v>1253637.1374337799</v>
          </cell>
          <cell r="X49">
            <v>0</v>
          </cell>
          <cell r="Y49">
            <v>48330</v>
          </cell>
          <cell r="Z49">
            <v>0</v>
          </cell>
          <cell r="AA49">
            <v>96660</v>
          </cell>
          <cell r="AB49">
            <v>96000</v>
          </cell>
          <cell r="AC49">
            <v>98660</v>
          </cell>
          <cell r="AD49">
            <v>147990</v>
          </cell>
          <cell r="AE49">
            <v>98660</v>
          </cell>
          <cell r="AF49">
            <v>98660</v>
          </cell>
          <cell r="AG49">
            <v>49330</v>
          </cell>
          <cell r="AH49">
            <v>78928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440419.13743377989</v>
          </cell>
          <cell r="AT49">
            <v>440419.13743377989</v>
          </cell>
          <cell r="AU49">
            <v>96660</v>
          </cell>
        </row>
        <row r="50">
          <cell r="B50">
            <v>36</v>
          </cell>
          <cell r="C50">
            <v>11</v>
          </cell>
          <cell r="D50">
            <v>2472667.1374337799</v>
          </cell>
          <cell r="E50">
            <v>2472667.1374337799</v>
          </cell>
          <cell r="F50">
            <v>1219030</v>
          </cell>
          <cell r="G50">
            <v>1</v>
          </cell>
          <cell r="H50">
            <v>13100</v>
          </cell>
          <cell r="I50">
            <v>192920</v>
          </cell>
          <cell r="J50">
            <v>96660</v>
          </cell>
          <cell r="K50">
            <v>96660</v>
          </cell>
          <cell r="L50">
            <v>96460</v>
          </cell>
          <cell r="M50">
            <v>96460</v>
          </cell>
          <cell r="N50">
            <v>96460</v>
          </cell>
          <cell r="O50">
            <v>96000</v>
          </cell>
          <cell r="P50">
            <v>96660</v>
          </cell>
          <cell r="Q50">
            <v>144990</v>
          </cell>
          <cell r="R50">
            <v>0</v>
          </cell>
          <cell r="S50">
            <v>96000</v>
          </cell>
          <cell r="T50">
            <v>0</v>
          </cell>
          <cell r="U50">
            <v>96660</v>
          </cell>
          <cell r="V50">
            <v>0</v>
          </cell>
          <cell r="W50">
            <v>1253637.1374337799</v>
          </cell>
          <cell r="X50">
            <v>0</v>
          </cell>
          <cell r="Y50">
            <v>48330</v>
          </cell>
          <cell r="Z50">
            <v>0</v>
          </cell>
          <cell r="AA50">
            <v>96660</v>
          </cell>
          <cell r="AB50">
            <v>96000</v>
          </cell>
          <cell r="AC50">
            <v>98660</v>
          </cell>
          <cell r="AD50">
            <v>147990</v>
          </cell>
          <cell r="AE50">
            <v>98660</v>
          </cell>
          <cell r="AF50">
            <v>98660</v>
          </cell>
          <cell r="AG50">
            <v>49330</v>
          </cell>
          <cell r="AH50">
            <v>78928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440419.13743377989</v>
          </cell>
          <cell r="AT50">
            <v>440419.13743377989</v>
          </cell>
          <cell r="AU50">
            <v>96660</v>
          </cell>
        </row>
        <row r="51">
          <cell r="B51">
            <v>37</v>
          </cell>
          <cell r="C51">
            <v>11</v>
          </cell>
          <cell r="D51">
            <v>2472667.1374337799</v>
          </cell>
          <cell r="E51">
            <v>2472667.1374337799</v>
          </cell>
          <cell r="F51">
            <v>1219030</v>
          </cell>
          <cell r="G51">
            <v>1</v>
          </cell>
          <cell r="H51">
            <v>13100</v>
          </cell>
          <cell r="I51">
            <v>192920</v>
          </cell>
          <cell r="J51">
            <v>96660</v>
          </cell>
          <cell r="K51">
            <v>96660</v>
          </cell>
          <cell r="L51">
            <v>96460</v>
          </cell>
          <cell r="M51">
            <v>96460</v>
          </cell>
          <cell r="N51">
            <v>96460</v>
          </cell>
          <cell r="O51">
            <v>96000</v>
          </cell>
          <cell r="P51">
            <v>96660</v>
          </cell>
          <cell r="Q51">
            <v>144990</v>
          </cell>
          <cell r="R51">
            <v>0</v>
          </cell>
          <cell r="S51">
            <v>96000</v>
          </cell>
          <cell r="T51">
            <v>0</v>
          </cell>
          <cell r="U51">
            <v>96660</v>
          </cell>
          <cell r="V51">
            <v>0</v>
          </cell>
          <cell r="W51">
            <v>1253637.1374337799</v>
          </cell>
          <cell r="X51">
            <v>0</v>
          </cell>
          <cell r="Y51">
            <v>48330</v>
          </cell>
          <cell r="Z51">
            <v>0</v>
          </cell>
          <cell r="AA51">
            <v>96660</v>
          </cell>
          <cell r="AB51">
            <v>96000</v>
          </cell>
          <cell r="AC51">
            <v>98660</v>
          </cell>
          <cell r="AD51">
            <v>147990</v>
          </cell>
          <cell r="AE51">
            <v>98660</v>
          </cell>
          <cell r="AF51">
            <v>98660</v>
          </cell>
          <cell r="AG51">
            <v>49330</v>
          </cell>
          <cell r="AH51">
            <v>78928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440419.13743377989</v>
          </cell>
          <cell r="AT51">
            <v>440419.13743377989</v>
          </cell>
          <cell r="AU51">
            <v>96660</v>
          </cell>
        </row>
        <row r="52">
          <cell r="B52">
            <v>38</v>
          </cell>
          <cell r="C52">
            <v>11</v>
          </cell>
          <cell r="D52">
            <v>2472667.1374337799</v>
          </cell>
          <cell r="E52">
            <v>2472667.1374337799</v>
          </cell>
          <cell r="F52">
            <v>1219030</v>
          </cell>
          <cell r="G52">
            <v>1</v>
          </cell>
          <cell r="H52">
            <v>13100</v>
          </cell>
          <cell r="I52">
            <v>192920</v>
          </cell>
          <cell r="J52">
            <v>96660</v>
          </cell>
          <cell r="K52">
            <v>96660</v>
          </cell>
          <cell r="L52">
            <v>96460</v>
          </cell>
          <cell r="M52">
            <v>96460</v>
          </cell>
          <cell r="N52">
            <v>96460</v>
          </cell>
          <cell r="O52">
            <v>96000</v>
          </cell>
          <cell r="P52">
            <v>96660</v>
          </cell>
          <cell r="Q52">
            <v>144990</v>
          </cell>
          <cell r="R52">
            <v>0</v>
          </cell>
          <cell r="S52">
            <v>96000</v>
          </cell>
          <cell r="T52">
            <v>0</v>
          </cell>
          <cell r="U52">
            <v>96660</v>
          </cell>
          <cell r="V52">
            <v>0</v>
          </cell>
          <cell r="W52">
            <v>1253637.1374337799</v>
          </cell>
          <cell r="X52">
            <v>0</v>
          </cell>
          <cell r="Y52">
            <v>48330</v>
          </cell>
          <cell r="Z52">
            <v>0</v>
          </cell>
          <cell r="AA52">
            <v>96660</v>
          </cell>
          <cell r="AB52">
            <v>96000</v>
          </cell>
          <cell r="AC52">
            <v>98660</v>
          </cell>
          <cell r="AD52">
            <v>147990</v>
          </cell>
          <cell r="AE52">
            <v>98660</v>
          </cell>
          <cell r="AF52">
            <v>98660</v>
          </cell>
          <cell r="AG52">
            <v>49330</v>
          </cell>
          <cell r="AH52">
            <v>78928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440419.13743377989</v>
          </cell>
          <cell r="AT52">
            <v>440419.13743377989</v>
          </cell>
          <cell r="AU52">
            <v>96660</v>
          </cell>
        </row>
        <row r="53">
          <cell r="B53">
            <v>39</v>
          </cell>
          <cell r="C53">
            <v>11</v>
          </cell>
          <cell r="D53">
            <v>2472667.1374337799</v>
          </cell>
          <cell r="E53">
            <v>2472667.1374337799</v>
          </cell>
          <cell r="F53">
            <v>1219030</v>
          </cell>
          <cell r="G53">
            <v>1</v>
          </cell>
          <cell r="H53">
            <v>13100</v>
          </cell>
          <cell r="I53">
            <v>192920</v>
          </cell>
          <cell r="J53">
            <v>96660</v>
          </cell>
          <cell r="K53">
            <v>96660</v>
          </cell>
          <cell r="L53">
            <v>96460</v>
          </cell>
          <cell r="M53">
            <v>96460</v>
          </cell>
          <cell r="N53">
            <v>96460</v>
          </cell>
          <cell r="O53">
            <v>96000</v>
          </cell>
          <cell r="P53">
            <v>96660</v>
          </cell>
          <cell r="Q53">
            <v>144990</v>
          </cell>
          <cell r="R53">
            <v>0</v>
          </cell>
          <cell r="S53">
            <v>96000</v>
          </cell>
          <cell r="T53">
            <v>0</v>
          </cell>
          <cell r="U53">
            <v>96660</v>
          </cell>
          <cell r="V53">
            <v>0</v>
          </cell>
          <cell r="W53">
            <v>1253637.1374337799</v>
          </cell>
          <cell r="X53">
            <v>0</v>
          </cell>
          <cell r="Y53">
            <v>48330</v>
          </cell>
          <cell r="Z53">
            <v>0</v>
          </cell>
          <cell r="AA53">
            <v>96660</v>
          </cell>
          <cell r="AB53">
            <v>96000</v>
          </cell>
          <cell r="AC53">
            <v>98660</v>
          </cell>
          <cell r="AD53">
            <v>147990</v>
          </cell>
          <cell r="AE53">
            <v>98660</v>
          </cell>
          <cell r="AF53">
            <v>98660</v>
          </cell>
          <cell r="AG53">
            <v>49330</v>
          </cell>
          <cell r="AH53">
            <v>78928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440419.13743377989</v>
          </cell>
          <cell r="AT53">
            <v>440419.13743377989</v>
          </cell>
          <cell r="AU53">
            <v>96660</v>
          </cell>
        </row>
        <row r="54">
          <cell r="B54">
            <v>40</v>
          </cell>
          <cell r="C54">
            <v>11</v>
          </cell>
          <cell r="D54">
            <v>2240117.2423476279</v>
          </cell>
          <cell r="E54">
            <v>2240117.2423476279</v>
          </cell>
          <cell r="F54">
            <v>1219030</v>
          </cell>
          <cell r="G54">
            <v>1</v>
          </cell>
          <cell r="H54">
            <v>13100</v>
          </cell>
          <cell r="I54">
            <v>192920</v>
          </cell>
          <cell r="J54">
            <v>96660</v>
          </cell>
          <cell r="K54">
            <v>96660</v>
          </cell>
          <cell r="L54">
            <v>96460</v>
          </cell>
          <cell r="M54">
            <v>96460</v>
          </cell>
          <cell r="N54">
            <v>96460</v>
          </cell>
          <cell r="O54">
            <v>96000</v>
          </cell>
          <cell r="P54">
            <v>96660</v>
          </cell>
          <cell r="Q54">
            <v>144990</v>
          </cell>
          <cell r="R54">
            <v>0</v>
          </cell>
          <cell r="S54">
            <v>96000</v>
          </cell>
          <cell r="T54">
            <v>0</v>
          </cell>
          <cell r="U54">
            <v>96660</v>
          </cell>
          <cell r="V54">
            <v>0</v>
          </cell>
          <cell r="W54">
            <v>1021087.2423476279</v>
          </cell>
          <cell r="X54">
            <v>0</v>
          </cell>
          <cell r="Y54">
            <v>48330</v>
          </cell>
          <cell r="Z54">
            <v>0</v>
          </cell>
          <cell r="AA54">
            <v>96660</v>
          </cell>
          <cell r="AB54">
            <v>96000</v>
          </cell>
          <cell r="AC54">
            <v>98660</v>
          </cell>
          <cell r="AD54">
            <v>147990</v>
          </cell>
          <cell r="AE54">
            <v>98660</v>
          </cell>
          <cell r="AF54">
            <v>98660</v>
          </cell>
          <cell r="AG54">
            <v>49330</v>
          </cell>
          <cell r="AH54">
            <v>78928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207869.24234762788</v>
          </cell>
          <cell r="AT54">
            <v>207869.24234762788</v>
          </cell>
          <cell r="AU54">
            <v>96660</v>
          </cell>
        </row>
        <row r="55">
          <cell r="B55">
            <v>41</v>
          </cell>
          <cell r="C55">
            <v>11</v>
          </cell>
          <cell r="D55">
            <v>2430037.1831115801</v>
          </cell>
          <cell r="E55">
            <v>2430037.1831115801</v>
          </cell>
          <cell r="F55">
            <v>1219030</v>
          </cell>
          <cell r="G55">
            <v>1</v>
          </cell>
          <cell r="H55">
            <v>13100</v>
          </cell>
          <cell r="I55">
            <v>192920</v>
          </cell>
          <cell r="J55">
            <v>96660</v>
          </cell>
          <cell r="K55">
            <v>96660</v>
          </cell>
          <cell r="L55">
            <v>96460</v>
          </cell>
          <cell r="M55">
            <v>96460</v>
          </cell>
          <cell r="N55">
            <v>96460</v>
          </cell>
          <cell r="O55">
            <v>96000</v>
          </cell>
          <cell r="P55">
            <v>96660</v>
          </cell>
          <cell r="Q55">
            <v>144990</v>
          </cell>
          <cell r="R55">
            <v>0</v>
          </cell>
          <cell r="S55">
            <v>96000</v>
          </cell>
          <cell r="T55">
            <v>0</v>
          </cell>
          <cell r="U55">
            <v>96660</v>
          </cell>
          <cell r="V55">
            <v>0</v>
          </cell>
          <cell r="W55">
            <v>1211007.1831115801</v>
          </cell>
          <cell r="X55">
            <v>0</v>
          </cell>
          <cell r="Y55">
            <v>48330</v>
          </cell>
          <cell r="Z55">
            <v>0</v>
          </cell>
          <cell r="AA55">
            <v>96660</v>
          </cell>
          <cell r="AB55">
            <v>96000</v>
          </cell>
          <cell r="AC55">
            <v>98660</v>
          </cell>
          <cell r="AD55">
            <v>147990</v>
          </cell>
          <cell r="AE55">
            <v>98660</v>
          </cell>
          <cell r="AF55">
            <v>98660</v>
          </cell>
          <cell r="AG55">
            <v>49330</v>
          </cell>
          <cell r="AH55">
            <v>78928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397789.18311158009</v>
          </cell>
          <cell r="AT55">
            <v>397789.18311158009</v>
          </cell>
          <cell r="AU55">
            <v>96660</v>
          </cell>
        </row>
        <row r="56">
          <cell r="B56">
            <v>42</v>
          </cell>
          <cell r="C56">
            <v>11</v>
          </cell>
          <cell r="D56">
            <v>2384897.3527901759</v>
          </cell>
          <cell r="E56">
            <v>2384897.3527901759</v>
          </cell>
          <cell r="F56">
            <v>1219030</v>
          </cell>
          <cell r="G56">
            <v>1</v>
          </cell>
          <cell r="H56">
            <v>13100</v>
          </cell>
          <cell r="I56">
            <v>192920</v>
          </cell>
          <cell r="J56">
            <v>96660</v>
          </cell>
          <cell r="K56">
            <v>96660</v>
          </cell>
          <cell r="L56">
            <v>96460</v>
          </cell>
          <cell r="M56">
            <v>96460</v>
          </cell>
          <cell r="N56">
            <v>96460</v>
          </cell>
          <cell r="O56">
            <v>96000</v>
          </cell>
          <cell r="P56">
            <v>96660</v>
          </cell>
          <cell r="Q56">
            <v>144990</v>
          </cell>
          <cell r="R56">
            <v>0</v>
          </cell>
          <cell r="S56">
            <v>96000</v>
          </cell>
          <cell r="T56">
            <v>0</v>
          </cell>
          <cell r="U56">
            <v>96660</v>
          </cell>
          <cell r="V56">
            <v>0</v>
          </cell>
          <cell r="W56">
            <v>1165867.3527901759</v>
          </cell>
          <cell r="X56">
            <v>0</v>
          </cell>
          <cell r="Y56">
            <v>48330</v>
          </cell>
          <cell r="Z56">
            <v>0</v>
          </cell>
          <cell r="AA56">
            <v>96660</v>
          </cell>
          <cell r="AB56">
            <v>96000</v>
          </cell>
          <cell r="AC56">
            <v>98660</v>
          </cell>
          <cell r="AD56">
            <v>147990</v>
          </cell>
          <cell r="AE56">
            <v>98660</v>
          </cell>
          <cell r="AF56">
            <v>98660</v>
          </cell>
          <cell r="AG56">
            <v>49330</v>
          </cell>
          <cell r="AH56">
            <v>78928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352649.35279017594</v>
          </cell>
          <cell r="AT56">
            <v>352649.35279017594</v>
          </cell>
          <cell r="AU56">
            <v>96660</v>
          </cell>
        </row>
        <row r="57">
          <cell r="B57">
            <v>43</v>
          </cell>
          <cell r="C57">
            <v>11</v>
          </cell>
          <cell r="D57">
            <v>2472667.1374337799</v>
          </cell>
          <cell r="E57">
            <v>2472667.1374337799</v>
          </cell>
          <cell r="F57">
            <v>1219030</v>
          </cell>
          <cell r="G57">
            <v>1</v>
          </cell>
          <cell r="H57">
            <v>13100</v>
          </cell>
          <cell r="I57">
            <v>192920</v>
          </cell>
          <cell r="J57">
            <v>96660</v>
          </cell>
          <cell r="K57">
            <v>96660</v>
          </cell>
          <cell r="L57">
            <v>96460</v>
          </cell>
          <cell r="M57">
            <v>96460</v>
          </cell>
          <cell r="N57">
            <v>96460</v>
          </cell>
          <cell r="O57">
            <v>96000</v>
          </cell>
          <cell r="P57">
            <v>96660</v>
          </cell>
          <cell r="Q57">
            <v>144990</v>
          </cell>
          <cell r="R57">
            <v>0</v>
          </cell>
          <cell r="S57">
            <v>96000</v>
          </cell>
          <cell r="T57">
            <v>0</v>
          </cell>
          <cell r="U57">
            <v>96660</v>
          </cell>
          <cell r="V57">
            <v>0</v>
          </cell>
          <cell r="W57">
            <v>1253637.1374337799</v>
          </cell>
          <cell r="X57">
            <v>0</v>
          </cell>
          <cell r="Y57">
            <v>48330</v>
          </cell>
          <cell r="Z57">
            <v>0</v>
          </cell>
          <cell r="AA57">
            <v>96660</v>
          </cell>
          <cell r="AB57">
            <v>96000</v>
          </cell>
          <cell r="AC57">
            <v>98660</v>
          </cell>
          <cell r="AD57">
            <v>147990</v>
          </cell>
          <cell r="AE57">
            <v>98660</v>
          </cell>
          <cell r="AF57">
            <v>98660</v>
          </cell>
          <cell r="AG57">
            <v>49330</v>
          </cell>
          <cell r="AH57">
            <v>78928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440419.13743377989</v>
          </cell>
          <cell r="AT57">
            <v>440419.13743377989</v>
          </cell>
          <cell r="AU57">
            <v>96660</v>
          </cell>
        </row>
        <row r="58">
          <cell r="B58">
            <v>44</v>
          </cell>
          <cell r="C58">
            <v>11</v>
          </cell>
          <cell r="D58">
            <v>2472667.1374337799</v>
          </cell>
          <cell r="E58">
            <v>2472667.1374337799</v>
          </cell>
          <cell r="F58">
            <v>1219030</v>
          </cell>
          <cell r="G58">
            <v>1</v>
          </cell>
          <cell r="H58">
            <v>13100</v>
          </cell>
          <cell r="I58">
            <v>192920</v>
          </cell>
          <cell r="J58">
            <v>96660</v>
          </cell>
          <cell r="K58">
            <v>96660</v>
          </cell>
          <cell r="L58">
            <v>96460</v>
          </cell>
          <cell r="M58">
            <v>96460</v>
          </cell>
          <cell r="N58">
            <v>96460</v>
          </cell>
          <cell r="O58">
            <v>96000</v>
          </cell>
          <cell r="P58">
            <v>96660</v>
          </cell>
          <cell r="Q58">
            <v>144990</v>
          </cell>
          <cell r="R58">
            <v>0</v>
          </cell>
          <cell r="S58">
            <v>96000</v>
          </cell>
          <cell r="T58">
            <v>0</v>
          </cell>
          <cell r="U58">
            <v>96660</v>
          </cell>
          <cell r="V58">
            <v>0</v>
          </cell>
          <cell r="W58">
            <v>1253637.1374337799</v>
          </cell>
          <cell r="X58">
            <v>0</v>
          </cell>
          <cell r="Y58">
            <v>48330</v>
          </cell>
          <cell r="Z58">
            <v>0</v>
          </cell>
          <cell r="AA58">
            <v>96660</v>
          </cell>
          <cell r="AB58">
            <v>96000</v>
          </cell>
          <cell r="AC58">
            <v>98660</v>
          </cell>
          <cell r="AD58">
            <v>147990</v>
          </cell>
          <cell r="AE58">
            <v>98660</v>
          </cell>
          <cell r="AF58">
            <v>98660</v>
          </cell>
          <cell r="AG58">
            <v>49330</v>
          </cell>
          <cell r="AH58">
            <v>78928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440419.13743377989</v>
          </cell>
          <cell r="AT58">
            <v>440419.13743377989</v>
          </cell>
          <cell r="AU58">
            <v>96660</v>
          </cell>
        </row>
        <row r="59">
          <cell r="B59">
            <v>45</v>
          </cell>
          <cell r="C59">
            <v>11</v>
          </cell>
          <cell r="D59">
            <v>2325834.3996824161</v>
          </cell>
          <cell r="E59">
            <v>2325834.3996824161</v>
          </cell>
          <cell r="F59">
            <v>1219030</v>
          </cell>
          <cell r="G59">
            <v>1</v>
          </cell>
          <cell r="H59">
            <v>13100</v>
          </cell>
          <cell r="I59">
            <v>192920</v>
          </cell>
          <cell r="J59">
            <v>96660</v>
          </cell>
          <cell r="K59">
            <v>96660</v>
          </cell>
          <cell r="L59">
            <v>96460</v>
          </cell>
          <cell r="M59">
            <v>96460</v>
          </cell>
          <cell r="N59">
            <v>96460</v>
          </cell>
          <cell r="O59">
            <v>96000</v>
          </cell>
          <cell r="P59">
            <v>96660</v>
          </cell>
          <cell r="Q59">
            <v>144990</v>
          </cell>
          <cell r="R59">
            <v>0</v>
          </cell>
          <cell r="S59">
            <v>96000</v>
          </cell>
          <cell r="T59">
            <v>0</v>
          </cell>
          <cell r="U59">
            <v>96660</v>
          </cell>
          <cell r="V59">
            <v>0</v>
          </cell>
          <cell r="W59">
            <v>1106804.3996824161</v>
          </cell>
          <cell r="X59">
            <v>0</v>
          </cell>
          <cell r="Y59">
            <v>48330</v>
          </cell>
          <cell r="Z59">
            <v>0</v>
          </cell>
          <cell r="AA59">
            <v>96660</v>
          </cell>
          <cell r="AB59">
            <v>96000</v>
          </cell>
          <cell r="AC59">
            <v>98660</v>
          </cell>
          <cell r="AD59">
            <v>147990</v>
          </cell>
          <cell r="AE59">
            <v>98660</v>
          </cell>
          <cell r="AF59">
            <v>98660</v>
          </cell>
          <cell r="AG59">
            <v>49330</v>
          </cell>
          <cell r="AH59">
            <v>78928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293586.39968241611</v>
          </cell>
          <cell r="AT59">
            <v>293586.39968241611</v>
          </cell>
          <cell r="AU59">
            <v>96660</v>
          </cell>
        </row>
        <row r="60">
          <cell r="B60">
            <v>46</v>
          </cell>
          <cell r="C60">
            <v>11</v>
          </cell>
          <cell r="D60">
            <v>2457690.7452841941</v>
          </cell>
          <cell r="E60">
            <v>2457690.7452841941</v>
          </cell>
          <cell r="F60">
            <v>1219030</v>
          </cell>
          <cell r="G60">
            <v>1</v>
          </cell>
          <cell r="H60">
            <v>13100</v>
          </cell>
          <cell r="I60">
            <v>192920</v>
          </cell>
          <cell r="J60">
            <v>96660</v>
          </cell>
          <cell r="K60">
            <v>96660</v>
          </cell>
          <cell r="L60">
            <v>96460</v>
          </cell>
          <cell r="M60">
            <v>96460</v>
          </cell>
          <cell r="N60">
            <v>96460</v>
          </cell>
          <cell r="O60">
            <v>96000</v>
          </cell>
          <cell r="P60">
            <v>96660</v>
          </cell>
          <cell r="Q60">
            <v>144990</v>
          </cell>
          <cell r="R60">
            <v>0</v>
          </cell>
          <cell r="S60">
            <v>96000</v>
          </cell>
          <cell r="T60">
            <v>0</v>
          </cell>
          <cell r="U60">
            <v>96660</v>
          </cell>
          <cell r="V60">
            <v>0</v>
          </cell>
          <cell r="W60">
            <v>1238660.7452841941</v>
          </cell>
          <cell r="X60">
            <v>0</v>
          </cell>
          <cell r="Y60">
            <v>48330</v>
          </cell>
          <cell r="Z60">
            <v>0</v>
          </cell>
          <cell r="AA60">
            <v>96660</v>
          </cell>
          <cell r="AB60">
            <v>96000</v>
          </cell>
          <cell r="AC60">
            <v>98660</v>
          </cell>
          <cell r="AD60">
            <v>147990</v>
          </cell>
          <cell r="AE60">
            <v>98660</v>
          </cell>
          <cell r="AF60">
            <v>98660</v>
          </cell>
          <cell r="AG60">
            <v>49330</v>
          </cell>
          <cell r="AH60">
            <v>78928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425442.74528419413</v>
          </cell>
          <cell r="AT60">
            <v>425442.74528419413</v>
          </cell>
          <cell r="AU60">
            <v>96660</v>
          </cell>
        </row>
        <row r="61">
          <cell r="B61">
            <v>47</v>
          </cell>
          <cell r="C61">
            <v>11</v>
          </cell>
          <cell r="D61">
            <v>2472667.1374337799</v>
          </cell>
          <cell r="E61">
            <v>2472667.1374337799</v>
          </cell>
          <cell r="F61">
            <v>1219030</v>
          </cell>
          <cell r="G61">
            <v>1</v>
          </cell>
          <cell r="H61">
            <v>13100</v>
          </cell>
          <cell r="I61">
            <v>192920</v>
          </cell>
          <cell r="J61">
            <v>96660</v>
          </cell>
          <cell r="K61">
            <v>96660</v>
          </cell>
          <cell r="L61">
            <v>96460</v>
          </cell>
          <cell r="M61">
            <v>96460</v>
          </cell>
          <cell r="N61">
            <v>96460</v>
          </cell>
          <cell r="O61">
            <v>96000</v>
          </cell>
          <cell r="P61">
            <v>96660</v>
          </cell>
          <cell r="Q61">
            <v>144990</v>
          </cell>
          <cell r="R61">
            <v>0</v>
          </cell>
          <cell r="S61">
            <v>96000</v>
          </cell>
          <cell r="T61">
            <v>0</v>
          </cell>
          <cell r="U61">
            <v>96660</v>
          </cell>
          <cell r="V61">
            <v>0</v>
          </cell>
          <cell r="W61">
            <v>1253637.1374337799</v>
          </cell>
          <cell r="X61">
            <v>0</v>
          </cell>
          <cell r="Y61">
            <v>48330</v>
          </cell>
          <cell r="Z61">
            <v>0</v>
          </cell>
          <cell r="AA61">
            <v>96660</v>
          </cell>
          <cell r="AB61">
            <v>96000</v>
          </cell>
          <cell r="AC61">
            <v>98660</v>
          </cell>
          <cell r="AD61">
            <v>147990</v>
          </cell>
          <cell r="AE61">
            <v>98660</v>
          </cell>
          <cell r="AF61">
            <v>98660</v>
          </cell>
          <cell r="AG61">
            <v>49330</v>
          </cell>
          <cell r="AH61">
            <v>78928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440419.13743377989</v>
          </cell>
          <cell r="AT61">
            <v>440419.13743377989</v>
          </cell>
          <cell r="AU61">
            <v>96660</v>
          </cell>
        </row>
        <row r="62">
          <cell r="B62">
            <v>48</v>
          </cell>
          <cell r="C62">
            <v>11</v>
          </cell>
          <cell r="D62">
            <v>2472667.1374337799</v>
          </cell>
          <cell r="E62">
            <v>2472667.1374337799</v>
          </cell>
          <cell r="F62">
            <v>1219030</v>
          </cell>
          <cell r="G62">
            <v>1</v>
          </cell>
          <cell r="H62">
            <v>13100</v>
          </cell>
          <cell r="I62">
            <v>192920</v>
          </cell>
          <cell r="J62">
            <v>96660</v>
          </cell>
          <cell r="K62">
            <v>96660</v>
          </cell>
          <cell r="L62">
            <v>96460</v>
          </cell>
          <cell r="M62">
            <v>96460</v>
          </cell>
          <cell r="N62">
            <v>96460</v>
          </cell>
          <cell r="O62">
            <v>96000</v>
          </cell>
          <cell r="P62">
            <v>96660</v>
          </cell>
          <cell r="Q62">
            <v>144990</v>
          </cell>
          <cell r="R62">
            <v>0</v>
          </cell>
          <cell r="S62">
            <v>96000</v>
          </cell>
          <cell r="T62">
            <v>0</v>
          </cell>
          <cell r="U62">
            <v>96660</v>
          </cell>
          <cell r="V62">
            <v>0</v>
          </cell>
          <cell r="W62">
            <v>1253637.1374337799</v>
          </cell>
          <cell r="X62">
            <v>0</v>
          </cell>
          <cell r="Y62">
            <v>48330</v>
          </cell>
          <cell r="Z62">
            <v>0</v>
          </cell>
          <cell r="AA62">
            <v>96660</v>
          </cell>
          <cell r="AB62">
            <v>96000</v>
          </cell>
          <cell r="AC62">
            <v>98660</v>
          </cell>
          <cell r="AD62">
            <v>147990</v>
          </cell>
          <cell r="AE62">
            <v>98660</v>
          </cell>
          <cell r="AF62">
            <v>98660</v>
          </cell>
          <cell r="AG62">
            <v>49330</v>
          </cell>
          <cell r="AH62">
            <v>78928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440419.13743377989</v>
          </cell>
          <cell r="AT62">
            <v>440419.13743377989</v>
          </cell>
          <cell r="AU62">
            <v>96660</v>
          </cell>
        </row>
        <row r="63">
          <cell r="B63">
            <v>49</v>
          </cell>
          <cell r="C63">
            <v>11</v>
          </cell>
          <cell r="D63">
            <v>2104664.8055170779</v>
          </cell>
          <cell r="E63">
            <v>2104664.8055170779</v>
          </cell>
          <cell r="F63">
            <v>1219030</v>
          </cell>
          <cell r="G63">
            <v>1</v>
          </cell>
          <cell r="H63">
            <v>13100</v>
          </cell>
          <cell r="I63">
            <v>192920</v>
          </cell>
          <cell r="J63">
            <v>96660</v>
          </cell>
          <cell r="K63">
            <v>96660</v>
          </cell>
          <cell r="L63">
            <v>96460</v>
          </cell>
          <cell r="M63">
            <v>96460</v>
          </cell>
          <cell r="N63">
            <v>96460</v>
          </cell>
          <cell r="O63">
            <v>96000</v>
          </cell>
          <cell r="P63">
            <v>96660</v>
          </cell>
          <cell r="Q63">
            <v>144990</v>
          </cell>
          <cell r="R63">
            <v>0</v>
          </cell>
          <cell r="S63">
            <v>96000</v>
          </cell>
          <cell r="T63">
            <v>0</v>
          </cell>
          <cell r="U63">
            <v>96660</v>
          </cell>
          <cell r="V63">
            <v>0</v>
          </cell>
          <cell r="W63">
            <v>885634.80551707791</v>
          </cell>
          <cell r="X63">
            <v>0</v>
          </cell>
          <cell r="Y63">
            <v>48330</v>
          </cell>
          <cell r="Z63">
            <v>0</v>
          </cell>
          <cell r="AA63">
            <v>96660</v>
          </cell>
          <cell r="AB63">
            <v>96000</v>
          </cell>
          <cell r="AC63">
            <v>98660</v>
          </cell>
          <cell r="AD63">
            <v>147990</v>
          </cell>
          <cell r="AE63">
            <v>98660</v>
          </cell>
          <cell r="AF63">
            <v>98660</v>
          </cell>
          <cell r="AG63">
            <v>49330</v>
          </cell>
          <cell r="AH63">
            <v>78928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72416.805517077912</v>
          </cell>
          <cell r="AT63">
            <v>72416.805517077912</v>
          </cell>
          <cell r="AU63">
            <v>72416.805517077912</v>
          </cell>
        </row>
        <row r="64">
          <cell r="B64">
            <v>50</v>
          </cell>
          <cell r="C64">
            <v>11</v>
          </cell>
          <cell r="D64">
            <v>2472667.1374337799</v>
          </cell>
          <cell r="E64">
            <v>2472667.1374337799</v>
          </cell>
          <cell r="F64">
            <v>1219030</v>
          </cell>
          <cell r="G64">
            <v>1</v>
          </cell>
          <cell r="H64">
            <v>13100</v>
          </cell>
          <cell r="I64">
            <v>192920</v>
          </cell>
          <cell r="J64">
            <v>96660</v>
          </cell>
          <cell r="K64">
            <v>96660</v>
          </cell>
          <cell r="L64">
            <v>96460</v>
          </cell>
          <cell r="M64">
            <v>96460</v>
          </cell>
          <cell r="N64">
            <v>96460</v>
          </cell>
          <cell r="O64">
            <v>96000</v>
          </cell>
          <cell r="P64">
            <v>96660</v>
          </cell>
          <cell r="Q64">
            <v>144990</v>
          </cell>
          <cell r="R64">
            <v>0</v>
          </cell>
          <cell r="S64">
            <v>96000</v>
          </cell>
          <cell r="T64">
            <v>0</v>
          </cell>
          <cell r="U64">
            <v>96660</v>
          </cell>
          <cell r="V64">
            <v>0</v>
          </cell>
          <cell r="W64">
            <v>1253637.1374337799</v>
          </cell>
          <cell r="X64">
            <v>0</v>
          </cell>
          <cell r="Y64">
            <v>48330</v>
          </cell>
          <cell r="Z64">
            <v>0</v>
          </cell>
          <cell r="AA64">
            <v>96660</v>
          </cell>
          <cell r="AB64">
            <v>96000</v>
          </cell>
          <cell r="AC64">
            <v>98660</v>
          </cell>
          <cell r="AD64">
            <v>147990</v>
          </cell>
          <cell r="AE64">
            <v>98660</v>
          </cell>
          <cell r="AF64">
            <v>98660</v>
          </cell>
          <cell r="AG64">
            <v>49330</v>
          </cell>
          <cell r="AH64">
            <v>78928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440419.13743377989</v>
          </cell>
          <cell r="AT64">
            <v>440419.13743377989</v>
          </cell>
          <cell r="AU64">
            <v>96660</v>
          </cell>
        </row>
        <row r="65">
          <cell r="B65">
            <v>51</v>
          </cell>
          <cell r="C65">
            <v>11</v>
          </cell>
          <cell r="D65">
            <v>2472667.1374337799</v>
          </cell>
          <cell r="E65">
            <v>2472667.1374337799</v>
          </cell>
          <cell r="F65">
            <v>1219030</v>
          </cell>
          <cell r="G65">
            <v>1</v>
          </cell>
          <cell r="H65">
            <v>13100</v>
          </cell>
          <cell r="I65">
            <v>192920</v>
          </cell>
          <cell r="J65">
            <v>96660</v>
          </cell>
          <cell r="K65">
            <v>96660</v>
          </cell>
          <cell r="L65">
            <v>96460</v>
          </cell>
          <cell r="M65">
            <v>96460</v>
          </cell>
          <cell r="N65">
            <v>96460</v>
          </cell>
          <cell r="O65">
            <v>96000</v>
          </cell>
          <cell r="P65">
            <v>96660</v>
          </cell>
          <cell r="Q65">
            <v>144990</v>
          </cell>
          <cell r="R65">
            <v>0</v>
          </cell>
          <cell r="S65">
            <v>96000</v>
          </cell>
          <cell r="T65">
            <v>0</v>
          </cell>
          <cell r="U65">
            <v>96660</v>
          </cell>
          <cell r="V65">
            <v>0</v>
          </cell>
          <cell r="W65">
            <v>1253637.1374337799</v>
          </cell>
          <cell r="X65">
            <v>0</v>
          </cell>
          <cell r="Y65">
            <v>48330</v>
          </cell>
          <cell r="Z65">
            <v>0</v>
          </cell>
          <cell r="AA65">
            <v>96660</v>
          </cell>
          <cell r="AB65">
            <v>96000</v>
          </cell>
          <cell r="AC65">
            <v>98660</v>
          </cell>
          <cell r="AD65">
            <v>147990</v>
          </cell>
          <cell r="AE65">
            <v>98660</v>
          </cell>
          <cell r="AF65">
            <v>98660</v>
          </cell>
          <cell r="AG65">
            <v>49330</v>
          </cell>
          <cell r="AH65">
            <v>78928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440419.13743377989</v>
          </cell>
          <cell r="AT65">
            <v>440419.13743377989</v>
          </cell>
          <cell r="AU65">
            <v>96660</v>
          </cell>
        </row>
        <row r="66">
          <cell r="B66">
            <v>52</v>
          </cell>
          <cell r="C66">
            <v>11</v>
          </cell>
          <cell r="D66">
            <v>2472667.1374337799</v>
          </cell>
          <cell r="E66">
            <v>2472667.1374337799</v>
          </cell>
          <cell r="F66">
            <v>1219030</v>
          </cell>
          <cell r="G66">
            <v>1</v>
          </cell>
          <cell r="H66">
            <v>13100</v>
          </cell>
          <cell r="I66">
            <v>192920</v>
          </cell>
          <cell r="J66">
            <v>96660</v>
          </cell>
          <cell r="K66">
            <v>96660</v>
          </cell>
          <cell r="L66">
            <v>96460</v>
          </cell>
          <cell r="M66">
            <v>96460</v>
          </cell>
          <cell r="N66">
            <v>96460</v>
          </cell>
          <cell r="O66">
            <v>96000</v>
          </cell>
          <cell r="P66">
            <v>96660</v>
          </cell>
          <cell r="Q66">
            <v>144990</v>
          </cell>
          <cell r="R66">
            <v>0</v>
          </cell>
          <cell r="S66">
            <v>96000</v>
          </cell>
          <cell r="T66">
            <v>0</v>
          </cell>
          <cell r="U66">
            <v>96660</v>
          </cell>
          <cell r="V66">
            <v>0</v>
          </cell>
          <cell r="W66">
            <v>1253637.1374337799</v>
          </cell>
          <cell r="X66">
            <v>0</v>
          </cell>
          <cell r="Y66">
            <v>48330</v>
          </cell>
          <cell r="Z66">
            <v>0</v>
          </cell>
          <cell r="AA66">
            <v>96660</v>
          </cell>
          <cell r="AB66">
            <v>96000</v>
          </cell>
          <cell r="AC66">
            <v>98660</v>
          </cell>
          <cell r="AD66">
            <v>147990</v>
          </cell>
          <cell r="AE66">
            <v>98660</v>
          </cell>
          <cell r="AF66">
            <v>98660</v>
          </cell>
          <cell r="AG66">
            <v>49330</v>
          </cell>
          <cell r="AH66">
            <v>78928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440419.13743377989</v>
          </cell>
          <cell r="AT66">
            <v>440419.13743377989</v>
          </cell>
          <cell r="AU66">
            <v>96660</v>
          </cell>
        </row>
        <row r="67">
          <cell r="B67">
            <v>53</v>
          </cell>
          <cell r="C67">
            <v>11</v>
          </cell>
          <cell r="D67">
            <v>2472667.1374337799</v>
          </cell>
          <cell r="E67">
            <v>2472667.1374337799</v>
          </cell>
          <cell r="F67">
            <v>1219030</v>
          </cell>
          <cell r="G67">
            <v>1</v>
          </cell>
          <cell r="H67">
            <v>13100</v>
          </cell>
          <cell r="I67">
            <v>192920</v>
          </cell>
          <cell r="J67">
            <v>96660</v>
          </cell>
          <cell r="K67">
            <v>96660</v>
          </cell>
          <cell r="L67">
            <v>96460</v>
          </cell>
          <cell r="M67">
            <v>96460</v>
          </cell>
          <cell r="N67">
            <v>96460</v>
          </cell>
          <cell r="O67">
            <v>96000</v>
          </cell>
          <cell r="P67">
            <v>96660</v>
          </cell>
          <cell r="Q67">
            <v>144990</v>
          </cell>
          <cell r="R67">
            <v>0</v>
          </cell>
          <cell r="S67">
            <v>96000</v>
          </cell>
          <cell r="T67">
            <v>0</v>
          </cell>
          <cell r="U67">
            <v>96660</v>
          </cell>
          <cell r="V67">
            <v>0</v>
          </cell>
          <cell r="W67">
            <v>1253637.1374337799</v>
          </cell>
          <cell r="X67">
            <v>0</v>
          </cell>
          <cell r="Y67">
            <v>48330</v>
          </cell>
          <cell r="Z67">
            <v>0</v>
          </cell>
          <cell r="AA67">
            <v>96660</v>
          </cell>
          <cell r="AB67">
            <v>96000</v>
          </cell>
          <cell r="AC67">
            <v>98660</v>
          </cell>
          <cell r="AD67">
            <v>147990</v>
          </cell>
          <cell r="AE67">
            <v>98660</v>
          </cell>
          <cell r="AF67">
            <v>98660</v>
          </cell>
          <cell r="AG67">
            <v>49330</v>
          </cell>
          <cell r="AH67">
            <v>78928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440419.13743377989</v>
          </cell>
          <cell r="AT67">
            <v>440419.13743377989</v>
          </cell>
          <cell r="AU67">
            <v>96660</v>
          </cell>
        </row>
        <row r="68">
          <cell r="B68">
            <v>54</v>
          </cell>
          <cell r="C68">
            <v>11</v>
          </cell>
          <cell r="D68">
            <v>2472667.1374337799</v>
          </cell>
          <cell r="E68">
            <v>2472667.1374337799</v>
          </cell>
          <cell r="F68">
            <v>1219030</v>
          </cell>
          <cell r="G68">
            <v>1</v>
          </cell>
          <cell r="H68">
            <v>13100</v>
          </cell>
          <cell r="I68">
            <v>192920</v>
          </cell>
          <cell r="J68">
            <v>96660</v>
          </cell>
          <cell r="K68">
            <v>96660</v>
          </cell>
          <cell r="L68">
            <v>96460</v>
          </cell>
          <cell r="M68">
            <v>96460</v>
          </cell>
          <cell r="N68">
            <v>96460</v>
          </cell>
          <cell r="O68">
            <v>96000</v>
          </cell>
          <cell r="P68">
            <v>96660</v>
          </cell>
          <cell r="Q68">
            <v>144990</v>
          </cell>
          <cell r="R68">
            <v>0</v>
          </cell>
          <cell r="S68">
            <v>96000</v>
          </cell>
          <cell r="T68">
            <v>0</v>
          </cell>
          <cell r="U68">
            <v>96660</v>
          </cell>
          <cell r="V68">
            <v>0</v>
          </cell>
          <cell r="W68">
            <v>1253637.1374337799</v>
          </cell>
          <cell r="X68">
            <v>0</v>
          </cell>
          <cell r="Y68">
            <v>48330</v>
          </cell>
          <cell r="Z68">
            <v>0</v>
          </cell>
          <cell r="AA68">
            <v>96660</v>
          </cell>
          <cell r="AB68">
            <v>96000</v>
          </cell>
          <cell r="AC68">
            <v>98660</v>
          </cell>
          <cell r="AD68">
            <v>147990</v>
          </cell>
          <cell r="AE68">
            <v>98660</v>
          </cell>
          <cell r="AF68">
            <v>98660</v>
          </cell>
          <cell r="AG68">
            <v>49330</v>
          </cell>
          <cell r="AH68">
            <v>78928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440419.13743377989</v>
          </cell>
          <cell r="AT68">
            <v>440419.13743377989</v>
          </cell>
          <cell r="AU68">
            <v>96660</v>
          </cell>
        </row>
        <row r="69">
          <cell r="B69">
            <v>55</v>
          </cell>
          <cell r="C69">
            <v>11</v>
          </cell>
          <cell r="D69">
            <v>2472667.1374337799</v>
          </cell>
          <cell r="E69">
            <v>2472667.1374337799</v>
          </cell>
          <cell r="F69">
            <v>1219030</v>
          </cell>
          <cell r="G69">
            <v>1</v>
          </cell>
          <cell r="H69">
            <v>13100</v>
          </cell>
          <cell r="I69">
            <v>192920</v>
          </cell>
          <cell r="J69">
            <v>96660</v>
          </cell>
          <cell r="K69">
            <v>96660</v>
          </cell>
          <cell r="L69">
            <v>96460</v>
          </cell>
          <cell r="M69">
            <v>96460</v>
          </cell>
          <cell r="N69">
            <v>96460</v>
          </cell>
          <cell r="O69">
            <v>96000</v>
          </cell>
          <cell r="P69">
            <v>96660</v>
          </cell>
          <cell r="Q69">
            <v>144990</v>
          </cell>
          <cell r="R69">
            <v>0</v>
          </cell>
          <cell r="S69">
            <v>96000</v>
          </cell>
          <cell r="T69">
            <v>0</v>
          </cell>
          <cell r="U69">
            <v>96660</v>
          </cell>
          <cell r="V69">
            <v>0</v>
          </cell>
          <cell r="W69">
            <v>1253637.1374337799</v>
          </cell>
          <cell r="X69">
            <v>0</v>
          </cell>
          <cell r="Y69">
            <v>48330</v>
          </cell>
          <cell r="Z69">
            <v>0</v>
          </cell>
          <cell r="AA69">
            <v>96660</v>
          </cell>
          <cell r="AB69">
            <v>96000</v>
          </cell>
          <cell r="AC69">
            <v>98660</v>
          </cell>
          <cell r="AD69">
            <v>147990</v>
          </cell>
          <cell r="AE69">
            <v>98660</v>
          </cell>
          <cell r="AF69">
            <v>98660</v>
          </cell>
          <cell r="AG69">
            <v>49330</v>
          </cell>
          <cell r="AH69">
            <v>78928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440419.13743377989</v>
          </cell>
          <cell r="AT69">
            <v>440419.13743377989</v>
          </cell>
          <cell r="AU69">
            <v>96660</v>
          </cell>
        </row>
        <row r="70">
          <cell r="B70">
            <v>56</v>
          </cell>
          <cell r="C70">
            <v>11</v>
          </cell>
          <cell r="D70">
            <v>2472667.1374337799</v>
          </cell>
          <cell r="E70">
            <v>2472667.1374337799</v>
          </cell>
          <cell r="F70">
            <v>1219030</v>
          </cell>
          <cell r="G70">
            <v>1</v>
          </cell>
          <cell r="H70">
            <v>13100</v>
          </cell>
          <cell r="I70">
            <v>192920</v>
          </cell>
          <cell r="J70">
            <v>96660</v>
          </cell>
          <cell r="K70">
            <v>96660</v>
          </cell>
          <cell r="L70">
            <v>96460</v>
          </cell>
          <cell r="M70">
            <v>96460</v>
          </cell>
          <cell r="N70">
            <v>96460</v>
          </cell>
          <cell r="O70">
            <v>96000</v>
          </cell>
          <cell r="P70">
            <v>96660</v>
          </cell>
          <cell r="Q70">
            <v>144990</v>
          </cell>
          <cell r="R70">
            <v>0</v>
          </cell>
          <cell r="S70">
            <v>96000</v>
          </cell>
          <cell r="T70">
            <v>0</v>
          </cell>
          <cell r="U70">
            <v>96660</v>
          </cell>
          <cell r="V70">
            <v>0</v>
          </cell>
          <cell r="W70">
            <v>1253637.1374337799</v>
          </cell>
          <cell r="X70">
            <v>0</v>
          </cell>
          <cell r="Y70">
            <v>48330</v>
          </cell>
          <cell r="Z70">
            <v>0</v>
          </cell>
          <cell r="AA70">
            <v>96660</v>
          </cell>
          <cell r="AB70">
            <v>96000</v>
          </cell>
          <cell r="AC70">
            <v>98660</v>
          </cell>
          <cell r="AD70">
            <v>147990</v>
          </cell>
          <cell r="AE70">
            <v>98660</v>
          </cell>
          <cell r="AF70">
            <v>98660</v>
          </cell>
          <cell r="AG70">
            <v>49330</v>
          </cell>
          <cell r="AH70">
            <v>78928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440419.13743377989</v>
          </cell>
          <cell r="AT70">
            <v>440419.13743377989</v>
          </cell>
          <cell r="AU70">
            <v>96660</v>
          </cell>
        </row>
        <row r="71">
          <cell r="B71">
            <v>57</v>
          </cell>
          <cell r="C71">
            <v>11</v>
          </cell>
          <cell r="D71">
            <v>2472667.1374337799</v>
          </cell>
          <cell r="E71">
            <v>2472667.1374337799</v>
          </cell>
          <cell r="F71">
            <v>1219030</v>
          </cell>
          <cell r="G71">
            <v>1</v>
          </cell>
          <cell r="H71">
            <v>13100</v>
          </cell>
          <cell r="I71">
            <v>192920</v>
          </cell>
          <cell r="J71">
            <v>96660</v>
          </cell>
          <cell r="K71">
            <v>96660</v>
          </cell>
          <cell r="L71">
            <v>96460</v>
          </cell>
          <cell r="M71">
            <v>96460</v>
          </cell>
          <cell r="N71">
            <v>96460</v>
          </cell>
          <cell r="O71">
            <v>96000</v>
          </cell>
          <cell r="P71">
            <v>96660</v>
          </cell>
          <cell r="Q71">
            <v>144990</v>
          </cell>
          <cell r="R71">
            <v>0</v>
          </cell>
          <cell r="S71">
            <v>96000</v>
          </cell>
          <cell r="T71">
            <v>0</v>
          </cell>
          <cell r="U71">
            <v>96660</v>
          </cell>
          <cell r="V71">
            <v>0</v>
          </cell>
          <cell r="W71">
            <v>1253637.1374337799</v>
          </cell>
          <cell r="X71">
            <v>0</v>
          </cell>
          <cell r="Y71">
            <v>48330</v>
          </cell>
          <cell r="Z71">
            <v>0</v>
          </cell>
          <cell r="AA71">
            <v>96660</v>
          </cell>
          <cell r="AB71">
            <v>96000</v>
          </cell>
          <cell r="AC71">
            <v>98660</v>
          </cell>
          <cell r="AD71">
            <v>147990</v>
          </cell>
          <cell r="AE71">
            <v>98660</v>
          </cell>
          <cell r="AF71">
            <v>98660</v>
          </cell>
          <cell r="AG71">
            <v>49330</v>
          </cell>
          <cell r="AH71">
            <v>78928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440419.13743377989</v>
          </cell>
          <cell r="AT71">
            <v>440419.13743377989</v>
          </cell>
          <cell r="AU71">
            <v>96660</v>
          </cell>
        </row>
        <row r="72">
          <cell r="B72">
            <v>58</v>
          </cell>
          <cell r="C72">
            <v>11</v>
          </cell>
          <cell r="D72">
            <v>2472667.1374337799</v>
          </cell>
          <cell r="E72">
            <v>2472667.1374337799</v>
          </cell>
          <cell r="F72">
            <v>1219030</v>
          </cell>
          <cell r="G72">
            <v>1</v>
          </cell>
          <cell r="H72">
            <v>13100</v>
          </cell>
          <cell r="I72">
            <v>192920</v>
          </cell>
          <cell r="J72">
            <v>96660</v>
          </cell>
          <cell r="K72">
            <v>96660</v>
          </cell>
          <cell r="L72">
            <v>96460</v>
          </cell>
          <cell r="M72">
            <v>96460</v>
          </cell>
          <cell r="N72">
            <v>96460</v>
          </cell>
          <cell r="O72">
            <v>96000</v>
          </cell>
          <cell r="P72">
            <v>96660</v>
          </cell>
          <cell r="Q72">
            <v>144990</v>
          </cell>
          <cell r="R72">
            <v>0</v>
          </cell>
          <cell r="S72">
            <v>96000</v>
          </cell>
          <cell r="T72">
            <v>0</v>
          </cell>
          <cell r="U72">
            <v>96660</v>
          </cell>
          <cell r="V72">
            <v>0</v>
          </cell>
          <cell r="W72">
            <v>1253637.1374337799</v>
          </cell>
          <cell r="X72">
            <v>0</v>
          </cell>
          <cell r="Y72">
            <v>48330</v>
          </cell>
          <cell r="Z72">
            <v>0</v>
          </cell>
          <cell r="AA72">
            <v>96660</v>
          </cell>
          <cell r="AB72">
            <v>96000</v>
          </cell>
          <cell r="AC72">
            <v>98660</v>
          </cell>
          <cell r="AD72">
            <v>147990</v>
          </cell>
          <cell r="AE72">
            <v>98660</v>
          </cell>
          <cell r="AF72">
            <v>98660</v>
          </cell>
          <cell r="AG72">
            <v>49330</v>
          </cell>
          <cell r="AH72">
            <v>78928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440419.13743377989</v>
          </cell>
          <cell r="AT72">
            <v>440419.13743377989</v>
          </cell>
          <cell r="AU72">
            <v>96660</v>
          </cell>
        </row>
        <row r="73">
          <cell r="B73">
            <v>59</v>
          </cell>
          <cell r="C73">
            <v>11</v>
          </cell>
          <cell r="D73">
            <v>2456880.0773003618</v>
          </cell>
          <cell r="E73">
            <v>2456880.0773003618</v>
          </cell>
          <cell r="F73">
            <v>1219030</v>
          </cell>
          <cell r="G73">
            <v>1</v>
          </cell>
          <cell r="H73">
            <v>13100</v>
          </cell>
          <cell r="I73">
            <v>192920</v>
          </cell>
          <cell r="J73">
            <v>96660</v>
          </cell>
          <cell r="K73">
            <v>96660</v>
          </cell>
          <cell r="L73">
            <v>96460</v>
          </cell>
          <cell r="M73">
            <v>96460</v>
          </cell>
          <cell r="N73">
            <v>96460</v>
          </cell>
          <cell r="O73">
            <v>96000</v>
          </cell>
          <cell r="P73">
            <v>96660</v>
          </cell>
          <cell r="Q73">
            <v>144990</v>
          </cell>
          <cell r="R73">
            <v>0</v>
          </cell>
          <cell r="S73">
            <v>96000</v>
          </cell>
          <cell r="T73">
            <v>0</v>
          </cell>
          <cell r="U73">
            <v>96660</v>
          </cell>
          <cell r="V73">
            <v>0</v>
          </cell>
          <cell r="W73">
            <v>1237850.0773003618</v>
          </cell>
          <cell r="X73">
            <v>0</v>
          </cell>
          <cell r="Y73">
            <v>48330</v>
          </cell>
          <cell r="Z73">
            <v>0</v>
          </cell>
          <cell r="AA73">
            <v>96660</v>
          </cell>
          <cell r="AB73">
            <v>96000</v>
          </cell>
          <cell r="AC73">
            <v>98660</v>
          </cell>
          <cell r="AD73">
            <v>147990</v>
          </cell>
          <cell r="AE73">
            <v>98660</v>
          </cell>
          <cell r="AF73">
            <v>98660</v>
          </cell>
          <cell r="AG73">
            <v>49330</v>
          </cell>
          <cell r="AH73">
            <v>78928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424632.07730036182</v>
          </cell>
          <cell r="AT73">
            <v>424632.07730036182</v>
          </cell>
          <cell r="AU73">
            <v>96660</v>
          </cell>
        </row>
        <row r="74">
          <cell r="B74">
            <v>60</v>
          </cell>
          <cell r="C74">
            <v>11</v>
          </cell>
          <cell r="D74">
            <v>2286816.5103423637</v>
          </cell>
          <cell r="E74">
            <v>2286816.5103423637</v>
          </cell>
          <cell r="F74">
            <v>1219030</v>
          </cell>
          <cell r="G74">
            <v>1</v>
          </cell>
          <cell r="H74">
            <v>13100</v>
          </cell>
          <cell r="I74">
            <v>192920</v>
          </cell>
          <cell r="J74">
            <v>96660</v>
          </cell>
          <cell r="K74">
            <v>96660</v>
          </cell>
          <cell r="L74">
            <v>96460</v>
          </cell>
          <cell r="M74">
            <v>96460</v>
          </cell>
          <cell r="N74">
            <v>96460</v>
          </cell>
          <cell r="O74">
            <v>96000</v>
          </cell>
          <cell r="P74">
            <v>96660</v>
          </cell>
          <cell r="Q74">
            <v>144990</v>
          </cell>
          <cell r="R74">
            <v>0</v>
          </cell>
          <cell r="S74">
            <v>96000</v>
          </cell>
          <cell r="T74">
            <v>0</v>
          </cell>
          <cell r="U74">
            <v>96660</v>
          </cell>
          <cell r="V74">
            <v>0</v>
          </cell>
          <cell r="W74">
            <v>1067786.5103423637</v>
          </cell>
          <cell r="X74">
            <v>0</v>
          </cell>
          <cell r="Y74">
            <v>48330</v>
          </cell>
          <cell r="Z74">
            <v>0</v>
          </cell>
          <cell r="AA74">
            <v>96660</v>
          </cell>
          <cell r="AB74">
            <v>96000</v>
          </cell>
          <cell r="AC74">
            <v>98660</v>
          </cell>
          <cell r="AD74">
            <v>147990</v>
          </cell>
          <cell r="AE74">
            <v>98660</v>
          </cell>
          <cell r="AF74">
            <v>98660</v>
          </cell>
          <cell r="AG74">
            <v>49330</v>
          </cell>
          <cell r="AH74">
            <v>78928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254568.51034236373</v>
          </cell>
          <cell r="AT74">
            <v>254568.51034236373</v>
          </cell>
          <cell r="AU74">
            <v>96660</v>
          </cell>
        </row>
        <row r="75">
          <cell r="B75">
            <v>61</v>
          </cell>
          <cell r="C75">
            <v>11</v>
          </cell>
          <cell r="D75">
            <v>2472667.1374337799</v>
          </cell>
          <cell r="E75">
            <v>2472667.1374337799</v>
          </cell>
          <cell r="F75">
            <v>1219030</v>
          </cell>
          <cell r="G75">
            <v>1</v>
          </cell>
          <cell r="H75">
            <v>13100</v>
          </cell>
          <cell r="I75">
            <v>192920</v>
          </cell>
          <cell r="J75">
            <v>96660</v>
          </cell>
          <cell r="K75">
            <v>96660</v>
          </cell>
          <cell r="L75">
            <v>96460</v>
          </cell>
          <cell r="M75">
            <v>96460</v>
          </cell>
          <cell r="N75">
            <v>96460</v>
          </cell>
          <cell r="O75">
            <v>96000</v>
          </cell>
          <cell r="P75">
            <v>96660</v>
          </cell>
          <cell r="Q75">
            <v>144990</v>
          </cell>
          <cell r="R75">
            <v>0</v>
          </cell>
          <cell r="S75">
            <v>96000</v>
          </cell>
          <cell r="T75">
            <v>0</v>
          </cell>
          <cell r="U75">
            <v>96660</v>
          </cell>
          <cell r="V75">
            <v>0</v>
          </cell>
          <cell r="W75">
            <v>1253637.1374337799</v>
          </cell>
          <cell r="X75">
            <v>0</v>
          </cell>
          <cell r="Y75">
            <v>48330</v>
          </cell>
          <cell r="Z75">
            <v>0</v>
          </cell>
          <cell r="AA75">
            <v>96660</v>
          </cell>
          <cell r="AB75">
            <v>96000</v>
          </cell>
          <cell r="AC75">
            <v>98660</v>
          </cell>
          <cell r="AD75">
            <v>147990</v>
          </cell>
          <cell r="AE75">
            <v>98660</v>
          </cell>
          <cell r="AF75">
            <v>98660</v>
          </cell>
          <cell r="AG75">
            <v>49330</v>
          </cell>
          <cell r="AH75">
            <v>78928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440419.13743377989</v>
          </cell>
          <cell r="AT75">
            <v>440419.13743377989</v>
          </cell>
          <cell r="AU75">
            <v>96660</v>
          </cell>
        </row>
        <row r="76">
          <cell r="B76">
            <v>62</v>
          </cell>
          <cell r="C76">
            <v>12</v>
          </cell>
          <cell r="D76">
            <v>2617559.0641499599</v>
          </cell>
          <cell r="E76">
            <v>2617559.0641499599</v>
          </cell>
          <cell r="F76">
            <v>1219030</v>
          </cell>
          <cell r="G76">
            <v>1</v>
          </cell>
          <cell r="H76">
            <v>13100</v>
          </cell>
          <cell r="I76">
            <v>192920</v>
          </cell>
          <cell r="J76">
            <v>96660</v>
          </cell>
          <cell r="K76">
            <v>96660</v>
          </cell>
          <cell r="L76">
            <v>96460</v>
          </cell>
          <cell r="M76">
            <v>96460</v>
          </cell>
          <cell r="N76">
            <v>96460</v>
          </cell>
          <cell r="O76">
            <v>96000</v>
          </cell>
          <cell r="P76">
            <v>96660</v>
          </cell>
          <cell r="Q76">
            <v>144990</v>
          </cell>
          <cell r="R76">
            <v>0</v>
          </cell>
          <cell r="S76">
            <v>96000</v>
          </cell>
          <cell r="T76">
            <v>0</v>
          </cell>
          <cell r="U76">
            <v>96660</v>
          </cell>
          <cell r="V76">
            <v>0</v>
          </cell>
          <cell r="W76">
            <v>1398529.0641499599</v>
          </cell>
          <cell r="X76">
            <v>0</v>
          </cell>
          <cell r="Y76">
            <v>48330</v>
          </cell>
          <cell r="Z76">
            <v>144990</v>
          </cell>
          <cell r="AA76">
            <v>96660</v>
          </cell>
          <cell r="AB76">
            <v>96000</v>
          </cell>
          <cell r="AC76">
            <v>98660</v>
          </cell>
          <cell r="AD76">
            <v>147990</v>
          </cell>
          <cell r="AE76">
            <v>98660</v>
          </cell>
          <cell r="AF76">
            <v>98660</v>
          </cell>
          <cell r="AG76">
            <v>49330</v>
          </cell>
          <cell r="AH76">
            <v>78928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440321.06414995994</v>
          </cell>
          <cell r="AT76">
            <v>440321.06414995994</v>
          </cell>
          <cell r="AU76">
            <v>96660</v>
          </cell>
        </row>
        <row r="77">
          <cell r="B77">
            <v>63</v>
          </cell>
          <cell r="C77">
            <v>12</v>
          </cell>
          <cell r="D77">
            <v>2617559.0641499599</v>
          </cell>
          <cell r="E77">
            <v>2617559.0641499599</v>
          </cell>
          <cell r="F77">
            <v>1219030</v>
          </cell>
          <cell r="G77">
            <v>1</v>
          </cell>
          <cell r="H77">
            <v>13100</v>
          </cell>
          <cell r="I77">
            <v>192920</v>
          </cell>
          <cell r="J77">
            <v>96660</v>
          </cell>
          <cell r="K77">
            <v>96660</v>
          </cell>
          <cell r="L77">
            <v>96460</v>
          </cell>
          <cell r="M77">
            <v>96460</v>
          </cell>
          <cell r="N77">
            <v>96460</v>
          </cell>
          <cell r="O77">
            <v>96000</v>
          </cell>
          <cell r="P77">
            <v>96660</v>
          </cell>
          <cell r="Q77">
            <v>144990</v>
          </cell>
          <cell r="R77">
            <v>0</v>
          </cell>
          <cell r="S77">
            <v>96000</v>
          </cell>
          <cell r="T77">
            <v>0</v>
          </cell>
          <cell r="U77">
            <v>96660</v>
          </cell>
          <cell r="V77">
            <v>0</v>
          </cell>
          <cell r="W77">
            <v>1398529.0641499599</v>
          </cell>
          <cell r="X77">
            <v>0</v>
          </cell>
          <cell r="Y77">
            <v>48330</v>
          </cell>
          <cell r="Z77">
            <v>144990</v>
          </cell>
          <cell r="AA77">
            <v>96660</v>
          </cell>
          <cell r="AB77">
            <v>96000</v>
          </cell>
          <cell r="AC77">
            <v>98660</v>
          </cell>
          <cell r="AD77">
            <v>147990</v>
          </cell>
          <cell r="AE77">
            <v>98660</v>
          </cell>
          <cell r="AF77">
            <v>98660</v>
          </cell>
          <cell r="AG77">
            <v>49330</v>
          </cell>
          <cell r="AH77">
            <v>78928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440321.06414995994</v>
          </cell>
          <cell r="AT77">
            <v>440321.06414995994</v>
          </cell>
          <cell r="AU77">
            <v>96660</v>
          </cell>
        </row>
        <row r="78">
          <cell r="B78">
            <v>64</v>
          </cell>
          <cell r="C78">
            <v>12</v>
          </cell>
          <cell r="D78">
            <v>2617559.0641499599</v>
          </cell>
          <cell r="E78">
            <v>2617559.0641499599</v>
          </cell>
          <cell r="F78">
            <v>1219030</v>
          </cell>
          <cell r="G78">
            <v>1</v>
          </cell>
          <cell r="H78">
            <v>13100</v>
          </cell>
          <cell r="I78">
            <v>192920</v>
          </cell>
          <cell r="J78">
            <v>96660</v>
          </cell>
          <cell r="K78">
            <v>96660</v>
          </cell>
          <cell r="L78">
            <v>96460</v>
          </cell>
          <cell r="M78">
            <v>96460</v>
          </cell>
          <cell r="N78">
            <v>96460</v>
          </cell>
          <cell r="O78">
            <v>96000</v>
          </cell>
          <cell r="P78">
            <v>96660</v>
          </cell>
          <cell r="Q78">
            <v>144990</v>
          </cell>
          <cell r="R78">
            <v>0</v>
          </cell>
          <cell r="S78">
            <v>96000</v>
          </cell>
          <cell r="T78">
            <v>0</v>
          </cell>
          <cell r="U78">
            <v>96660</v>
          </cell>
          <cell r="V78">
            <v>0</v>
          </cell>
          <cell r="W78">
            <v>1398529.0641499599</v>
          </cell>
          <cell r="X78">
            <v>0</v>
          </cell>
          <cell r="Y78">
            <v>48330</v>
          </cell>
          <cell r="Z78">
            <v>144990</v>
          </cell>
          <cell r="AA78">
            <v>96660</v>
          </cell>
          <cell r="AB78">
            <v>96000</v>
          </cell>
          <cell r="AC78">
            <v>98660</v>
          </cell>
          <cell r="AD78">
            <v>147990</v>
          </cell>
          <cell r="AE78">
            <v>98660</v>
          </cell>
          <cell r="AF78">
            <v>98660</v>
          </cell>
          <cell r="AG78">
            <v>49330</v>
          </cell>
          <cell r="AH78">
            <v>78928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440321.06414995994</v>
          </cell>
          <cell r="AT78">
            <v>440321.06414995994</v>
          </cell>
          <cell r="AU78">
            <v>96660</v>
          </cell>
        </row>
        <row r="79">
          <cell r="B79">
            <v>65</v>
          </cell>
          <cell r="C79">
            <v>12</v>
          </cell>
          <cell r="D79">
            <v>2617559.0641499599</v>
          </cell>
          <cell r="E79">
            <v>2617559.0641499599</v>
          </cell>
          <cell r="F79">
            <v>1219030</v>
          </cell>
          <cell r="G79">
            <v>1</v>
          </cell>
          <cell r="H79">
            <v>13100</v>
          </cell>
          <cell r="I79">
            <v>192920</v>
          </cell>
          <cell r="J79">
            <v>96660</v>
          </cell>
          <cell r="K79">
            <v>96660</v>
          </cell>
          <cell r="L79">
            <v>96460</v>
          </cell>
          <cell r="M79">
            <v>96460</v>
          </cell>
          <cell r="N79">
            <v>96460</v>
          </cell>
          <cell r="O79">
            <v>96000</v>
          </cell>
          <cell r="P79">
            <v>96660</v>
          </cell>
          <cell r="Q79">
            <v>144990</v>
          </cell>
          <cell r="R79">
            <v>0</v>
          </cell>
          <cell r="S79">
            <v>96000</v>
          </cell>
          <cell r="T79">
            <v>0</v>
          </cell>
          <cell r="U79">
            <v>96660</v>
          </cell>
          <cell r="V79">
            <v>0</v>
          </cell>
          <cell r="W79">
            <v>1398529.0641499599</v>
          </cell>
          <cell r="X79">
            <v>0</v>
          </cell>
          <cell r="Y79">
            <v>48330</v>
          </cell>
          <cell r="Z79">
            <v>144990</v>
          </cell>
          <cell r="AA79">
            <v>96660</v>
          </cell>
          <cell r="AB79">
            <v>96000</v>
          </cell>
          <cell r="AC79">
            <v>98660</v>
          </cell>
          <cell r="AD79">
            <v>147990</v>
          </cell>
          <cell r="AE79">
            <v>98660</v>
          </cell>
          <cell r="AF79">
            <v>98660</v>
          </cell>
          <cell r="AG79">
            <v>49330</v>
          </cell>
          <cell r="AH79">
            <v>78928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440321.06414995994</v>
          </cell>
          <cell r="AT79">
            <v>440321.06414995994</v>
          </cell>
          <cell r="AU79">
            <v>96660</v>
          </cell>
        </row>
        <row r="80">
          <cell r="B80">
            <v>66</v>
          </cell>
          <cell r="C80">
            <v>12</v>
          </cell>
          <cell r="D80">
            <v>2617559.0641499599</v>
          </cell>
          <cell r="E80">
            <v>2617559.0641499599</v>
          </cell>
          <cell r="F80">
            <v>1219030</v>
          </cell>
          <cell r="G80">
            <v>1</v>
          </cell>
          <cell r="H80">
            <v>13100</v>
          </cell>
          <cell r="I80">
            <v>192920</v>
          </cell>
          <cell r="J80">
            <v>96660</v>
          </cell>
          <cell r="K80">
            <v>96660</v>
          </cell>
          <cell r="L80">
            <v>96460</v>
          </cell>
          <cell r="M80">
            <v>96460</v>
          </cell>
          <cell r="N80">
            <v>96460</v>
          </cell>
          <cell r="O80">
            <v>96000</v>
          </cell>
          <cell r="P80">
            <v>96660</v>
          </cell>
          <cell r="Q80">
            <v>144990</v>
          </cell>
          <cell r="R80">
            <v>0</v>
          </cell>
          <cell r="S80">
            <v>96000</v>
          </cell>
          <cell r="T80">
            <v>0</v>
          </cell>
          <cell r="U80">
            <v>96660</v>
          </cell>
          <cell r="V80">
            <v>0</v>
          </cell>
          <cell r="W80">
            <v>1398529.0641499599</v>
          </cell>
          <cell r="X80">
            <v>0</v>
          </cell>
          <cell r="Y80">
            <v>48330</v>
          </cell>
          <cell r="Z80">
            <v>144990</v>
          </cell>
          <cell r="AA80">
            <v>96660</v>
          </cell>
          <cell r="AB80">
            <v>96000</v>
          </cell>
          <cell r="AC80">
            <v>98660</v>
          </cell>
          <cell r="AD80">
            <v>147990</v>
          </cell>
          <cell r="AE80">
            <v>98660</v>
          </cell>
          <cell r="AF80">
            <v>98660</v>
          </cell>
          <cell r="AG80">
            <v>49330</v>
          </cell>
          <cell r="AH80">
            <v>78928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440321.06414995994</v>
          </cell>
          <cell r="AT80">
            <v>440321.06414995994</v>
          </cell>
          <cell r="AU80">
            <v>96660</v>
          </cell>
        </row>
        <row r="81">
          <cell r="B81">
            <v>67</v>
          </cell>
          <cell r="C81">
            <v>12</v>
          </cell>
          <cell r="D81">
            <v>2617559.0641499599</v>
          </cell>
          <cell r="E81">
            <v>2617559.0641499599</v>
          </cell>
          <cell r="F81">
            <v>1219030</v>
          </cell>
          <cell r="G81">
            <v>1</v>
          </cell>
          <cell r="H81">
            <v>13100</v>
          </cell>
          <cell r="I81">
            <v>192920</v>
          </cell>
          <cell r="J81">
            <v>96660</v>
          </cell>
          <cell r="K81">
            <v>96660</v>
          </cell>
          <cell r="L81">
            <v>96460</v>
          </cell>
          <cell r="M81">
            <v>96460</v>
          </cell>
          <cell r="N81">
            <v>96460</v>
          </cell>
          <cell r="O81">
            <v>96000</v>
          </cell>
          <cell r="P81">
            <v>96660</v>
          </cell>
          <cell r="Q81">
            <v>144990</v>
          </cell>
          <cell r="R81">
            <v>0</v>
          </cell>
          <cell r="S81">
            <v>96000</v>
          </cell>
          <cell r="T81">
            <v>0</v>
          </cell>
          <cell r="U81">
            <v>96660</v>
          </cell>
          <cell r="V81">
            <v>0</v>
          </cell>
          <cell r="W81">
            <v>1398529.0641499599</v>
          </cell>
          <cell r="X81">
            <v>0</v>
          </cell>
          <cell r="Y81">
            <v>48330</v>
          </cell>
          <cell r="Z81">
            <v>144990</v>
          </cell>
          <cell r="AA81">
            <v>96660</v>
          </cell>
          <cell r="AB81">
            <v>96000</v>
          </cell>
          <cell r="AC81">
            <v>98660</v>
          </cell>
          <cell r="AD81">
            <v>147990</v>
          </cell>
          <cell r="AE81">
            <v>98660</v>
          </cell>
          <cell r="AF81">
            <v>98660</v>
          </cell>
          <cell r="AG81">
            <v>49330</v>
          </cell>
          <cell r="AH81">
            <v>78928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440321.06414995994</v>
          </cell>
          <cell r="AT81">
            <v>440321.06414995994</v>
          </cell>
          <cell r="AU81">
            <v>96660</v>
          </cell>
        </row>
        <row r="82">
          <cell r="B82">
            <v>68</v>
          </cell>
          <cell r="C82">
            <v>12</v>
          </cell>
          <cell r="D82">
            <v>2617559.0641499599</v>
          </cell>
          <cell r="E82">
            <v>2617559.0641499599</v>
          </cell>
          <cell r="F82">
            <v>1219030</v>
          </cell>
          <cell r="G82">
            <v>1</v>
          </cell>
          <cell r="H82">
            <v>13100</v>
          </cell>
          <cell r="I82">
            <v>192920</v>
          </cell>
          <cell r="J82">
            <v>96660</v>
          </cell>
          <cell r="K82">
            <v>96660</v>
          </cell>
          <cell r="L82">
            <v>96460</v>
          </cell>
          <cell r="M82">
            <v>96460</v>
          </cell>
          <cell r="N82">
            <v>96460</v>
          </cell>
          <cell r="O82">
            <v>96000</v>
          </cell>
          <cell r="P82">
            <v>96660</v>
          </cell>
          <cell r="Q82">
            <v>144990</v>
          </cell>
          <cell r="R82">
            <v>0</v>
          </cell>
          <cell r="S82">
            <v>96000</v>
          </cell>
          <cell r="T82">
            <v>0</v>
          </cell>
          <cell r="U82">
            <v>96660</v>
          </cell>
          <cell r="V82">
            <v>0</v>
          </cell>
          <cell r="W82">
            <v>1398529.0641499599</v>
          </cell>
          <cell r="X82">
            <v>0</v>
          </cell>
          <cell r="Y82">
            <v>48330</v>
          </cell>
          <cell r="Z82">
            <v>144990</v>
          </cell>
          <cell r="AA82">
            <v>96660</v>
          </cell>
          <cell r="AB82">
            <v>96000</v>
          </cell>
          <cell r="AC82">
            <v>98660</v>
          </cell>
          <cell r="AD82">
            <v>147990</v>
          </cell>
          <cell r="AE82">
            <v>98660</v>
          </cell>
          <cell r="AF82">
            <v>98660</v>
          </cell>
          <cell r="AG82">
            <v>49330</v>
          </cell>
          <cell r="AH82">
            <v>78928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440321.06414995994</v>
          </cell>
          <cell r="AT82">
            <v>440321.06414995994</v>
          </cell>
          <cell r="AU82">
            <v>96660</v>
          </cell>
        </row>
        <row r="83">
          <cell r="B83">
            <v>69</v>
          </cell>
          <cell r="C83">
            <v>12</v>
          </cell>
          <cell r="D83">
            <v>2617559.0641499599</v>
          </cell>
          <cell r="E83">
            <v>2617559.0641499599</v>
          </cell>
          <cell r="F83">
            <v>1219030</v>
          </cell>
          <cell r="G83">
            <v>1</v>
          </cell>
          <cell r="H83">
            <v>13100</v>
          </cell>
          <cell r="I83">
            <v>192920</v>
          </cell>
          <cell r="J83">
            <v>96660</v>
          </cell>
          <cell r="K83">
            <v>96660</v>
          </cell>
          <cell r="L83">
            <v>96460</v>
          </cell>
          <cell r="M83">
            <v>96460</v>
          </cell>
          <cell r="N83">
            <v>96460</v>
          </cell>
          <cell r="O83">
            <v>96000</v>
          </cell>
          <cell r="P83">
            <v>96660</v>
          </cell>
          <cell r="Q83">
            <v>144990</v>
          </cell>
          <cell r="R83">
            <v>0</v>
          </cell>
          <cell r="S83">
            <v>96000</v>
          </cell>
          <cell r="T83">
            <v>0</v>
          </cell>
          <cell r="U83">
            <v>96660</v>
          </cell>
          <cell r="V83">
            <v>0</v>
          </cell>
          <cell r="W83">
            <v>1398529.0641499599</v>
          </cell>
          <cell r="X83">
            <v>0</v>
          </cell>
          <cell r="Y83">
            <v>48330</v>
          </cell>
          <cell r="Z83">
            <v>144990</v>
          </cell>
          <cell r="AA83">
            <v>96660</v>
          </cell>
          <cell r="AB83">
            <v>96000</v>
          </cell>
          <cell r="AC83">
            <v>98660</v>
          </cell>
          <cell r="AD83">
            <v>147990</v>
          </cell>
          <cell r="AE83">
            <v>98660</v>
          </cell>
          <cell r="AF83">
            <v>98660</v>
          </cell>
          <cell r="AG83">
            <v>49330</v>
          </cell>
          <cell r="AH83">
            <v>78928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440321.06414995994</v>
          </cell>
          <cell r="AT83">
            <v>440321.06414995994</v>
          </cell>
          <cell r="AU83">
            <v>96660</v>
          </cell>
        </row>
        <row r="84">
          <cell r="B84">
            <v>70</v>
          </cell>
          <cell r="C84">
            <v>12</v>
          </cell>
          <cell r="D84">
            <v>2617559.0641499599</v>
          </cell>
          <cell r="E84">
            <v>2617559.0641499599</v>
          </cell>
          <cell r="F84">
            <v>1219030</v>
          </cell>
          <cell r="G84">
            <v>1</v>
          </cell>
          <cell r="H84">
            <v>13100</v>
          </cell>
          <cell r="I84">
            <v>192920</v>
          </cell>
          <cell r="J84">
            <v>96660</v>
          </cell>
          <cell r="K84">
            <v>96660</v>
          </cell>
          <cell r="L84">
            <v>96460</v>
          </cell>
          <cell r="M84">
            <v>96460</v>
          </cell>
          <cell r="N84">
            <v>96460</v>
          </cell>
          <cell r="O84">
            <v>96000</v>
          </cell>
          <cell r="P84">
            <v>96660</v>
          </cell>
          <cell r="Q84">
            <v>144990</v>
          </cell>
          <cell r="R84">
            <v>0</v>
          </cell>
          <cell r="S84">
            <v>96000</v>
          </cell>
          <cell r="T84">
            <v>0</v>
          </cell>
          <cell r="U84">
            <v>96660</v>
          </cell>
          <cell r="V84">
            <v>0</v>
          </cell>
          <cell r="W84">
            <v>1398529.0641499599</v>
          </cell>
          <cell r="X84">
            <v>0</v>
          </cell>
          <cell r="Y84">
            <v>48330</v>
          </cell>
          <cell r="Z84">
            <v>144990</v>
          </cell>
          <cell r="AA84">
            <v>96660</v>
          </cell>
          <cell r="AB84">
            <v>96000</v>
          </cell>
          <cell r="AC84">
            <v>98660</v>
          </cell>
          <cell r="AD84">
            <v>147990</v>
          </cell>
          <cell r="AE84">
            <v>98660</v>
          </cell>
          <cell r="AF84">
            <v>98660</v>
          </cell>
          <cell r="AG84">
            <v>49330</v>
          </cell>
          <cell r="AH84">
            <v>78928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440321.06414995994</v>
          </cell>
          <cell r="AT84">
            <v>440321.06414995994</v>
          </cell>
          <cell r="AU84">
            <v>96660</v>
          </cell>
        </row>
        <row r="85">
          <cell r="B85">
            <v>71</v>
          </cell>
          <cell r="C85">
            <v>12</v>
          </cell>
          <cell r="D85">
            <v>2617559.0641499599</v>
          </cell>
          <cell r="E85">
            <v>2617559.0641499599</v>
          </cell>
          <cell r="F85">
            <v>1219030</v>
          </cell>
          <cell r="G85">
            <v>1</v>
          </cell>
          <cell r="H85">
            <v>13100</v>
          </cell>
          <cell r="I85">
            <v>192920</v>
          </cell>
          <cell r="J85">
            <v>96660</v>
          </cell>
          <cell r="K85">
            <v>96660</v>
          </cell>
          <cell r="L85">
            <v>96460</v>
          </cell>
          <cell r="M85">
            <v>96460</v>
          </cell>
          <cell r="N85">
            <v>96460</v>
          </cell>
          <cell r="O85">
            <v>96000</v>
          </cell>
          <cell r="P85">
            <v>96660</v>
          </cell>
          <cell r="Q85">
            <v>144990</v>
          </cell>
          <cell r="R85">
            <v>0</v>
          </cell>
          <cell r="S85">
            <v>96000</v>
          </cell>
          <cell r="T85">
            <v>0</v>
          </cell>
          <cell r="U85">
            <v>96660</v>
          </cell>
          <cell r="V85">
            <v>0</v>
          </cell>
          <cell r="W85">
            <v>1398529.0641499599</v>
          </cell>
          <cell r="X85">
            <v>0</v>
          </cell>
          <cell r="Y85">
            <v>48330</v>
          </cell>
          <cell r="Z85">
            <v>144990</v>
          </cell>
          <cell r="AA85">
            <v>96660</v>
          </cell>
          <cell r="AB85">
            <v>96000</v>
          </cell>
          <cell r="AC85">
            <v>98660</v>
          </cell>
          <cell r="AD85">
            <v>147990</v>
          </cell>
          <cell r="AE85">
            <v>98660</v>
          </cell>
          <cell r="AF85">
            <v>98660</v>
          </cell>
          <cell r="AG85">
            <v>49330</v>
          </cell>
          <cell r="AH85">
            <v>78928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440321.06414995994</v>
          </cell>
          <cell r="AT85">
            <v>440321.06414995994</v>
          </cell>
          <cell r="AU85">
            <v>96660</v>
          </cell>
        </row>
        <row r="86">
          <cell r="B86">
            <v>72</v>
          </cell>
          <cell r="C86">
            <v>12</v>
          </cell>
          <cell r="D86">
            <v>2617559.0641499599</v>
          </cell>
          <cell r="E86">
            <v>2617559.0641499599</v>
          </cell>
          <cell r="F86">
            <v>1219030</v>
          </cell>
          <cell r="G86">
            <v>1</v>
          </cell>
          <cell r="H86">
            <v>13100</v>
          </cell>
          <cell r="I86">
            <v>192920</v>
          </cell>
          <cell r="J86">
            <v>96660</v>
          </cell>
          <cell r="K86">
            <v>96660</v>
          </cell>
          <cell r="L86">
            <v>96460</v>
          </cell>
          <cell r="M86">
            <v>96460</v>
          </cell>
          <cell r="N86">
            <v>96460</v>
          </cell>
          <cell r="O86">
            <v>96000</v>
          </cell>
          <cell r="P86">
            <v>96660</v>
          </cell>
          <cell r="Q86">
            <v>144990</v>
          </cell>
          <cell r="R86">
            <v>0</v>
          </cell>
          <cell r="S86">
            <v>96000</v>
          </cell>
          <cell r="T86">
            <v>0</v>
          </cell>
          <cell r="U86">
            <v>96660</v>
          </cell>
          <cell r="V86">
            <v>0</v>
          </cell>
          <cell r="W86">
            <v>1398529.0641499599</v>
          </cell>
          <cell r="X86">
            <v>0</v>
          </cell>
          <cell r="Y86">
            <v>48330</v>
          </cell>
          <cell r="Z86">
            <v>144990</v>
          </cell>
          <cell r="AA86">
            <v>96660</v>
          </cell>
          <cell r="AB86">
            <v>96000</v>
          </cell>
          <cell r="AC86">
            <v>98660</v>
          </cell>
          <cell r="AD86">
            <v>147990</v>
          </cell>
          <cell r="AE86">
            <v>98660</v>
          </cell>
          <cell r="AF86">
            <v>98660</v>
          </cell>
          <cell r="AG86">
            <v>49330</v>
          </cell>
          <cell r="AH86">
            <v>78928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440321.06414995994</v>
          </cell>
          <cell r="AT86">
            <v>440321.06414995994</v>
          </cell>
          <cell r="AU86">
            <v>96660</v>
          </cell>
        </row>
        <row r="87">
          <cell r="B87">
            <v>73</v>
          </cell>
          <cell r="C87">
            <v>12</v>
          </cell>
          <cell r="D87">
            <v>2617559.0641499599</v>
          </cell>
          <cell r="E87">
            <v>2617559.0641499599</v>
          </cell>
          <cell r="F87">
            <v>1219030</v>
          </cell>
          <cell r="G87">
            <v>1</v>
          </cell>
          <cell r="H87">
            <v>13100</v>
          </cell>
          <cell r="I87">
            <v>192920</v>
          </cell>
          <cell r="J87">
            <v>96660</v>
          </cell>
          <cell r="K87">
            <v>96660</v>
          </cell>
          <cell r="L87">
            <v>96460</v>
          </cell>
          <cell r="M87">
            <v>96460</v>
          </cell>
          <cell r="N87">
            <v>96460</v>
          </cell>
          <cell r="O87">
            <v>96000</v>
          </cell>
          <cell r="P87">
            <v>96660</v>
          </cell>
          <cell r="Q87">
            <v>144990</v>
          </cell>
          <cell r="R87">
            <v>0</v>
          </cell>
          <cell r="S87">
            <v>96000</v>
          </cell>
          <cell r="T87">
            <v>0</v>
          </cell>
          <cell r="U87">
            <v>96660</v>
          </cell>
          <cell r="V87">
            <v>0</v>
          </cell>
          <cell r="W87">
            <v>1398529.0641499599</v>
          </cell>
          <cell r="X87">
            <v>0</v>
          </cell>
          <cell r="Y87">
            <v>48330</v>
          </cell>
          <cell r="Z87">
            <v>144990</v>
          </cell>
          <cell r="AA87">
            <v>96660</v>
          </cell>
          <cell r="AB87">
            <v>96000</v>
          </cell>
          <cell r="AC87">
            <v>98660</v>
          </cell>
          <cell r="AD87">
            <v>147990</v>
          </cell>
          <cell r="AE87">
            <v>98660</v>
          </cell>
          <cell r="AF87">
            <v>98660</v>
          </cell>
          <cell r="AG87">
            <v>49330</v>
          </cell>
          <cell r="AH87">
            <v>78928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440321.06414995994</v>
          </cell>
          <cell r="AT87">
            <v>440321.06414995994</v>
          </cell>
          <cell r="AU87">
            <v>96660</v>
          </cell>
        </row>
        <row r="88">
          <cell r="B88">
            <v>74</v>
          </cell>
          <cell r="C88">
            <v>12</v>
          </cell>
          <cell r="D88">
            <v>2617559.0641499599</v>
          </cell>
          <cell r="E88">
            <v>2617559.0641499599</v>
          </cell>
          <cell r="F88">
            <v>1219030</v>
          </cell>
          <cell r="G88">
            <v>1</v>
          </cell>
          <cell r="H88">
            <v>13100</v>
          </cell>
          <cell r="I88">
            <v>192920</v>
          </cell>
          <cell r="J88">
            <v>96660</v>
          </cell>
          <cell r="K88">
            <v>96660</v>
          </cell>
          <cell r="L88">
            <v>96460</v>
          </cell>
          <cell r="M88">
            <v>96460</v>
          </cell>
          <cell r="N88">
            <v>96460</v>
          </cell>
          <cell r="O88">
            <v>96000</v>
          </cell>
          <cell r="P88">
            <v>96660</v>
          </cell>
          <cell r="Q88">
            <v>144990</v>
          </cell>
          <cell r="R88">
            <v>0</v>
          </cell>
          <cell r="S88">
            <v>96000</v>
          </cell>
          <cell r="T88">
            <v>0</v>
          </cell>
          <cell r="U88">
            <v>96660</v>
          </cell>
          <cell r="V88">
            <v>0</v>
          </cell>
          <cell r="W88">
            <v>1398529.0641499599</v>
          </cell>
          <cell r="X88">
            <v>0</v>
          </cell>
          <cell r="Y88">
            <v>48330</v>
          </cell>
          <cell r="Z88">
            <v>144990</v>
          </cell>
          <cell r="AA88">
            <v>96660</v>
          </cell>
          <cell r="AB88">
            <v>96000</v>
          </cell>
          <cell r="AC88">
            <v>98660</v>
          </cell>
          <cell r="AD88">
            <v>147990</v>
          </cell>
          <cell r="AE88">
            <v>98660</v>
          </cell>
          <cell r="AF88">
            <v>98660</v>
          </cell>
          <cell r="AG88">
            <v>49330</v>
          </cell>
          <cell r="AH88">
            <v>78928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440321.06414995994</v>
          </cell>
          <cell r="AT88">
            <v>440321.06414995994</v>
          </cell>
          <cell r="AU88">
            <v>96660</v>
          </cell>
        </row>
        <row r="89">
          <cell r="B89">
            <v>75</v>
          </cell>
          <cell r="C89">
            <v>12</v>
          </cell>
          <cell r="D89">
            <v>2617559.0641499599</v>
          </cell>
          <cell r="E89">
            <v>2617559.0641499599</v>
          </cell>
          <cell r="F89">
            <v>1219030</v>
          </cell>
          <cell r="G89">
            <v>1</v>
          </cell>
          <cell r="H89">
            <v>13100</v>
          </cell>
          <cell r="I89">
            <v>192920</v>
          </cell>
          <cell r="J89">
            <v>96660</v>
          </cell>
          <cell r="K89">
            <v>96660</v>
          </cell>
          <cell r="L89">
            <v>96460</v>
          </cell>
          <cell r="M89">
            <v>96460</v>
          </cell>
          <cell r="N89">
            <v>96460</v>
          </cell>
          <cell r="O89">
            <v>96000</v>
          </cell>
          <cell r="P89">
            <v>96660</v>
          </cell>
          <cell r="Q89">
            <v>144990</v>
          </cell>
          <cell r="R89">
            <v>0</v>
          </cell>
          <cell r="S89">
            <v>96000</v>
          </cell>
          <cell r="T89">
            <v>0</v>
          </cell>
          <cell r="U89">
            <v>96660</v>
          </cell>
          <cell r="V89">
            <v>0</v>
          </cell>
          <cell r="W89">
            <v>1398529.0641499599</v>
          </cell>
          <cell r="X89">
            <v>0</v>
          </cell>
          <cell r="Y89">
            <v>48330</v>
          </cell>
          <cell r="Z89">
            <v>144990</v>
          </cell>
          <cell r="AA89">
            <v>96660</v>
          </cell>
          <cell r="AB89">
            <v>96000</v>
          </cell>
          <cell r="AC89">
            <v>98660</v>
          </cell>
          <cell r="AD89">
            <v>147990</v>
          </cell>
          <cell r="AE89">
            <v>98660</v>
          </cell>
          <cell r="AF89">
            <v>98660</v>
          </cell>
          <cell r="AG89">
            <v>49330</v>
          </cell>
          <cell r="AH89">
            <v>78928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440321.06414995994</v>
          </cell>
          <cell r="AT89">
            <v>440321.06414995994</v>
          </cell>
          <cell r="AU89">
            <v>96660</v>
          </cell>
        </row>
        <row r="90">
          <cell r="B90">
            <v>76</v>
          </cell>
          <cell r="C90">
            <v>12</v>
          </cell>
          <cell r="D90">
            <v>2617559.0641499599</v>
          </cell>
          <cell r="E90">
            <v>2617559.0641499599</v>
          </cell>
          <cell r="F90">
            <v>1219030</v>
          </cell>
          <cell r="G90">
            <v>1</v>
          </cell>
          <cell r="H90">
            <v>13100</v>
          </cell>
          <cell r="I90">
            <v>192920</v>
          </cell>
          <cell r="J90">
            <v>96660</v>
          </cell>
          <cell r="K90">
            <v>96660</v>
          </cell>
          <cell r="L90">
            <v>96460</v>
          </cell>
          <cell r="M90">
            <v>96460</v>
          </cell>
          <cell r="N90">
            <v>96460</v>
          </cell>
          <cell r="O90">
            <v>96000</v>
          </cell>
          <cell r="P90">
            <v>96660</v>
          </cell>
          <cell r="Q90">
            <v>144990</v>
          </cell>
          <cell r="R90">
            <v>0</v>
          </cell>
          <cell r="S90">
            <v>96000</v>
          </cell>
          <cell r="T90">
            <v>0</v>
          </cell>
          <cell r="U90">
            <v>96660</v>
          </cell>
          <cell r="V90">
            <v>0</v>
          </cell>
          <cell r="W90">
            <v>1398529.0641499599</v>
          </cell>
          <cell r="X90">
            <v>0</v>
          </cell>
          <cell r="Y90">
            <v>48330</v>
          </cell>
          <cell r="Z90">
            <v>144990</v>
          </cell>
          <cell r="AA90">
            <v>96660</v>
          </cell>
          <cell r="AB90">
            <v>96000</v>
          </cell>
          <cell r="AC90">
            <v>98660</v>
          </cell>
          <cell r="AD90">
            <v>147990</v>
          </cell>
          <cell r="AE90">
            <v>98660</v>
          </cell>
          <cell r="AF90">
            <v>98660</v>
          </cell>
          <cell r="AG90">
            <v>49330</v>
          </cell>
          <cell r="AH90">
            <v>78928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440321.06414995994</v>
          </cell>
          <cell r="AT90">
            <v>440321.06414995994</v>
          </cell>
          <cell r="AU90">
            <v>96660</v>
          </cell>
        </row>
        <row r="91">
          <cell r="B91">
            <v>77</v>
          </cell>
          <cell r="C91">
            <v>12</v>
          </cell>
          <cell r="D91">
            <v>2617559.0641499599</v>
          </cell>
          <cell r="E91">
            <v>2617559.0641499599</v>
          </cell>
          <cell r="F91">
            <v>1219030</v>
          </cell>
          <cell r="G91">
            <v>1</v>
          </cell>
          <cell r="H91">
            <v>13100</v>
          </cell>
          <cell r="I91">
            <v>192920</v>
          </cell>
          <cell r="J91">
            <v>96660</v>
          </cell>
          <cell r="K91">
            <v>96660</v>
          </cell>
          <cell r="L91">
            <v>96460</v>
          </cell>
          <cell r="M91">
            <v>96460</v>
          </cell>
          <cell r="N91">
            <v>96460</v>
          </cell>
          <cell r="O91">
            <v>96000</v>
          </cell>
          <cell r="P91">
            <v>96660</v>
          </cell>
          <cell r="Q91">
            <v>144990</v>
          </cell>
          <cell r="R91">
            <v>0</v>
          </cell>
          <cell r="S91">
            <v>96000</v>
          </cell>
          <cell r="T91">
            <v>0</v>
          </cell>
          <cell r="U91">
            <v>96660</v>
          </cell>
          <cell r="V91">
            <v>0</v>
          </cell>
          <cell r="W91">
            <v>1398529.0641499599</v>
          </cell>
          <cell r="X91">
            <v>0</v>
          </cell>
          <cell r="Y91">
            <v>48330</v>
          </cell>
          <cell r="Z91">
            <v>144990</v>
          </cell>
          <cell r="AA91">
            <v>96660</v>
          </cell>
          <cell r="AB91">
            <v>96000</v>
          </cell>
          <cell r="AC91">
            <v>98660</v>
          </cell>
          <cell r="AD91">
            <v>147990</v>
          </cell>
          <cell r="AE91">
            <v>98660</v>
          </cell>
          <cell r="AF91">
            <v>98660</v>
          </cell>
          <cell r="AG91">
            <v>49330</v>
          </cell>
          <cell r="AH91">
            <v>78928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440321.06414995994</v>
          </cell>
          <cell r="AT91">
            <v>440321.06414995994</v>
          </cell>
          <cell r="AU91">
            <v>96660</v>
          </cell>
        </row>
        <row r="92">
          <cell r="B92">
            <v>78</v>
          </cell>
          <cell r="C92">
            <v>12</v>
          </cell>
          <cell r="D92">
            <v>2617559.0641499599</v>
          </cell>
          <cell r="E92">
            <v>2617559.0641499599</v>
          </cell>
          <cell r="F92">
            <v>1219030</v>
          </cell>
          <cell r="G92">
            <v>1</v>
          </cell>
          <cell r="H92">
            <v>13100</v>
          </cell>
          <cell r="I92">
            <v>192920</v>
          </cell>
          <cell r="J92">
            <v>96660</v>
          </cell>
          <cell r="K92">
            <v>96660</v>
          </cell>
          <cell r="L92">
            <v>96460</v>
          </cell>
          <cell r="M92">
            <v>96460</v>
          </cell>
          <cell r="N92">
            <v>96460</v>
          </cell>
          <cell r="O92">
            <v>96000</v>
          </cell>
          <cell r="P92">
            <v>96660</v>
          </cell>
          <cell r="Q92">
            <v>144990</v>
          </cell>
          <cell r="R92">
            <v>0</v>
          </cell>
          <cell r="S92">
            <v>96000</v>
          </cell>
          <cell r="T92">
            <v>0</v>
          </cell>
          <cell r="U92">
            <v>96660</v>
          </cell>
          <cell r="V92">
            <v>0</v>
          </cell>
          <cell r="W92">
            <v>1398529.0641499599</v>
          </cell>
          <cell r="X92">
            <v>0</v>
          </cell>
          <cell r="Y92">
            <v>48330</v>
          </cell>
          <cell r="Z92">
            <v>144990</v>
          </cell>
          <cell r="AA92">
            <v>96660</v>
          </cell>
          <cell r="AB92">
            <v>96000</v>
          </cell>
          <cell r="AC92">
            <v>98660</v>
          </cell>
          <cell r="AD92">
            <v>147990</v>
          </cell>
          <cell r="AE92">
            <v>98660</v>
          </cell>
          <cell r="AF92">
            <v>98660</v>
          </cell>
          <cell r="AG92">
            <v>49330</v>
          </cell>
          <cell r="AH92">
            <v>78928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440321.06414995994</v>
          </cell>
          <cell r="AT92">
            <v>440321.06414995994</v>
          </cell>
          <cell r="AU92">
            <v>96660</v>
          </cell>
        </row>
        <row r="93">
          <cell r="B93">
            <v>79</v>
          </cell>
          <cell r="C93">
            <v>12</v>
          </cell>
          <cell r="D93">
            <v>2617559.0641499599</v>
          </cell>
          <cell r="E93">
            <v>2617559.0641499599</v>
          </cell>
          <cell r="F93">
            <v>1219030</v>
          </cell>
          <cell r="G93">
            <v>1</v>
          </cell>
          <cell r="H93">
            <v>13100</v>
          </cell>
          <cell r="I93">
            <v>192920</v>
          </cell>
          <cell r="J93">
            <v>96660</v>
          </cell>
          <cell r="K93">
            <v>96660</v>
          </cell>
          <cell r="L93">
            <v>96460</v>
          </cell>
          <cell r="M93">
            <v>96460</v>
          </cell>
          <cell r="N93">
            <v>96460</v>
          </cell>
          <cell r="O93">
            <v>96000</v>
          </cell>
          <cell r="P93">
            <v>96660</v>
          </cell>
          <cell r="Q93">
            <v>144990</v>
          </cell>
          <cell r="R93">
            <v>0</v>
          </cell>
          <cell r="S93">
            <v>96000</v>
          </cell>
          <cell r="T93">
            <v>0</v>
          </cell>
          <cell r="U93">
            <v>96660</v>
          </cell>
          <cell r="V93">
            <v>0</v>
          </cell>
          <cell r="W93">
            <v>1398529.0641499599</v>
          </cell>
          <cell r="X93">
            <v>0</v>
          </cell>
          <cell r="Y93">
            <v>48330</v>
          </cell>
          <cell r="Z93">
            <v>144990</v>
          </cell>
          <cell r="AA93">
            <v>96660</v>
          </cell>
          <cell r="AB93">
            <v>96000</v>
          </cell>
          <cell r="AC93">
            <v>98660</v>
          </cell>
          <cell r="AD93">
            <v>147990</v>
          </cell>
          <cell r="AE93">
            <v>98660</v>
          </cell>
          <cell r="AF93">
            <v>98660</v>
          </cell>
          <cell r="AG93">
            <v>49330</v>
          </cell>
          <cell r="AH93">
            <v>78928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440321.06414995994</v>
          </cell>
          <cell r="AT93">
            <v>440321.06414995994</v>
          </cell>
          <cell r="AU93">
            <v>96660</v>
          </cell>
        </row>
        <row r="94">
          <cell r="B94">
            <v>80</v>
          </cell>
          <cell r="C94">
            <v>12</v>
          </cell>
          <cell r="D94">
            <v>2617559.0641499599</v>
          </cell>
          <cell r="E94">
            <v>2617559.0641499599</v>
          </cell>
          <cell r="F94">
            <v>1219030</v>
          </cell>
          <cell r="G94">
            <v>1</v>
          </cell>
          <cell r="H94">
            <v>13100</v>
          </cell>
          <cell r="I94">
            <v>192920</v>
          </cell>
          <cell r="J94">
            <v>96660</v>
          </cell>
          <cell r="K94">
            <v>96660</v>
          </cell>
          <cell r="L94">
            <v>96460</v>
          </cell>
          <cell r="M94">
            <v>96460</v>
          </cell>
          <cell r="N94">
            <v>96460</v>
          </cell>
          <cell r="O94">
            <v>96000</v>
          </cell>
          <cell r="P94">
            <v>96660</v>
          </cell>
          <cell r="Q94">
            <v>144990</v>
          </cell>
          <cell r="R94">
            <v>0</v>
          </cell>
          <cell r="S94">
            <v>96000</v>
          </cell>
          <cell r="T94">
            <v>0</v>
          </cell>
          <cell r="U94">
            <v>96660</v>
          </cell>
          <cell r="V94">
            <v>0</v>
          </cell>
          <cell r="W94">
            <v>1398529.0641499599</v>
          </cell>
          <cell r="X94">
            <v>0</v>
          </cell>
          <cell r="Y94">
            <v>48330</v>
          </cell>
          <cell r="Z94">
            <v>144990</v>
          </cell>
          <cell r="AA94">
            <v>96660</v>
          </cell>
          <cell r="AB94">
            <v>96000</v>
          </cell>
          <cell r="AC94">
            <v>98660</v>
          </cell>
          <cell r="AD94">
            <v>147990</v>
          </cell>
          <cell r="AE94">
            <v>98660</v>
          </cell>
          <cell r="AF94">
            <v>98660</v>
          </cell>
          <cell r="AG94">
            <v>49330</v>
          </cell>
          <cell r="AH94">
            <v>78928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440321.06414995994</v>
          </cell>
          <cell r="AT94">
            <v>440321.06414995994</v>
          </cell>
          <cell r="AU94">
            <v>96660</v>
          </cell>
        </row>
        <row r="95">
          <cell r="B95">
            <v>81</v>
          </cell>
          <cell r="C95">
            <v>12</v>
          </cell>
          <cell r="D95">
            <v>2617559.0641499599</v>
          </cell>
          <cell r="E95">
            <v>2617559.0641499599</v>
          </cell>
          <cell r="F95">
            <v>1219030</v>
          </cell>
          <cell r="G95">
            <v>1</v>
          </cell>
          <cell r="H95">
            <v>13100</v>
          </cell>
          <cell r="I95">
            <v>192920</v>
          </cell>
          <cell r="J95">
            <v>96660</v>
          </cell>
          <cell r="K95">
            <v>96660</v>
          </cell>
          <cell r="L95">
            <v>96460</v>
          </cell>
          <cell r="M95">
            <v>96460</v>
          </cell>
          <cell r="N95">
            <v>96460</v>
          </cell>
          <cell r="O95">
            <v>96000</v>
          </cell>
          <cell r="P95">
            <v>96660</v>
          </cell>
          <cell r="Q95">
            <v>144990</v>
          </cell>
          <cell r="R95">
            <v>0</v>
          </cell>
          <cell r="S95">
            <v>96000</v>
          </cell>
          <cell r="T95">
            <v>0</v>
          </cell>
          <cell r="U95">
            <v>96660</v>
          </cell>
          <cell r="V95">
            <v>0</v>
          </cell>
          <cell r="W95">
            <v>1398529.0641499599</v>
          </cell>
          <cell r="X95">
            <v>0</v>
          </cell>
          <cell r="Y95">
            <v>48330</v>
          </cell>
          <cell r="Z95">
            <v>144990</v>
          </cell>
          <cell r="AA95">
            <v>96660</v>
          </cell>
          <cell r="AB95">
            <v>96000</v>
          </cell>
          <cell r="AC95">
            <v>98660</v>
          </cell>
          <cell r="AD95">
            <v>147990</v>
          </cell>
          <cell r="AE95">
            <v>98660</v>
          </cell>
          <cell r="AF95">
            <v>98660</v>
          </cell>
          <cell r="AG95">
            <v>49330</v>
          </cell>
          <cell r="AH95">
            <v>78928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440321.06414995994</v>
          </cell>
          <cell r="AT95">
            <v>440321.06414995994</v>
          </cell>
          <cell r="AU95">
            <v>96660</v>
          </cell>
        </row>
        <row r="96">
          <cell r="B96">
            <v>82</v>
          </cell>
          <cell r="C96">
            <v>12</v>
          </cell>
          <cell r="D96">
            <v>2617559.0641499599</v>
          </cell>
          <cell r="E96">
            <v>2617559.0641499599</v>
          </cell>
          <cell r="F96">
            <v>1219030</v>
          </cell>
          <cell r="G96">
            <v>1</v>
          </cell>
          <cell r="H96">
            <v>13100</v>
          </cell>
          <cell r="I96">
            <v>192920</v>
          </cell>
          <cell r="J96">
            <v>96660</v>
          </cell>
          <cell r="K96">
            <v>96660</v>
          </cell>
          <cell r="L96">
            <v>96460</v>
          </cell>
          <cell r="M96">
            <v>96460</v>
          </cell>
          <cell r="N96">
            <v>96460</v>
          </cell>
          <cell r="O96">
            <v>96000</v>
          </cell>
          <cell r="P96">
            <v>96660</v>
          </cell>
          <cell r="Q96">
            <v>144990</v>
          </cell>
          <cell r="R96">
            <v>0</v>
          </cell>
          <cell r="S96">
            <v>96000</v>
          </cell>
          <cell r="T96">
            <v>0</v>
          </cell>
          <cell r="U96">
            <v>96660</v>
          </cell>
          <cell r="V96">
            <v>0</v>
          </cell>
          <cell r="W96">
            <v>1398529.0641499599</v>
          </cell>
          <cell r="X96">
            <v>0</v>
          </cell>
          <cell r="Y96">
            <v>48330</v>
          </cell>
          <cell r="Z96">
            <v>144990</v>
          </cell>
          <cell r="AA96">
            <v>96660</v>
          </cell>
          <cell r="AB96">
            <v>96000</v>
          </cell>
          <cell r="AC96">
            <v>98660</v>
          </cell>
          <cell r="AD96">
            <v>147990</v>
          </cell>
          <cell r="AE96">
            <v>98660</v>
          </cell>
          <cell r="AF96">
            <v>98660</v>
          </cell>
          <cell r="AG96">
            <v>49330</v>
          </cell>
          <cell r="AH96">
            <v>78928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440321.06414995994</v>
          </cell>
          <cell r="AT96">
            <v>440321.06414995994</v>
          </cell>
          <cell r="AU96">
            <v>96660</v>
          </cell>
        </row>
        <row r="97">
          <cell r="B97">
            <v>83</v>
          </cell>
          <cell r="C97">
            <v>12</v>
          </cell>
          <cell r="D97">
            <v>2617559.0641499599</v>
          </cell>
          <cell r="E97">
            <v>2617559.0641499599</v>
          </cell>
          <cell r="F97">
            <v>1219030</v>
          </cell>
          <cell r="G97">
            <v>1</v>
          </cell>
          <cell r="H97">
            <v>13100</v>
          </cell>
          <cell r="I97">
            <v>192920</v>
          </cell>
          <cell r="J97">
            <v>96660</v>
          </cell>
          <cell r="K97">
            <v>96660</v>
          </cell>
          <cell r="L97">
            <v>96460</v>
          </cell>
          <cell r="M97">
            <v>96460</v>
          </cell>
          <cell r="N97">
            <v>96460</v>
          </cell>
          <cell r="O97">
            <v>96000</v>
          </cell>
          <cell r="P97">
            <v>96660</v>
          </cell>
          <cell r="Q97">
            <v>144990</v>
          </cell>
          <cell r="R97">
            <v>0</v>
          </cell>
          <cell r="S97">
            <v>96000</v>
          </cell>
          <cell r="T97">
            <v>0</v>
          </cell>
          <cell r="U97">
            <v>96660</v>
          </cell>
          <cell r="V97">
            <v>0</v>
          </cell>
          <cell r="W97">
            <v>1398529.0641499599</v>
          </cell>
          <cell r="X97">
            <v>0</v>
          </cell>
          <cell r="Y97">
            <v>48330</v>
          </cell>
          <cell r="Z97">
            <v>144990</v>
          </cell>
          <cell r="AA97">
            <v>96660</v>
          </cell>
          <cell r="AB97">
            <v>96000</v>
          </cell>
          <cell r="AC97">
            <v>98660</v>
          </cell>
          <cell r="AD97">
            <v>147990</v>
          </cell>
          <cell r="AE97">
            <v>98660</v>
          </cell>
          <cell r="AF97">
            <v>98660</v>
          </cell>
          <cell r="AG97">
            <v>49330</v>
          </cell>
          <cell r="AH97">
            <v>78928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440321.06414995994</v>
          </cell>
          <cell r="AT97">
            <v>440321.06414995994</v>
          </cell>
          <cell r="AU97">
            <v>96660</v>
          </cell>
        </row>
        <row r="98">
          <cell r="B98">
            <v>84</v>
          </cell>
          <cell r="C98">
            <v>12</v>
          </cell>
          <cell r="D98">
            <v>2617559.0641499599</v>
          </cell>
          <cell r="E98">
            <v>2617559.0641499599</v>
          </cell>
          <cell r="F98">
            <v>1219030</v>
          </cell>
          <cell r="G98">
            <v>1</v>
          </cell>
          <cell r="H98">
            <v>13100</v>
          </cell>
          <cell r="I98">
            <v>192920</v>
          </cell>
          <cell r="J98">
            <v>96660</v>
          </cell>
          <cell r="K98">
            <v>96660</v>
          </cell>
          <cell r="L98">
            <v>96460</v>
          </cell>
          <cell r="M98">
            <v>96460</v>
          </cell>
          <cell r="N98">
            <v>96460</v>
          </cell>
          <cell r="O98">
            <v>96000</v>
          </cell>
          <cell r="P98">
            <v>96660</v>
          </cell>
          <cell r="Q98">
            <v>144990</v>
          </cell>
          <cell r="R98">
            <v>0</v>
          </cell>
          <cell r="S98">
            <v>96000</v>
          </cell>
          <cell r="T98">
            <v>0</v>
          </cell>
          <cell r="U98">
            <v>96660</v>
          </cell>
          <cell r="V98">
            <v>0</v>
          </cell>
          <cell r="W98">
            <v>1398529.0641499599</v>
          </cell>
          <cell r="X98">
            <v>0</v>
          </cell>
          <cell r="Y98">
            <v>48330</v>
          </cell>
          <cell r="Z98">
            <v>144990</v>
          </cell>
          <cell r="AA98">
            <v>96660</v>
          </cell>
          <cell r="AB98">
            <v>96000</v>
          </cell>
          <cell r="AC98">
            <v>98660</v>
          </cell>
          <cell r="AD98">
            <v>147990</v>
          </cell>
          <cell r="AE98">
            <v>98660</v>
          </cell>
          <cell r="AF98">
            <v>98660</v>
          </cell>
          <cell r="AG98">
            <v>49330</v>
          </cell>
          <cell r="AH98">
            <v>78928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440321.06414995994</v>
          </cell>
          <cell r="AT98">
            <v>440321.06414995994</v>
          </cell>
          <cell r="AU98">
            <v>96660</v>
          </cell>
        </row>
        <row r="99">
          <cell r="B99">
            <v>85</v>
          </cell>
          <cell r="C99">
            <v>12</v>
          </cell>
          <cell r="D99">
            <v>2617559.0641499599</v>
          </cell>
          <cell r="E99">
            <v>2617559.0641499599</v>
          </cell>
          <cell r="F99">
            <v>1219030</v>
          </cell>
          <cell r="G99">
            <v>1</v>
          </cell>
          <cell r="H99">
            <v>13100</v>
          </cell>
          <cell r="I99">
            <v>192920</v>
          </cell>
          <cell r="J99">
            <v>96660</v>
          </cell>
          <cell r="K99">
            <v>96660</v>
          </cell>
          <cell r="L99">
            <v>96460</v>
          </cell>
          <cell r="M99">
            <v>96460</v>
          </cell>
          <cell r="N99">
            <v>96460</v>
          </cell>
          <cell r="O99">
            <v>96000</v>
          </cell>
          <cell r="P99">
            <v>96660</v>
          </cell>
          <cell r="Q99">
            <v>144990</v>
          </cell>
          <cell r="R99">
            <v>0</v>
          </cell>
          <cell r="S99">
            <v>96000</v>
          </cell>
          <cell r="T99">
            <v>0</v>
          </cell>
          <cell r="U99">
            <v>96660</v>
          </cell>
          <cell r="V99">
            <v>0</v>
          </cell>
          <cell r="W99">
            <v>1398529.0641499599</v>
          </cell>
          <cell r="X99">
            <v>0</v>
          </cell>
          <cell r="Y99">
            <v>48330</v>
          </cell>
          <cell r="Z99">
            <v>144990</v>
          </cell>
          <cell r="AA99">
            <v>96660</v>
          </cell>
          <cell r="AB99">
            <v>96000</v>
          </cell>
          <cell r="AC99">
            <v>98660</v>
          </cell>
          <cell r="AD99">
            <v>147990</v>
          </cell>
          <cell r="AE99">
            <v>98660</v>
          </cell>
          <cell r="AF99">
            <v>98660</v>
          </cell>
          <cell r="AG99">
            <v>49330</v>
          </cell>
          <cell r="AH99">
            <v>78928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440321.06414995994</v>
          </cell>
          <cell r="AT99">
            <v>440321.06414995994</v>
          </cell>
          <cell r="AU99">
            <v>96660</v>
          </cell>
        </row>
        <row r="100">
          <cell r="B100">
            <v>86</v>
          </cell>
          <cell r="C100">
            <v>12</v>
          </cell>
          <cell r="D100">
            <v>2617559.0641499599</v>
          </cell>
          <cell r="E100">
            <v>2617559.0641499599</v>
          </cell>
          <cell r="F100">
            <v>1219030</v>
          </cell>
          <cell r="G100">
            <v>1</v>
          </cell>
          <cell r="H100">
            <v>13100</v>
          </cell>
          <cell r="I100">
            <v>192920</v>
          </cell>
          <cell r="J100">
            <v>96660</v>
          </cell>
          <cell r="K100">
            <v>96660</v>
          </cell>
          <cell r="L100">
            <v>96460</v>
          </cell>
          <cell r="M100">
            <v>96460</v>
          </cell>
          <cell r="N100">
            <v>96460</v>
          </cell>
          <cell r="O100">
            <v>96000</v>
          </cell>
          <cell r="P100">
            <v>96660</v>
          </cell>
          <cell r="Q100">
            <v>144990</v>
          </cell>
          <cell r="R100">
            <v>0</v>
          </cell>
          <cell r="S100">
            <v>96000</v>
          </cell>
          <cell r="T100">
            <v>0</v>
          </cell>
          <cell r="U100">
            <v>96660</v>
          </cell>
          <cell r="V100">
            <v>0</v>
          </cell>
          <cell r="W100">
            <v>1398529.0641499599</v>
          </cell>
          <cell r="X100">
            <v>0</v>
          </cell>
          <cell r="Y100">
            <v>48330</v>
          </cell>
          <cell r="Z100">
            <v>144990</v>
          </cell>
          <cell r="AA100">
            <v>96660</v>
          </cell>
          <cell r="AB100">
            <v>96000</v>
          </cell>
          <cell r="AC100">
            <v>98660</v>
          </cell>
          <cell r="AD100">
            <v>147990</v>
          </cell>
          <cell r="AE100">
            <v>98660</v>
          </cell>
          <cell r="AF100">
            <v>98660</v>
          </cell>
          <cell r="AG100">
            <v>49330</v>
          </cell>
          <cell r="AH100">
            <v>78928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440321.06414995994</v>
          </cell>
          <cell r="AT100">
            <v>440321.06414995994</v>
          </cell>
          <cell r="AU100">
            <v>96660</v>
          </cell>
        </row>
        <row r="101">
          <cell r="B101">
            <v>87</v>
          </cell>
          <cell r="C101">
            <v>12</v>
          </cell>
          <cell r="D101">
            <v>2617559.0641499599</v>
          </cell>
          <cell r="E101">
            <v>2617559.0641499599</v>
          </cell>
          <cell r="F101">
            <v>1219030</v>
          </cell>
          <cell r="G101">
            <v>1</v>
          </cell>
          <cell r="H101">
            <v>13100</v>
          </cell>
          <cell r="I101">
            <v>192920</v>
          </cell>
          <cell r="J101">
            <v>96660</v>
          </cell>
          <cell r="K101">
            <v>96660</v>
          </cell>
          <cell r="L101">
            <v>96460</v>
          </cell>
          <cell r="M101">
            <v>96460</v>
          </cell>
          <cell r="N101">
            <v>96460</v>
          </cell>
          <cell r="O101">
            <v>96000</v>
          </cell>
          <cell r="P101">
            <v>96660</v>
          </cell>
          <cell r="Q101">
            <v>144990</v>
          </cell>
          <cell r="R101">
            <v>0</v>
          </cell>
          <cell r="S101">
            <v>96000</v>
          </cell>
          <cell r="T101">
            <v>0</v>
          </cell>
          <cell r="U101">
            <v>96660</v>
          </cell>
          <cell r="V101">
            <v>0</v>
          </cell>
          <cell r="W101">
            <v>1398529.0641499599</v>
          </cell>
          <cell r="X101">
            <v>0</v>
          </cell>
          <cell r="Y101">
            <v>48330</v>
          </cell>
          <cell r="Z101">
            <v>144990</v>
          </cell>
          <cell r="AA101">
            <v>96660</v>
          </cell>
          <cell r="AB101">
            <v>96000</v>
          </cell>
          <cell r="AC101">
            <v>98660</v>
          </cell>
          <cell r="AD101">
            <v>147990</v>
          </cell>
          <cell r="AE101">
            <v>98660</v>
          </cell>
          <cell r="AF101">
            <v>98660</v>
          </cell>
          <cell r="AG101">
            <v>49330</v>
          </cell>
          <cell r="AH101">
            <v>78928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440321.06414995994</v>
          </cell>
          <cell r="AT101">
            <v>440321.06414995994</v>
          </cell>
          <cell r="AU101">
            <v>96660</v>
          </cell>
        </row>
        <row r="102">
          <cell r="B102">
            <v>88</v>
          </cell>
          <cell r="C102">
            <v>12</v>
          </cell>
          <cell r="D102">
            <v>2617559.0641499599</v>
          </cell>
          <cell r="E102">
            <v>2617559.0641499599</v>
          </cell>
          <cell r="F102">
            <v>1219030</v>
          </cell>
          <cell r="G102">
            <v>1</v>
          </cell>
          <cell r="H102">
            <v>13100</v>
          </cell>
          <cell r="I102">
            <v>192920</v>
          </cell>
          <cell r="J102">
            <v>96660</v>
          </cell>
          <cell r="K102">
            <v>96660</v>
          </cell>
          <cell r="L102">
            <v>96460</v>
          </cell>
          <cell r="M102">
            <v>96460</v>
          </cell>
          <cell r="N102">
            <v>96460</v>
          </cell>
          <cell r="O102">
            <v>96000</v>
          </cell>
          <cell r="P102">
            <v>96660</v>
          </cell>
          <cell r="Q102">
            <v>144990</v>
          </cell>
          <cell r="R102">
            <v>0</v>
          </cell>
          <cell r="S102">
            <v>96000</v>
          </cell>
          <cell r="T102">
            <v>0</v>
          </cell>
          <cell r="U102">
            <v>96660</v>
          </cell>
          <cell r="V102">
            <v>0</v>
          </cell>
          <cell r="W102">
            <v>1398529.0641499599</v>
          </cell>
          <cell r="X102">
            <v>0</v>
          </cell>
          <cell r="Y102">
            <v>48330</v>
          </cell>
          <cell r="Z102">
            <v>144990</v>
          </cell>
          <cell r="AA102">
            <v>96660</v>
          </cell>
          <cell r="AB102">
            <v>96000</v>
          </cell>
          <cell r="AC102">
            <v>98660</v>
          </cell>
          <cell r="AD102">
            <v>147990</v>
          </cell>
          <cell r="AE102">
            <v>98660</v>
          </cell>
          <cell r="AF102">
            <v>98660</v>
          </cell>
          <cell r="AG102">
            <v>49330</v>
          </cell>
          <cell r="AH102">
            <v>78928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440321.06414995994</v>
          </cell>
          <cell r="AT102">
            <v>440321.06414995994</v>
          </cell>
          <cell r="AU102">
            <v>96660</v>
          </cell>
        </row>
        <row r="103">
          <cell r="B103">
            <v>89</v>
          </cell>
          <cell r="C103">
            <v>12</v>
          </cell>
          <cell r="D103">
            <v>2617559.0641499599</v>
          </cell>
          <cell r="E103">
            <v>2617559.0641499599</v>
          </cell>
          <cell r="F103">
            <v>1219030</v>
          </cell>
          <cell r="G103">
            <v>1</v>
          </cell>
          <cell r="H103">
            <v>13100</v>
          </cell>
          <cell r="I103">
            <v>192920</v>
          </cell>
          <cell r="J103">
            <v>96660</v>
          </cell>
          <cell r="K103">
            <v>96660</v>
          </cell>
          <cell r="L103">
            <v>96460</v>
          </cell>
          <cell r="M103">
            <v>96460</v>
          </cell>
          <cell r="N103">
            <v>96460</v>
          </cell>
          <cell r="O103">
            <v>96000</v>
          </cell>
          <cell r="P103">
            <v>96660</v>
          </cell>
          <cell r="Q103">
            <v>144990</v>
          </cell>
          <cell r="R103">
            <v>0</v>
          </cell>
          <cell r="S103">
            <v>96000</v>
          </cell>
          <cell r="T103">
            <v>0</v>
          </cell>
          <cell r="U103">
            <v>96660</v>
          </cell>
          <cell r="V103">
            <v>0</v>
          </cell>
          <cell r="W103">
            <v>1398529.0641499599</v>
          </cell>
          <cell r="X103">
            <v>0</v>
          </cell>
          <cell r="Y103">
            <v>48330</v>
          </cell>
          <cell r="Z103">
            <v>144990</v>
          </cell>
          <cell r="AA103">
            <v>96660</v>
          </cell>
          <cell r="AB103">
            <v>96000</v>
          </cell>
          <cell r="AC103">
            <v>98660</v>
          </cell>
          <cell r="AD103">
            <v>147990</v>
          </cell>
          <cell r="AE103">
            <v>98660</v>
          </cell>
          <cell r="AF103">
            <v>98660</v>
          </cell>
          <cell r="AG103">
            <v>49330</v>
          </cell>
          <cell r="AH103">
            <v>78928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440321.06414995994</v>
          </cell>
          <cell r="AT103">
            <v>440321.06414995994</v>
          </cell>
          <cell r="AU103">
            <v>96660</v>
          </cell>
        </row>
        <row r="104">
          <cell r="B104">
            <v>90</v>
          </cell>
          <cell r="C104">
            <v>12</v>
          </cell>
          <cell r="D104">
            <v>2617559.0641499599</v>
          </cell>
          <cell r="E104">
            <v>2617559.0641499599</v>
          </cell>
          <cell r="F104">
            <v>1219030</v>
          </cell>
          <cell r="G104">
            <v>1</v>
          </cell>
          <cell r="H104">
            <v>13100</v>
          </cell>
          <cell r="I104">
            <v>192920</v>
          </cell>
          <cell r="J104">
            <v>96660</v>
          </cell>
          <cell r="K104">
            <v>96660</v>
          </cell>
          <cell r="L104">
            <v>96460</v>
          </cell>
          <cell r="M104">
            <v>96460</v>
          </cell>
          <cell r="N104">
            <v>96460</v>
          </cell>
          <cell r="O104">
            <v>96000</v>
          </cell>
          <cell r="P104">
            <v>96660</v>
          </cell>
          <cell r="Q104">
            <v>144990</v>
          </cell>
          <cell r="R104">
            <v>0</v>
          </cell>
          <cell r="S104">
            <v>96000</v>
          </cell>
          <cell r="T104">
            <v>0</v>
          </cell>
          <cell r="U104">
            <v>96660</v>
          </cell>
          <cell r="V104">
            <v>0</v>
          </cell>
          <cell r="W104">
            <v>1398529.0641499599</v>
          </cell>
          <cell r="X104">
            <v>0</v>
          </cell>
          <cell r="Y104">
            <v>48330</v>
          </cell>
          <cell r="Z104">
            <v>144990</v>
          </cell>
          <cell r="AA104">
            <v>96660</v>
          </cell>
          <cell r="AB104">
            <v>96000</v>
          </cell>
          <cell r="AC104">
            <v>98660</v>
          </cell>
          <cell r="AD104">
            <v>147990</v>
          </cell>
          <cell r="AE104">
            <v>98660</v>
          </cell>
          <cell r="AF104">
            <v>98660</v>
          </cell>
          <cell r="AG104">
            <v>49330</v>
          </cell>
          <cell r="AH104">
            <v>78928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440321.06414995994</v>
          </cell>
          <cell r="AT104">
            <v>440321.06414995994</v>
          </cell>
          <cell r="AU104">
            <v>96660</v>
          </cell>
        </row>
        <row r="105">
          <cell r="B105">
            <v>91</v>
          </cell>
          <cell r="C105">
            <v>12</v>
          </cell>
          <cell r="D105">
            <v>2819780.7917326037</v>
          </cell>
          <cell r="E105">
            <v>2819780.7917326037</v>
          </cell>
          <cell r="F105">
            <v>1219030</v>
          </cell>
          <cell r="G105">
            <v>1</v>
          </cell>
          <cell r="H105">
            <v>13100</v>
          </cell>
          <cell r="I105">
            <v>192920</v>
          </cell>
          <cell r="J105">
            <v>96660</v>
          </cell>
          <cell r="K105">
            <v>96660</v>
          </cell>
          <cell r="L105">
            <v>96460</v>
          </cell>
          <cell r="M105">
            <v>96460</v>
          </cell>
          <cell r="N105">
            <v>96460</v>
          </cell>
          <cell r="O105">
            <v>96000</v>
          </cell>
          <cell r="P105">
            <v>96660</v>
          </cell>
          <cell r="Q105">
            <v>144990</v>
          </cell>
          <cell r="R105">
            <v>0</v>
          </cell>
          <cell r="S105">
            <v>96000</v>
          </cell>
          <cell r="T105">
            <v>0</v>
          </cell>
          <cell r="U105">
            <v>96660</v>
          </cell>
          <cell r="V105">
            <v>0</v>
          </cell>
          <cell r="W105">
            <v>1600750.7917326037</v>
          </cell>
          <cell r="X105">
            <v>0</v>
          </cell>
          <cell r="Y105">
            <v>48330</v>
          </cell>
          <cell r="Z105">
            <v>144990</v>
          </cell>
          <cell r="AA105">
            <v>96660</v>
          </cell>
          <cell r="AB105">
            <v>96000</v>
          </cell>
          <cell r="AC105">
            <v>98660</v>
          </cell>
          <cell r="AD105">
            <v>147990</v>
          </cell>
          <cell r="AE105">
            <v>98660</v>
          </cell>
          <cell r="AF105">
            <v>98660</v>
          </cell>
          <cell r="AG105">
            <v>49330</v>
          </cell>
          <cell r="AH105">
            <v>78928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642542.79173260368</v>
          </cell>
          <cell r="AT105">
            <v>642542.79173260368</v>
          </cell>
          <cell r="AU105">
            <v>96660</v>
          </cell>
        </row>
        <row r="106">
          <cell r="B106">
            <v>92</v>
          </cell>
          <cell r="C106">
            <v>12</v>
          </cell>
          <cell r="D106">
            <v>2617559.0641499599</v>
          </cell>
          <cell r="E106">
            <v>2617559.0641499599</v>
          </cell>
          <cell r="F106">
            <v>1219030</v>
          </cell>
          <cell r="G106">
            <v>1</v>
          </cell>
          <cell r="H106">
            <v>13100</v>
          </cell>
          <cell r="I106">
            <v>192920</v>
          </cell>
          <cell r="J106">
            <v>96660</v>
          </cell>
          <cell r="K106">
            <v>96660</v>
          </cell>
          <cell r="L106">
            <v>96460</v>
          </cell>
          <cell r="M106">
            <v>96460</v>
          </cell>
          <cell r="N106">
            <v>96460</v>
          </cell>
          <cell r="O106">
            <v>96000</v>
          </cell>
          <cell r="P106">
            <v>96660</v>
          </cell>
          <cell r="Q106">
            <v>144990</v>
          </cell>
          <cell r="R106">
            <v>0</v>
          </cell>
          <cell r="S106">
            <v>96000</v>
          </cell>
          <cell r="T106">
            <v>0</v>
          </cell>
          <cell r="U106">
            <v>96660</v>
          </cell>
          <cell r="V106">
            <v>0</v>
          </cell>
          <cell r="W106">
            <v>1398529.0641499599</v>
          </cell>
          <cell r="X106">
            <v>0</v>
          </cell>
          <cell r="Y106">
            <v>48330</v>
          </cell>
          <cell r="Z106">
            <v>144990</v>
          </cell>
          <cell r="AA106">
            <v>96660</v>
          </cell>
          <cell r="AB106">
            <v>96000</v>
          </cell>
          <cell r="AC106">
            <v>98660</v>
          </cell>
          <cell r="AD106">
            <v>147990</v>
          </cell>
          <cell r="AE106">
            <v>98660</v>
          </cell>
          <cell r="AF106">
            <v>98660</v>
          </cell>
          <cell r="AG106">
            <v>49330</v>
          </cell>
          <cell r="AH106">
            <v>78928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440321.06414995994</v>
          </cell>
          <cell r="AT106">
            <v>440321.06414995994</v>
          </cell>
          <cell r="AU106">
            <v>96660</v>
          </cell>
        </row>
        <row r="107">
          <cell r="B107">
            <v>93</v>
          </cell>
          <cell r="C107">
            <v>1</v>
          </cell>
          <cell r="D107">
            <v>2617559.0641499599</v>
          </cell>
          <cell r="E107">
            <v>2617559.0641499599</v>
          </cell>
          <cell r="F107">
            <v>1219030</v>
          </cell>
          <cell r="G107">
            <v>1</v>
          </cell>
          <cell r="H107">
            <v>13100</v>
          </cell>
          <cell r="I107">
            <v>192920</v>
          </cell>
          <cell r="J107">
            <v>96660</v>
          </cell>
          <cell r="K107">
            <v>96660</v>
          </cell>
          <cell r="L107">
            <v>96460</v>
          </cell>
          <cell r="M107">
            <v>96460</v>
          </cell>
          <cell r="N107">
            <v>96460</v>
          </cell>
          <cell r="O107">
            <v>96000</v>
          </cell>
          <cell r="P107">
            <v>96660</v>
          </cell>
          <cell r="Q107">
            <v>144990</v>
          </cell>
          <cell r="R107">
            <v>0</v>
          </cell>
          <cell r="S107">
            <v>96000</v>
          </cell>
          <cell r="T107">
            <v>0</v>
          </cell>
          <cell r="U107">
            <v>96660</v>
          </cell>
          <cell r="V107">
            <v>0</v>
          </cell>
          <cell r="W107">
            <v>1398529.0641499599</v>
          </cell>
          <cell r="X107">
            <v>0</v>
          </cell>
          <cell r="Y107">
            <v>48330</v>
          </cell>
          <cell r="Z107">
            <v>144990</v>
          </cell>
          <cell r="AA107">
            <v>96660</v>
          </cell>
          <cell r="AB107">
            <v>96000</v>
          </cell>
          <cell r="AC107">
            <v>98660</v>
          </cell>
          <cell r="AD107">
            <v>147990</v>
          </cell>
          <cell r="AE107">
            <v>98660</v>
          </cell>
          <cell r="AF107">
            <v>98660</v>
          </cell>
          <cell r="AG107">
            <v>49330</v>
          </cell>
          <cell r="AH107">
            <v>78928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440321.06414995994</v>
          </cell>
          <cell r="AT107">
            <v>440321.06414995994</v>
          </cell>
          <cell r="AU107">
            <v>96660</v>
          </cell>
        </row>
        <row r="108">
          <cell r="B108">
            <v>94</v>
          </cell>
          <cell r="C108">
            <v>1</v>
          </cell>
          <cell r="D108">
            <v>2617559.0641499599</v>
          </cell>
          <cell r="E108">
            <v>2617559.0641499599</v>
          </cell>
          <cell r="F108">
            <v>1219030</v>
          </cell>
          <cell r="G108">
            <v>1</v>
          </cell>
          <cell r="H108">
            <v>13100</v>
          </cell>
          <cell r="I108">
            <v>192920</v>
          </cell>
          <cell r="J108">
            <v>96660</v>
          </cell>
          <cell r="K108">
            <v>96660</v>
          </cell>
          <cell r="L108">
            <v>96460</v>
          </cell>
          <cell r="M108">
            <v>96460</v>
          </cell>
          <cell r="N108">
            <v>96460</v>
          </cell>
          <cell r="O108">
            <v>96000</v>
          </cell>
          <cell r="P108">
            <v>96660</v>
          </cell>
          <cell r="Q108">
            <v>144990</v>
          </cell>
          <cell r="R108">
            <v>0</v>
          </cell>
          <cell r="S108">
            <v>96000</v>
          </cell>
          <cell r="T108">
            <v>0</v>
          </cell>
          <cell r="U108">
            <v>96660</v>
          </cell>
          <cell r="V108">
            <v>0</v>
          </cell>
          <cell r="W108">
            <v>1398529.0641499599</v>
          </cell>
          <cell r="X108">
            <v>0</v>
          </cell>
          <cell r="Y108">
            <v>48330</v>
          </cell>
          <cell r="Z108">
            <v>144990</v>
          </cell>
          <cell r="AA108">
            <v>96660</v>
          </cell>
          <cell r="AB108">
            <v>96000</v>
          </cell>
          <cell r="AC108">
            <v>98660</v>
          </cell>
          <cell r="AD108">
            <v>147990</v>
          </cell>
          <cell r="AE108">
            <v>98660</v>
          </cell>
          <cell r="AF108">
            <v>98660</v>
          </cell>
          <cell r="AG108">
            <v>49330</v>
          </cell>
          <cell r="AH108">
            <v>78928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440321.06414995994</v>
          </cell>
          <cell r="AT108">
            <v>440321.06414995994</v>
          </cell>
          <cell r="AU108">
            <v>96660</v>
          </cell>
        </row>
        <row r="109">
          <cell r="B109">
            <v>95</v>
          </cell>
          <cell r="C109">
            <v>1</v>
          </cell>
          <cell r="D109">
            <v>2617559.0641499599</v>
          </cell>
          <cell r="E109">
            <v>2617559.0641499599</v>
          </cell>
          <cell r="F109">
            <v>1219030</v>
          </cell>
          <cell r="G109">
            <v>1</v>
          </cell>
          <cell r="H109">
            <v>13100</v>
          </cell>
          <cell r="I109">
            <v>192920</v>
          </cell>
          <cell r="J109">
            <v>96660</v>
          </cell>
          <cell r="K109">
            <v>96660</v>
          </cell>
          <cell r="L109">
            <v>96460</v>
          </cell>
          <cell r="M109">
            <v>96460</v>
          </cell>
          <cell r="N109">
            <v>96460</v>
          </cell>
          <cell r="O109">
            <v>96000</v>
          </cell>
          <cell r="P109">
            <v>96660</v>
          </cell>
          <cell r="Q109">
            <v>144990</v>
          </cell>
          <cell r="R109">
            <v>0</v>
          </cell>
          <cell r="S109">
            <v>96000</v>
          </cell>
          <cell r="T109">
            <v>0</v>
          </cell>
          <cell r="U109">
            <v>96660</v>
          </cell>
          <cell r="V109">
            <v>0</v>
          </cell>
          <cell r="W109">
            <v>1398529.0641499599</v>
          </cell>
          <cell r="X109">
            <v>0</v>
          </cell>
          <cell r="Y109">
            <v>48330</v>
          </cell>
          <cell r="Z109">
            <v>144990</v>
          </cell>
          <cell r="AA109">
            <v>96660</v>
          </cell>
          <cell r="AB109">
            <v>96000</v>
          </cell>
          <cell r="AC109">
            <v>98660</v>
          </cell>
          <cell r="AD109">
            <v>147990</v>
          </cell>
          <cell r="AE109">
            <v>98660</v>
          </cell>
          <cell r="AF109">
            <v>98660</v>
          </cell>
          <cell r="AG109">
            <v>49330</v>
          </cell>
          <cell r="AH109">
            <v>78928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440321.06414995994</v>
          </cell>
          <cell r="AT109">
            <v>440321.06414995994</v>
          </cell>
          <cell r="AU109">
            <v>96660</v>
          </cell>
        </row>
        <row r="110">
          <cell r="B110">
            <v>96</v>
          </cell>
          <cell r="C110">
            <v>1</v>
          </cell>
          <cell r="D110">
            <v>3610410.7003139979</v>
          </cell>
          <cell r="E110">
            <v>3610410.7003139979</v>
          </cell>
          <cell r="F110">
            <v>1219030</v>
          </cell>
          <cell r="G110">
            <v>1</v>
          </cell>
          <cell r="H110">
            <v>13100</v>
          </cell>
          <cell r="I110">
            <v>192920</v>
          </cell>
          <cell r="J110">
            <v>96660</v>
          </cell>
          <cell r="K110">
            <v>96660</v>
          </cell>
          <cell r="L110">
            <v>96460</v>
          </cell>
          <cell r="M110">
            <v>96460</v>
          </cell>
          <cell r="N110">
            <v>96460</v>
          </cell>
          <cell r="O110">
            <v>96000</v>
          </cell>
          <cell r="P110">
            <v>96660</v>
          </cell>
          <cell r="Q110">
            <v>144990</v>
          </cell>
          <cell r="R110">
            <v>0</v>
          </cell>
          <cell r="S110">
            <v>96000</v>
          </cell>
          <cell r="T110">
            <v>0</v>
          </cell>
          <cell r="U110">
            <v>96660</v>
          </cell>
          <cell r="V110">
            <v>0</v>
          </cell>
          <cell r="W110">
            <v>2391380.7003139979</v>
          </cell>
          <cell r="X110">
            <v>0</v>
          </cell>
          <cell r="Y110">
            <v>48330</v>
          </cell>
          <cell r="Z110">
            <v>144990</v>
          </cell>
          <cell r="AA110">
            <v>96660</v>
          </cell>
          <cell r="AB110">
            <v>96000</v>
          </cell>
          <cell r="AC110">
            <v>98660</v>
          </cell>
          <cell r="AD110">
            <v>147990</v>
          </cell>
          <cell r="AE110">
            <v>98660</v>
          </cell>
          <cell r="AF110">
            <v>98660</v>
          </cell>
          <cell r="AG110">
            <v>49330</v>
          </cell>
          <cell r="AH110">
            <v>78928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1433172.7003139979</v>
          </cell>
          <cell r="AT110">
            <v>1433172.7003139979</v>
          </cell>
          <cell r="AU110">
            <v>96660</v>
          </cell>
        </row>
        <row r="111">
          <cell r="B111">
            <v>97</v>
          </cell>
          <cell r="C111">
            <v>1</v>
          </cell>
          <cell r="D111">
            <v>3823224.0247445158</v>
          </cell>
          <cell r="E111">
            <v>3823224.0247445158</v>
          </cell>
          <cell r="F111">
            <v>1219030</v>
          </cell>
          <cell r="G111">
            <v>1</v>
          </cell>
          <cell r="H111">
            <v>13100</v>
          </cell>
          <cell r="I111">
            <v>192920</v>
          </cell>
          <cell r="J111">
            <v>96660</v>
          </cell>
          <cell r="K111">
            <v>96660</v>
          </cell>
          <cell r="L111">
            <v>96460</v>
          </cell>
          <cell r="M111">
            <v>96460</v>
          </cell>
          <cell r="N111">
            <v>96460</v>
          </cell>
          <cell r="O111">
            <v>96000</v>
          </cell>
          <cell r="P111">
            <v>96660</v>
          </cell>
          <cell r="Q111">
            <v>144990</v>
          </cell>
          <cell r="R111">
            <v>0</v>
          </cell>
          <cell r="S111">
            <v>96000</v>
          </cell>
          <cell r="T111">
            <v>0</v>
          </cell>
          <cell r="U111">
            <v>96660</v>
          </cell>
          <cell r="V111">
            <v>0</v>
          </cell>
          <cell r="W111">
            <v>2604194.0247445158</v>
          </cell>
          <cell r="X111">
            <v>0</v>
          </cell>
          <cell r="Y111">
            <v>48330</v>
          </cell>
          <cell r="Z111">
            <v>144990</v>
          </cell>
          <cell r="AA111">
            <v>96660</v>
          </cell>
          <cell r="AB111">
            <v>96000</v>
          </cell>
          <cell r="AC111">
            <v>98660</v>
          </cell>
          <cell r="AD111">
            <v>147990</v>
          </cell>
          <cell r="AE111">
            <v>98660</v>
          </cell>
          <cell r="AF111">
            <v>98660</v>
          </cell>
          <cell r="AG111">
            <v>49330</v>
          </cell>
          <cell r="AH111">
            <v>78928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1645986.0247445158</v>
          </cell>
          <cell r="AT111">
            <v>1645986.0247445158</v>
          </cell>
          <cell r="AU111">
            <v>96660</v>
          </cell>
        </row>
        <row r="112">
          <cell r="B112">
            <v>98</v>
          </cell>
          <cell r="C112">
            <v>1</v>
          </cell>
          <cell r="D112">
            <v>3479347.0522235041</v>
          </cell>
          <cell r="E112">
            <v>3479347.0522235041</v>
          </cell>
          <cell r="F112">
            <v>1219030</v>
          </cell>
          <cell r="G112">
            <v>1</v>
          </cell>
          <cell r="H112">
            <v>13100</v>
          </cell>
          <cell r="I112">
            <v>192920</v>
          </cell>
          <cell r="J112">
            <v>96660</v>
          </cell>
          <cell r="K112">
            <v>96660</v>
          </cell>
          <cell r="L112">
            <v>96460</v>
          </cell>
          <cell r="M112">
            <v>96460</v>
          </cell>
          <cell r="N112">
            <v>96460</v>
          </cell>
          <cell r="O112">
            <v>96000</v>
          </cell>
          <cell r="P112">
            <v>96660</v>
          </cell>
          <cell r="Q112">
            <v>144990</v>
          </cell>
          <cell r="R112">
            <v>0</v>
          </cell>
          <cell r="S112">
            <v>96000</v>
          </cell>
          <cell r="T112">
            <v>0</v>
          </cell>
          <cell r="U112">
            <v>96660</v>
          </cell>
          <cell r="V112">
            <v>0</v>
          </cell>
          <cell r="W112">
            <v>2260317.0522235041</v>
          </cell>
          <cell r="X112">
            <v>0</v>
          </cell>
          <cell r="Y112">
            <v>48330</v>
          </cell>
          <cell r="Z112">
            <v>144990</v>
          </cell>
          <cell r="AA112">
            <v>96660</v>
          </cell>
          <cell r="AB112">
            <v>96000</v>
          </cell>
          <cell r="AC112">
            <v>98660</v>
          </cell>
          <cell r="AD112">
            <v>147990</v>
          </cell>
          <cell r="AE112">
            <v>98660</v>
          </cell>
          <cell r="AF112">
            <v>98660</v>
          </cell>
          <cell r="AG112">
            <v>49330</v>
          </cell>
          <cell r="AH112">
            <v>78928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1302109.0522235041</v>
          </cell>
          <cell r="AT112">
            <v>1302109.0522235041</v>
          </cell>
          <cell r="AU112">
            <v>96660</v>
          </cell>
        </row>
        <row r="113">
          <cell r="B113">
            <v>99</v>
          </cell>
          <cell r="C113">
            <v>1</v>
          </cell>
          <cell r="D113">
            <v>3996834.7633115719</v>
          </cell>
          <cell r="E113">
            <v>3996834.7633115719</v>
          </cell>
          <cell r="F113">
            <v>1219030</v>
          </cell>
          <cell r="G113">
            <v>1</v>
          </cell>
          <cell r="H113">
            <v>13100</v>
          </cell>
          <cell r="I113">
            <v>192920</v>
          </cell>
          <cell r="J113">
            <v>96660</v>
          </cell>
          <cell r="K113">
            <v>96660</v>
          </cell>
          <cell r="L113">
            <v>96460</v>
          </cell>
          <cell r="M113">
            <v>96460</v>
          </cell>
          <cell r="N113">
            <v>96460</v>
          </cell>
          <cell r="O113">
            <v>96000</v>
          </cell>
          <cell r="P113">
            <v>96660</v>
          </cell>
          <cell r="Q113">
            <v>144990</v>
          </cell>
          <cell r="R113">
            <v>0</v>
          </cell>
          <cell r="S113">
            <v>96000</v>
          </cell>
          <cell r="T113">
            <v>0</v>
          </cell>
          <cell r="U113">
            <v>96660</v>
          </cell>
          <cell r="V113">
            <v>0</v>
          </cell>
          <cell r="W113">
            <v>2777804.7633115719</v>
          </cell>
          <cell r="X113">
            <v>0</v>
          </cell>
          <cell r="Y113">
            <v>48330</v>
          </cell>
          <cell r="Z113">
            <v>144990</v>
          </cell>
          <cell r="AA113">
            <v>96660</v>
          </cell>
          <cell r="AB113">
            <v>96000</v>
          </cell>
          <cell r="AC113">
            <v>98660</v>
          </cell>
          <cell r="AD113">
            <v>147990</v>
          </cell>
          <cell r="AE113">
            <v>98660</v>
          </cell>
          <cell r="AF113">
            <v>98660</v>
          </cell>
          <cell r="AG113">
            <v>49330</v>
          </cell>
          <cell r="AH113">
            <v>78928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1819596.7633115719</v>
          </cell>
          <cell r="AT113">
            <v>1819596.7633115719</v>
          </cell>
          <cell r="AU113">
            <v>96660</v>
          </cell>
        </row>
        <row r="114">
          <cell r="B114">
            <v>100</v>
          </cell>
          <cell r="C114">
            <v>1</v>
          </cell>
          <cell r="D114">
            <v>3632501.4028734197</v>
          </cell>
          <cell r="E114">
            <v>3632501.4028734197</v>
          </cell>
          <cell r="F114">
            <v>1219030</v>
          </cell>
          <cell r="G114">
            <v>1</v>
          </cell>
          <cell r="H114">
            <v>13100</v>
          </cell>
          <cell r="I114">
            <v>192920</v>
          </cell>
          <cell r="J114">
            <v>96660</v>
          </cell>
          <cell r="K114">
            <v>96660</v>
          </cell>
          <cell r="L114">
            <v>96460</v>
          </cell>
          <cell r="M114">
            <v>96460</v>
          </cell>
          <cell r="N114">
            <v>96460</v>
          </cell>
          <cell r="O114">
            <v>96000</v>
          </cell>
          <cell r="P114">
            <v>96660</v>
          </cell>
          <cell r="Q114">
            <v>144990</v>
          </cell>
          <cell r="R114">
            <v>0</v>
          </cell>
          <cell r="S114">
            <v>96000</v>
          </cell>
          <cell r="T114">
            <v>0</v>
          </cell>
          <cell r="U114">
            <v>96660</v>
          </cell>
          <cell r="V114">
            <v>0</v>
          </cell>
          <cell r="W114">
            <v>2413471.4028734197</v>
          </cell>
          <cell r="X114">
            <v>0</v>
          </cell>
          <cell r="Y114">
            <v>48330</v>
          </cell>
          <cell r="Z114">
            <v>144990</v>
          </cell>
          <cell r="AA114">
            <v>96660</v>
          </cell>
          <cell r="AB114">
            <v>96000</v>
          </cell>
          <cell r="AC114">
            <v>98660</v>
          </cell>
          <cell r="AD114">
            <v>147990</v>
          </cell>
          <cell r="AE114">
            <v>98660</v>
          </cell>
          <cell r="AF114">
            <v>98660</v>
          </cell>
          <cell r="AG114">
            <v>49330</v>
          </cell>
          <cell r="AH114">
            <v>78928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1455263.4028734197</v>
          </cell>
          <cell r="AT114">
            <v>1455263.4028734197</v>
          </cell>
          <cell r="AU114">
            <v>96660</v>
          </cell>
        </row>
        <row r="115">
          <cell r="B115">
            <v>101</v>
          </cell>
          <cell r="C115">
            <v>1</v>
          </cell>
          <cell r="D115">
            <v>2954672.1504758219</v>
          </cell>
          <cell r="E115">
            <v>2954672.1504758219</v>
          </cell>
          <cell r="F115">
            <v>1219030</v>
          </cell>
          <cell r="G115">
            <v>1</v>
          </cell>
          <cell r="H115">
            <v>13100</v>
          </cell>
          <cell r="I115">
            <v>192920</v>
          </cell>
          <cell r="J115">
            <v>96660</v>
          </cell>
          <cell r="K115">
            <v>96660</v>
          </cell>
          <cell r="L115">
            <v>96460</v>
          </cell>
          <cell r="M115">
            <v>96460</v>
          </cell>
          <cell r="N115">
            <v>96460</v>
          </cell>
          <cell r="O115">
            <v>96000</v>
          </cell>
          <cell r="P115">
            <v>96660</v>
          </cell>
          <cell r="Q115">
            <v>144990</v>
          </cell>
          <cell r="R115">
            <v>0</v>
          </cell>
          <cell r="S115">
            <v>96000</v>
          </cell>
          <cell r="T115">
            <v>0</v>
          </cell>
          <cell r="U115">
            <v>96660</v>
          </cell>
          <cell r="V115">
            <v>0</v>
          </cell>
          <cell r="W115">
            <v>1735642.1504758219</v>
          </cell>
          <cell r="X115">
            <v>0</v>
          </cell>
          <cell r="Y115">
            <v>48330</v>
          </cell>
          <cell r="Z115">
            <v>144990</v>
          </cell>
          <cell r="AA115">
            <v>96660</v>
          </cell>
          <cell r="AB115">
            <v>96000</v>
          </cell>
          <cell r="AC115">
            <v>98660</v>
          </cell>
          <cell r="AD115">
            <v>147990</v>
          </cell>
          <cell r="AE115">
            <v>98660</v>
          </cell>
          <cell r="AF115">
            <v>98660</v>
          </cell>
          <cell r="AG115">
            <v>49330</v>
          </cell>
          <cell r="AH115">
            <v>78928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777434.15047582192</v>
          </cell>
          <cell r="AT115">
            <v>777434.15047582192</v>
          </cell>
          <cell r="AU115">
            <v>96660</v>
          </cell>
        </row>
        <row r="116">
          <cell r="B116">
            <v>102</v>
          </cell>
          <cell r="C116">
            <v>1</v>
          </cell>
          <cell r="D116">
            <v>2644432.9074859079</v>
          </cell>
          <cell r="E116">
            <v>2644432.9074859079</v>
          </cell>
          <cell r="F116">
            <v>1219030</v>
          </cell>
          <cell r="G116">
            <v>1</v>
          </cell>
          <cell r="H116">
            <v>13100</v>
          </cell>
          <cell r="I116">
            <v>192920</v>
          </cell>
          <cell r="J116">
            <v>96660</v>
          </cell>
          <cell r="K116">
            <v>96660</v>
          </cell>
          <cell r="L116">
            <v>96460</v>
          </cell>
          <cell r="M116">
            <v>96460</v>
          </cell>
          <cell r="N116">
            <v>96460</v>
          </cell>
          <cell r="O116">
            <v>96000</v>
          </cell>
          <cell r="P116">
            <v>96660</v>
          </cell>
          <cell r="Q116">
            <v>144990</v>
          </cell>
          <cell r="R116">
            <v>0</v>
          </cell>
          <cell r="S116">
            <v>96000</v>
          </cell>
          <cell r="T116">
            <v>0</v>
          </cell>
          <cell r="U116">
            <v>96660</v>
          </cell>
          <cell r="V116">
            <v>0</v>
          </cell>
          <cell r="W116">
            <v>1425402.9074859079</v>
          </cell>
          <cell r="X116">
            <v>0</v>
          </cell>
          <cell r="Y116">
            <v>48330</v>
          </cell>
          <cell r="Z116">
            <v>144990</v>
          </cell>
          <cell r="AA116">
            <v>96660</v>
          </cell>
          <cell r="AB116">
            <v>96000</v>
          </cell>
          <cell r="AC116">
            <v>98660</v>
          </cell>
          <cell r="AD116">
            <v>147990</v>
          </cell>
          <cell r="AE116">
            <v>98660</v>
          </cell>
          <cell r="AF116">
            <v>98660</v>
          </cell>
          <cell r="AG116">
            <v>49330</v>
          </cell>
          <cell r="AH116">
            <v>78928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467194.9074859079</v>
          </cell>
          <cell r="AT116">
            <v>467194.9074859079</v>
          </cell>
          <cell r="AU116">
            <v>96660</v>
          </cell>
        </row>
        <row r="117">
          <cell r="B117">
            <v>103</v>
          </cell>
          <cell r="C117">
            <v>1</v>
          </cell>
          <cell r="D117">
            <v>2767993.8832876119</v>
          </cell>
          <cell r="E117">
            <v>2767993.8832876119</v>
          </cell>
          <cell r="F117">
            <v>1219030</v>
          </cell>
          <cell r="G117">
            <v>1</v>
          </cell>
          <cell r="H117">
            <v>13100</v>
          </cell>
          <cell r="I117">
            <v>192920</v>
          </cell>
          <cell r="J117">
            <v>96660</v>
          </cell>
          <cell r="K117">
            <v>96660</v>
          </cell>
          <cell r="L117">
            <v>96460</v>
          </cell>
          <cell r="M117">
            <v>96460</v>
          </cell>
          <cell r="N117">
            <v>96460</v>
          </cell>
          <cell r="O117">
            <v>96000</v>
          </cell>
          <cell r="P117">
            <v>96660</v>
          </cell>
          <cell r="Q117">
            <v>144990</v>
          </cell>
          <cell r="R117">
            <v>0</v>
          </cell>
          <cell r="S117">
            <v>96000</v>
          </cell>
          <cell r="T117">
            <v>0</v>
          </cell>
          <cell r="U117">
            <v>96660</v>
          </cell>
          <cell r="V117">
            <v>0</v>
          </cell>
          <cell r="W117">
            <v>1548963.8832876119</v>
          </cell>
          <cell r="X117">
            <v>0</v>
          </cell>
          <cell r="Y117">
            <v>48330</v>
          </cell>
          <cell r="Z117">
            <v>144990</v>
          </cell>
          <cell r="AA117">
            <v>96660</v>
          </cell>
          <cell r="AB117">
            <v>96000</v>
          </cell>
          <cell r="AC117">
            <v>98660</v>
          </cell>
          <cell r="AD117">
            <v>147990</v>
          </cell>
          <cell r="AE117">
            <v>98660</v>
          </cell>
          <cell r="AF117">
            <v>98660</v>
          </cell>
          <cell r="AG117">
            <v>49330</v>
          </cell>
          <cell r="AH117">
            <v>78928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590755.88328761188</v>
          </cell>
          <cell r="AT117">
            <v>590755.88328761188</v>
          </cell>
          <cell r="AU117">
            <v>96660</v>
          </cell>
        </row>
        <row r="118">
          <cell r="B118">
            <v>104</v>
          </cell>
          <cell r="C118">
            <v>1</v>
          </cell>
          <cell r="D118">
            <v>2906798.8116079499</v>
          </cell>
          <cell r="E118">
            <v>2906798.8116079499</v>
          </cell>
          <cell r="F118">
            <v>1219030</v>
          </cell>
          <cell r="G118">
            <v>1</v>
          </cell>
          <cell r="H118">
            <v>13100</v>
          </cell>
          <cell r="I118">
            <v>192920</v>
          </cell>
          <cell r="J118">
            <v>96660</v>
          </cell>
          <cell r="K118">
            <v>96660</v>
          </cell>
          <cell r="L118">
            <v>96460</v>
          </cell>
          <cell r="M118">
            <v>96460</v>
          </cell>
          <cell r="N118">
            <v>96460</v>
          </cell>
          <cell r="O118">
            <v>96000</v>
          </cell>
          <cell r="P118">
            <v>96660</v>
          </cell>
          <cell r="Q118">
            <v>144990</v>
          </cell>
          <cell r="R118">
            <v>0</v>
          </cell>
          <cell r="S118">
            <v>96000</v>
          </cell>
          <cell r="T118">
            <v>0</v>
          </cell>
          <cell r="U118">
            <v>96660</v>
          </cell>
          <cell r="V118">
            <v>0</v>
          </cell>
          <cell r="W118">
            <v>1687768.8116079499</v>
          </cell>
          <cell r="X118">
            <v>0</v>
          </cell>
          <cell r="Y118">
            <v>48330</v>
          </cell>
          <cell r="Z118">
            <v>144990</v>
          </cell>
          <cell r="AA118">
            <v>96660</v>
          </cell>
          <cell r="AB118">
            <v>96000</v>
          </cell>
          <cell r="AC118">
            <v>98660</v>
          </cell>
          <cell r="AD118">
            <v>147990</v>
          </cell>
          <cell r="AE118">
            <v>98660</v>
          </cell>
          <cell r="AF118">
            <v>98660</v>
          </cell>
          <cell r="AG118">
            <v>49330</v>
          </cell>
          <cell r="AH118">
            <v>78928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729560.8116079499</v>
          </cell>
          <cell r="AT118">
            <v>729560.8116079499</v>
          </cell>
          <cell r="AU118">
            <v>96660</v>
          </cell>
        </row>
        <row r="119">
          <cell r="B119">
            <v>105</v>
          </cell>
          <cell r="C119">
            <v>1</v>
          </cell>
          <cell r="D119">
            <v>2617559.0641499599</v>
          </cell>
          <cell r="E119">
            <v>2617559.0641499599</v>
          </cell>
          <cell r="F119">
            <v>1219030</v>
          </cell>
          <cell r="G119">
            <v>1</v>
          </cell>
          <cell r="H119">
            <v>13100</v>
          </cell>
          <cell r="I119">
            <v>192920</v>
          </cell>
          <cell r="J119">
            <v>96660</v>
          </cell>
          <cell r="K119">
            <v>96660</v>
          </cell>
          <cell r="L119">
            <v>96460</v>
          </cell>
          <cell r="M119">
            <v>96460</v>
          </cell>
          <cell r="N119">
            <v>96460</v>
          </cell>
          <cell r="O119">
            <v>96000</v>
          </cell>
          <cell r="P119">
            <v>96660</v>
          </cell>
          <cell r="Q119">
            <v>144990</v>
          </cell>
          <cell r="R119">
            <v>0</v>
          </cell>
          <cell r="S119">
            <v>96000</v>
          </cell>
          <cell r="T119">
            <v>0</v>
          </cell>
          <cell r="U119">
            <v>96660</v>
          </cell>
          <cell r="V119">
            <v>0</v>
          </cell>
          <cell r="W119">
            <v>1398529.0641499599</v>
          </cell>
          <cell r="X119">
            <v>0</v>
          </cell>
          <cell r="Y119">
            <v>48330</v>
          </cell>
          <cell r="Z119">
            <v>144990</v>
          </cell>
          <cell r="AA119">
            <v>96660</v>
          </cell>
          <cell r="AB119">
            <v>96000</v>
          </cell>
          <cell r="AC119">
            <v>98660</v>
          </cell>
          <cell r="AD119">
            <v>147990</v>
          </cell>
          <cell r="AE119">
            <v>98660</v>
          </cell>
          <cell r="AF119">
            <v>98660</v>
          </cell>
          <cell r="AG119">
            <v>49330</v>
          </cell>
          <cell r="AH119">
            <v>78928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440321.06414995994</v>
          </cell>
          <cell r="AT119">
            <v>440321.06414995994</v>
          </cell>
          <cell r="AU119">
            <v>96660</v>
          </cell>
        </row>
        <row r="120">
          <cell r="B120">
            <v>106</v>
          </cell>
          <cell r="C120">
            <v>1</v>
          </cell>
          <cell r="D120">
            <v>2617559.0641499599</v>
          </cell>
          <cell r="E120">
            <v>2617559.0641499599</v>
          </cell>
          <cell r="F120">
            <v>1219030</v>
          </cell>
          <cell r="G120">
            <v>1</v>
          </cell>
          <cell r="H120">
            <v>13100</v>
          </cell>
          <cell r="I120">
            <v>192920</v>
          </cell>
          <cell r="J120">
            <v>96660</v>
          </cell>
          <cell r="K120">
            <v>96660</v>
          </cell>
          <cell r="L120">
            <v>96460</v>
          </cell>
          <cell r="M120">
            <v>96460</v>
          </cell>
          <cell r="N120">
            <v>96460</v>
          </cell>
          <cell r="O120">
            <v>96000</v>
          </cell>
          <cell r="P120">
            <v>96660</v>
          </cell>
          <cell r="Q120">
            <v>144990</v>
          </cell>
          <cell r="R120">
            <v>0</v>
          </cell>
          <cell r="S120">
            <v>96000</v>
          </cell>
          <cell r="T120">
            <v>0</v>
          </cell>
          <cell r="U120">
            <v>96660</v>
          </cell>
          <cell r="V120">
            <v>0</v>
          </cell>
          <cell r="W120">
            <v>1398529.0641499599</v>
          </cell>
          <cell r="X120">
            <v>0</v>
          </cell>
          <cell r="Y120">
            <v>48330</v>
          </cell>
          <cell r="Z120">
            <v>144990</v>
          </cell>
          <cell r="AA120">
            <v>96660</v>
          </cell>
          <cell r="AB120">
            <v>96000</v>
          </cell>
          <cell r="AC120">
            <v>98660</v>
          </cell>
          <cell r="AD120">
            <v>147990</v>
          </cell>
          <cell r="AE120">
            <v>98660</v>
          </cell>
          <cell r="AF120">
            <v>98660</v>
          </cell>
          <cell r="AG120">
            <v>49330</v>
          </cell>
          <cell r="AH120">
            <v>78928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440321.06414995994</v>
          </cell>
          <cell r="AT120">
            <v>440321.06414995994</v>
          </cell>
          <cell r="AU120">
            <v>96660</v>
          </cell>
        </row>
        <row r="121">
          <cell r="B121">
            <v>107</v>
          </cell>
          <cell r="C121">
            <v>1</v>
          </cell>
          <cell r="D121">
            <v>2617559.0641499599</v>
          </cell>
          <cell r="E121">
            <v>2617559.0641499599</v>
          </cell>
          <cell r="F121">
            <v>1219030</v>
          </cell>
          <cell r="G121">
            <v>1</v>
          </cell>
          <cell r="H121">
            <v>13100</v>
          </cell>
          <cell r="I121">
            <v>192920</v>
          </cell>
          <cell r="J121">
            <v>96660</v>
          </cell>
          <cell r="K121">
            <v>96660</v>
          </cell>
          <cell r="L121">
            <v>96460</v>
          </cell>
          <cell r="M121">
            <v>96460</v>
          </cell>
          <cell r="N121">
            <v>96460</v>
          </cell>
          <cell r="O121">
            <v>96000</v>
          </cell>
          <cell r="P121">
            <v>96660</v>
          </cell>
          <cell r="Q121">
            <v>144990</v>
          </cell>
          <cell r="R121">
            <v>0</v>
          </cell>
          <cell r="S121">
            <v>96000</v>
          </cell>
          <cell r="T121">
            <v>0</v>
          </cell>
          <cell r="U121">
            <v>96660</v>
          </cell>
          <cell r="V121">
            <v>0</v>
          </cell>
          <cell r="W121">
            <v>1398529.0641499599</v>
          </cell>
          <cell r="X121">
            <v>0</v>
          </cell>
          <cell r="Y121">
            <v>48330</v>
          </cell>
          <cell r="Z121">
            <v>144990</v>
          </cell>
          <cell r="AA121">
            <v>96660</v>
          </cell>
          <cell r="AB121">
            <v>96000</v>
          </cell>
          <cell r="AC121">
            <v>98660</v>
          </cell>
          <cell r="AD121">
            <v>147990</v>
          </cell>
          <cell r="AE121">
            <v>98660</v>
          </cell>
          <cell r="AF121">
            <v>98660</v>
          </cell>
          <cell r="AG121">
            <v>49330</v>
          </cell>
          <cell r="AH121">
            <v>78928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440321.06414995994</v>
          </cell>
          <cell r="AT121">
            <v>440321.06414995994</v>
          </cell>
          <cell r="AU121">
            <v>96660</v>
          </cell>
        </row>
        <row r="122">
          <cell r="B122">
            <v>108</v>
          </cell>
          <cell r="C122">
            <v>1</v>
          </cell>
          <cell r="D122">
            <v>2617559.0641499599</v>
          </cell>
          <cell r="E122">
            <v>2617559.0641499599</v>
          </cell>
          <cell r="F122">
            <v>1219030</v>
          </cell>
          <cell r="G122">
            <v>1</v>
          </cell>
          <cell r="H122">
            <v>13100</v>
          </cell>
          <cell r="I122">
            <v>192920</v>
          </cell>
          <cell r="J122">
            <v>96660</v>
          </cell>
          <cell r="K122">
            <v>96660</v>
          </cell>
          <cell r="L122">
            <v>96460</v>
          </cell>
          <cell r="M122">
            <v>96460</v>
          </cell>
          <cell r="N122">
            <v>96460</v>
          </cell>
          <cell r="O122">
            <v>96000</v>
          </cell>
          <cell r="P122">
            <v>96660</v>
          </cell>
          <cell r="Q122">
            <v>144990</v>
          </cell>
          <cell r="R122">
            <v>0</v>
          </cell>
          <cell r="S122">
            <v>96000</v>
          </cell>
          <cell r="T122">
            <v>0</v>
          </cell>
          <cell r="U122">
            <v>96660</v>
          </cell>
          <cell r="V122">
            <v>0</v>
          </cell>
          <cell r="W122">
            <v>1398529.0641499599</v>
          </cell>
          <cell r="X122">
            <v>0</v>
          </cell>
          <cell r="Y122">
            <v>48330</v>
          </cell>
          <cell r="Z122">
            <v>144990</v>
          </cell>
          <cell r="AA122">
            <v>96660</v>
          </cell>
          <cell r="AB122">
            <v>96000</v>
          </cell>
          <cell r="AC122">
            <v>98660</v>
          </cell>
          <cell r="AD122">
            <v>147990</v>
          </cell>
          <cell r="AE122">
            <v>98660</v>
          </cell>
          <cell r="AF122">
            <v>98660</v>
          </cell>
          <cell r="AG122">
            <v>49330</v>
          </cell>
          <cell r="AH122">
            <v>78928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440321.06414995994</v>
          </cell>
          <cell r="AT122">
            <v>440321.06414995994</v>
          </cell>
          <cell r="AU122">
            <v>96660</v>
          </cell>
        </row>
        <row r="123">
          <cell r="B123">
            <v>109</v>
          </cell>
          <cell r="C123">
            <v>1</v>
          </cell>
          <cell r="D123">
            <v>2617559.0641499599</v>
          </cell>
          <cell r="E123">
            <v>2617559.0641499599</v>
          </cell>
          <cell r="F123">
            <v>1219030</v>
          </cell>
          <cell r="G123">
            <v>1</v>
          </cell>
          <cell r="H123">
            <v>13100</v>
          </cell>
          <cell r="I123">
            <v>192920</v>
          </cell>
          <cell r="J123">
            <v>96660</v>
          </cell>
          <cell r="K123">
            <v>96660</v>
          </cell>
          <cell r="L123">
            <v>96460</v>
          </cell>
          <cell r="M123">
            <v>96460</v>
          </cell>
          <cell r="N123">
            <v>96460</v>
          </cell>
          <cell r="O123">
            <v>96000</v>
          </cell>
          <cell r="P123">
            <v>96660</v>
          </cell>
          <cell r="Q123">
            <v>144990</v>
          </cell>
          <cell r="R123">
            <v>0</v>
          </cell>
          <cell r="S123">
            <v>96000</v>
          </cell>
          <cell r="T123">
            <v>0</v>
          </cell>
          <cell r="U123">
            <v>96660</v>
          </cell>
          <cell r="V123">
            <v>0</v>
          </cell>
          <cell r="W123">
            <v>1398529.0641499599</v>
          </cell>
          <cell r="X123">
            <v>0</v>
          </cell>
          <cell r="Y123">
            <v>48330</v>
          </cell>
          <cell r="Z123">
            <v>144990</v>
          </cell>
          <cell r="AA123">
            <v>96660</v>
          </cell>
          <cell r="AB123">
            <v>96000</v>
          </cell>
          <cell r="AC123">
            <v>98660</v>
          </cell>
          <cell r="AD123">
            <v>147990</v>
          </cell>
          <cell r="AE123">
            <v>98660</v>
          </cell>
          <cell r="AF123">
            <v>98660</v>
          </cell>
          <cell r="AG123">
            <v>49330</v>
          </cell>
          <cell r="AH123">
            <v>78928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440321.06414995994</v>
          </cell>
          <cell r="AT123">
            <v>440321.06414995994</v>
          </cell>
          <cell r="AU123">
            <v>96660</v>
          </cell>
        </row>
        <row r="124">
          <cell r="B124">
            <v>110</v>
          </cell>
          <cell r="C124">
            <v>1</v>
          </cell>
          <cell r="D124">
            <v>2617559.0641499599</v>
          </cell>
          <cell r="E124">
            <v>2617559.0641499599</v>
          </cell>
          <cell r="F124">
            <v>1219030</v>
          </cell>
          <cell r="G124">
            <v>1</v>
          </cell>
          <cell r="H124">
            <v>13100</v>
          </cell>
          <cell r="I124">
            <v>192920</v>
          </cell>
          <cell r="J124">
            <v>96660</v>
          </cell>
          <cell r="K124">
            <v>96660</v>
          </cell>
          <cell r="L124">
            <v>96460</v>
          </cell>
          <cell r="M124">
            <v>96460</v>
          </cell>
          <cell r="N124">
            <v>96460</v>
          </cell>
          <cell r="O124">
            <v>96000</v>
          </cell>
          <cell r="P124">
            <v>96660</v>
          </cell>
          <cell r="Q124">
            <v>144990</v>
          </cell>
          <cell r="R124">
            <v>0</v>
          </cell>
          <cell r="S124">
            <v>96000</v>
          </cell>
          <cell r="T124">
            <v>0</v>
          </cell>
          <cell r="U124">
            <v>96660</v>
          </cell>
          <cell r="V124">
            <v>0</v>
          </cell>
          <cell r="W124">
            <v>1398529.0641499599</v>
          </cell>
          <cell r="X124">
            <v>0</v>
          </cell>
          <cell r="Y124">
            <v>48330</v>
          </cell>
          <cell r="Z124">
            <v>144990</v>
          </cell>
          <cell r="AA124">
            <v>96660</v>
          </cell>
          <cell r="AB124">
            <v>96000</v>
          </cell>
          <cell r="AC124">
            <v>98660</v>
          </cell>
          <cell r="AD124">
            <v>147990</v>
          </cell>
          <cell r="AE124">
            <v>98660</v>
          </cell>
          <cell r="AF124">
            <v>98660</v>
          </cell>
          <cell r="AG124">
            <v>49330</v>
          </cell>
          <cell r="AH124">
            <v>78928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440321.06414995994</v>
          </cell>
          <cell r="AT124">
            <v>440321.06414995994</v>
          </cell>
          <cell r="AU124">
            <v>96660</v>
          </cell>
        </row>
        <row r="125">
          <cell r="B125">
            <v>111</v>
          </cell>
          <cell r="C125">
            <v>1</v>
          </cell>
          <cell r="D125">
            <v>2617559.0641499599</v>
          </cell>
          <cell r="E125">
            <v>2617559.0641499599</v>
          </cell>
          <cell r="F125">
            <v>1219030</v>
          </cell>
          <cell r="G125">
            <v>1</v>
          </cell>
          <cell r="H125">
            <v>13100</v>
          </cell>
          <cell r="I125">
            <v>192920</v>
          </cell>
          <cell r="J125">
            <v>96660</v>
          </cell>
          <cell r="K125">
            <v>96660</v>
          </cell>
          <cell r="L125">
            <v>96460</v>
          </cell>
          <cell r="M125">
            <v>96460</v>
          </cell>
          <cell r="N125">
            <v>96460</v>
          </cell>
          <cell r="O125">
            <v>96000</v>
          </cell>
          <cell r="P125">
            <v>96660</v>
          </cell>
          <cell r="Q125">
            <v>144990</v>
          </cell>
          <cell r="R125">
            <v>0</v>
          </cell>
          <cell r="S125">
            <v>96000</v>
          </cell>
          <cell r="T125">
            <v>0</v>
          </cell>
          <cell r="U125">
            <v>96660</v>
          </cell>
          <cell r="V125">
            <v>0</v>
          </cell>
          <cell r="W125">
            <v>1398529.0641499599</v>
          </cell>
          <cell r="X125">
            <v>0</v>
          </cell>
          <cell r="Y125">
            <v>48330</v>
          </cell>
          <cell r="Z125">
            <v>144990</v>
          </cell>
          <cell r="AA125">
            <v>96660</v>
          </cell>
          <cell r="AB125">
            <v>96000</v>
          </cell>
          <cell r="AC125">
            <v>98660</v>
          </cell>
          <cell r="AD125">
            <v>147990</v>
          </cell>
          <cell r="AE125">
            <v>98660</v>
          </cell>
          <cell r="AF125">
            <v>98660</v>
          </cell>
          <cell r="AG125">
            <v>49330</v>
          </cell>
          <cell r="AH125">
            <v>78928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440321.06414995994</v>
          </cell>
          <cell r="AT125">
            <v>440321.06414995994</v>
          </cell>
          <cell r="AU125">
            <v>96660</v>
          </cell>
        </row>
        <row r="126">
          <cell r="B126">
            <v>112</v>
          </cell>
          <cell r="C126">
            <v>1</v>
          </cell>
          <cell r="D126">
            <v>2617559.0641499599</v>
          </cell>
          <cell r="E126">
            <v>2617559.0641499599</v>
          </cell>
          <cell r="F126">
            <v>1219030</v>
          </cell>
          <cell r="G126">
            <v>1</v>
          </cell>
          <cell r="H126">
            <v>13100</v>
          </cell>
          <cell r="I126">
            <v>192920</v>
          </cell>
          <cell r="J126">
            <v>96660</v>
          </cell>
          <cell r="K126">
            <v>96660</v>
          </cell>
          <cell r="L126">
            <v>96460</v>
          </cell>
          <cell r="M126">
            <v>96460</v>
          </cell>
          <cell r="N126">
            <v>96460</v>
          </cell>
          <cell r="O126">
            <v>96000</v>
          </cell>
          <cell r="P126">
            <v>96660</v>
          </cell>
          <cell r="Q126">
            <v>144990</v>
          </cell>
          <cell r="R126">
            <v>0</v>
          </cell>
          <cell r="S126">
            <v>96000</v>
          </cell>
          <cell r="T126">
            <v>0</v>
          </cell>
          <cell r="U126">
            <v>96660</v>
          </cell>
          <cell r="V126">
            <v>0</v>
          </cell>
          <cell r="W126">
            <v>1398529.0641499599</v>
          </cell>
          <cell r="X126">
            <v>0</v>
          </cell>
          <cell r="Y126">
            <v>48330</v>
          </cell>
          <cell r="Z126">
            <v>144990</v>
          </cell>
          <cell r="AA126">
            <v>96660</v>
          </cell>
          <cell r="AB126">
            <v>96000</v>
          </cell>
          <cell r="AC126">
            <v>98660</v>
          </cell>
          <cell r="AD126">
            <v>147990</v>
          </cell>
          <cell r="AE126">
            <v>98660</v>
          </cell>
          <cell r="AF126">
            <v>98660</v>
          </cell>
          <cell r="AG126">
            <v>49330</v>
          </cell>
          <cell r="AH126">
            <v>78928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440321.06414995994</v>
          </cell>
          <cell r="AT126">
            <v>440321.06414995994</v>
          </cell>
          <cell r="AU126">
            <v>96660</v>
          </cell>
        </row>
        <row r="127">
          <cell r="B127">
            <v>113</v>
          </cell>
          <cell r="C127">
            <v>1</v>
          </cell>
          <cell r="D127">
            <v>3026288.4770179461</v>
          </cell>
          <cell r="E127">
            <v>3026288.4770179461</v>
          </cell>
          <cell r="F127">
            <v>1219030</v>
          </cell>
          <cell r="G127">
            <v>1</v>
          </cell>
          <cell r="H127">
            <v>13100</v>
          </cell>
          <cell r="I127">
            <v>192920</v>
          </cell>
          <cell r="J127">
            <v>96660</v>
          </cell>
          <cell r="K127">
            <v>96660</v>
          </cell>
          <cell r="L127">
            <v>96460</v>
          </cell>
          <cell r="M127">
            <v>96460</v>
          </cell>
          <cell r="N127">
            <v>96460</v>
          </cell>
          <cell r="O127">
            <v>96000</v>
          </cell>
          <cell r="P127">
            <v>96660</v>
          </cell>
          <cell r="Q127">
            <v>144990</v>
          </cell>
          <cell r="R127">
            <v>0</v>
          </cell>
          <cell r="S127">
            <v>96000</v>
          </cell>
          <cell r="T127">
            <v>0</v>
          </cell>
          <cell r="U127">
            <v>96660</v>
          </cell>
          <cell r="V127">
            <v>0</v>
          </cell>
          <cell r="W127">
            <v>1807258.4770179461</v>
          </cell>
          <cell r="X127">
            <v>0</v>
          </cell>
          <cell r="Y127">
            <v>48330</v>
          </cell>
          <cell r="Z127">
            <v>144990</v>
          </cell>
          <cell r="AA127">
            <v>96660</v>
          </cell>
          <cell r="AB127">
            <v>96000</v>
          </cell>
          <cell r="AC127">
            <v>98660</v>
          </cell>
          <cell r="AD127">
            <v>147990</v>
          </cell>
          <cell r="AE127">
            <v>98660</v>
          </cell>
          <cell r="AF127">
            <v>98660</v>
          </cell>
          <cell r="AG127">
            <v>49330</v>
          </cell>
          <cell r="AH127">
            <v>78928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849050.47701794608</v>
          </cell>
          <cell r="AT127">
            <v>849050.47701794608</v>
          </cell>
          <cell r="AU127">
            <v>96660</v>
          </cell>
        </row>
        <row r="128">
          <cell r="B128">
            <v>114</v>
          </cell>
          <cell r="C128">
            <v>1</v>
          </cell>
          <cell r="D128">
            <v>2859054.2611266719</v>
          </cell>
          <cell r="E128">
            <v>2859054.2611266719</v>
          </cell>
          <cell r="F128">
            <v>1219030</v>
          </cell>
          <cell r="G128">
            <v>1</v>
          </cell>
          <cell r="H128">
            <v>13100</v>
          </cell>
          <cell r="I128">
            <v>192920</v>
          </cell>
          <cell r="J128">
            <v>96660</v>
          </cell>
          <cell r="K128">
            <v>96660</v>
          </cell>
          <cell r="L128">
            <v>96460</v>
          </cell>
          <cell r="M128">
            <v>96460</v>
          </cell>
          <cell r="N128">
            <v>96460</v>
          </cell>
          <cell r="O128">
            <v>96000</v>
          </cell>
          <cell r="P128">
            <v>96660</v>
          </cell>
          <cell r="Q128">
            <v>144990</v>
          </cell>
          <cell r="R128">
            <v>0</v>
          </cell>
          <cell r="S128">
            <v>96000</v>
          </cell>
          <cell r="T128">
            <v>0</v>
          </cell>
          <cell r="U128">
            <v>96660</v>
          </cell>
          <cell r="V128">
            <v>0</v>
          </cell>
          <cell r="W128">
            <v>1640024.2611266719</v>
          </cell>
          <cell r="X128">
            <v>0</v>
          </cell>
          <cell r="Y128">
            <v>48330</v>
          </cell>
          <cell r="Z128">
            <v>144990</v>
          </cell>
          <cell r="AA128">
            <v>96660</v>
          </cell>
          <cell r="AB128">
            <v>96000</v>
          </cell>
          <cell r="AC128">
            <v>98660</v>
          </cell>
          <cell r="AD128">
            <v>147990</v>
          </cell>
          <cell r="AE128">
            <v>98660</v>
          </cell>
          <cell r="AF128">
            <v>98660</v>
          </cell>
          <cell r="AG128">
            <v>49330</v>
          </cell>
          <cell r="AH128">
            <v>78928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681816.26112667192</v>
          </cell>
          <cell r="AT128">
            <v>681816.26112667192</v>
          </cell>
          <cell r="AU128">
            <v>96660</v>
          </cell>
        </row>
        <row r="129">
          <cell r="B129">
            <v>115</v>
          </cell>
          <cell r="C129">
            <v>1</v>
          </cell>
          <cell r="D129">
            <v>2617559.0641499599</v>
          </cell>
          <cell r="E129">
            <v>2617559.0641499599</v>
          </cell>
          <cell r="F129">
            <v>1219030</v>
          </cell>
          <cell r="G129">
            <v>1</v>
          </cell>
          <cell r="H129">
            <v>13100</v>
          </cell>
          <cell r="I129">
            <v>192920</v>
          </cell>
          <cell r="J129">
            <v>96660</v>
          </cell>
          <cell r="K129">
            <v>96660</v>
          </cell>
          <cell r="L129">
            <v>96460</v>
          </cell>
          <cell r="M129">
            <v>96460</v>
          </cell>
          <cell r="N129">
            <v>96460</v>
          </cell>
          <cell r="O129">
            <v>96000</v>
          </cell>
          <cell r="P129">
            <v>96660</v>
          </cell>
          <cell r="Q129">
            <v>144990</v>
          </cell>
          <cell r="R129">
            <v>0</v>
          </cell>
          <cell r="S129">
            <v>96000</v>
          </cell>
          <cell r="T129">
            <v>0</v>
          </cell>
          <cell r="U129">
            <v>96660</v>
          </cell>
          <cell r="V129">
            <v>0</v>
          </cell>
          <cell r="W129">
            <v>1398529.0641499599</v>
          </cell>
          <cell r="X129">
            <v>0</v>
          </cell>
          <cell r="Y129">
            <v>48330</v>
          </cell>
          <cell r="Z129">
            <v>144990</v>
          </cell>
          <cell r="AA129">
            <v>96660</v>
          </cell>
          <cell r="AB129">
            <v>96000</v>
          </cell>
          <cell r="AC129">
            <v>98660</v>
          </cell>
          <cell r="AD129">
            <v>147990</v>
          </cell>
          <cell r="AE129">
            <v>98660</v>
          </cell>
          <cell r="AF129">
            <v>98660</v>
          </cell>
          <cell r="AG129">
            <v>49330</v>
          </cell>
          <cell r="AH129">
            <v>78928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440321.06414995994</v>
          </cell>
          <cell r="AT129">
            <v>440321.06414995994</v>
          </cell>
          <cell r="AU129">
            <v>96660</v>
          </cell>
        </row>
        <row r="130">
          <cell r="B130">
            <v>116</v>
          </cell>
          <cell r="C130">
            <v>1</v>
          </cell>
          <cell r="D130">
            <v>2617559.0641499599</v>
          </cell>
          <cell r="E130">
            <v>2617559.0641499599</v>
          </cell>
          <cell r="F130">
            <v>1219030</v>
          </cell>
          <cell r="G130">
            <v>1</v>
          </cell>
          <cell r="H130">
            <v>13100</v>
          </cell>
          <cell r="I130">
            <v>192920</v>
          </cell>
          <cell r="J130">
            <v>96660</v>
          </cell>
          <cell r="K130">
            <v>96660</v>
          </cell>
          <cell r="L130">
            <v>96460</v>
          </cell>
          <cell r="M130">
            <v>96460</v>
          </cell>
          <cell r="N130">
            <v>96460</v>
          </cell>
          <cell r="O130">
            <v>96000</v>
          </cell>
          <cell r="P130">
            <v>96660</v>
          </cell>
          <cell r="Q130">
            <v>144990</v>
          </cell>
          <cell r="R130">
            <v>0</v>
          </cell>
          <cell r="S130">
            <v>96000</v>
          </cell>
          <cell r="T130">
            <v>0</v>
          </cell>
          <cell r="U130">
            <v>96660</v>
          </cell>
          <cell r="V130">
            <v>0</v>
          </cell>
          <cell r="W130">
            <v>1398529.0641499599</v>
          </cell>
          <cell r="X130">
            <v>0</v>
          </cell>
          <cell r="Y130">
            <v>48330</v>
          </cell>
          <cell r="Z130">
            <v>144990</v>
          </cell>
          <cell r="AA130">
            <v>96660</v>
          </cell>
          <cell r="AB130">
            <v>96000</v>
          </cell>
          <cell r="AC130">
            <v>98660</v>
          </cell>
          <cell r="AD130">
            <v>147990</v>
          </cell>
          <cell r="AE130">
            <v>98660</v>
          </cell>
          <cell r="AF130">
            <v>98660</v>
          </cell>
          <cell r="AG130">
            <v>49330</v>
          </cell>
          <cell r="AH130">
            <v>78928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440321.06414995994</v>
          </cell>
          <cell r="AT130">
            <v>440321.06414995994</v>
          </cell>
          <cell r="AU130">
            <v>96660</v>
          </cell>
        </row>
        <row r="131">
          <cell r="B131">
            <v>117</v>
          </cell>
          <cell r="C131">
            <v>1</v>
          </cell>
          <cell r="D131">
            <v>2891482.9771991237</v>
          </cell>
          <cell r="E131">
            <v>2891482.9771991237</v>
          </cell>
          <cell r="F131">
            <v>1219030</v>
          </cell>
          <cell r="G131">
            <v>1</v>
          </cell>
          <cell r="H131">
            <v>13100</v>
          </cell>
          <cell r="I131">
            <v>192920</v>
          </cell>
          <cell r="J131">
            <v>96660</v>
          </cell>
          <cell r="K131">
            <v>96660</v>
          </cell>
          <cell r="L131">
            <v>96460</v>
          </cell>
          <cell r="M131">
            <v>96460</v>
          </cell>
          <cell r="N131">
            <v>96460</v>
          </cell>
          <cell r="O131">
            <v>96000</v>
          </cell>
          <cell r="P131">
            <v>96660</v>
          </cell>
          <cell r="Q131">
            <v>144990</v>
          </cell>
          <cell r="R131">
            <v>0</v>
          </cell>
          <cell r="S131">
            <v>96000</v>
          </cell>
          <cell r="T131">
            <v>0</v>
          </cell>
          <cell r="U131">
            <v>96660</v>
          </cell>
          <cell r="V131">
            <v>0</v>
          </cell>
          <cell r="W131">
            <v>1672452.9771991237</v>
          </cell>
          <cell r="X131">
            <v>0</v>
          </cell>
          <cell r="Y131">
            <v>48330</v>
          </cell>
          <cell r="Z131">
            <v>144990</v>
          </cell>
          <cell r="AA131">
            <v>96660</v>
          </cell>
          <cell r="AB131">
            <v>96000</v>
          </cell>
          <cell r="AC131">
            <v>98660</v>
          </cell>
          <cell r="AD131">
            <v>147990</v>
          </cell>
          <cell r="AE131">
            <v>98660</v>
          </cell>
          <cell r="AF131">
            <v>98660</v>
          </cell>
          <cell r="AG131">
            <v>49330</v>
          </cell>
          <cell r="AH131">
            <v>78928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714244.97719912371</v>
          </cell>
          <cell r="AT131">
            <v>714244.97719912371</v>
          </cell>
          <cell r="AU131">
            <v>96660</v>
          </cell>
        </row>
        <row r="132">
          <cell r="B132">
            <v>118</v>
          </cell>
          <cell r="C132">
            <v>1</v>
          </cell>
          <cell r="D132">
            <v>2890960.8351356457</v>
          </cell>
          <cell r="E132">
            <v>2890960.8351356457</v>
          </cell>
          <cell r="F132">
            <v>1219030</v>
          </cell>
          <cell r="G132">
            <v>1</v>
          </cell>
          <cell r="H132">
            <v>13100</v>
          </cell>
          <cell r="I132">
            <v>192920</v>
          </cell>
          <cell r="J132">
            <v>96660</v>
          </cell>
          <cell r="K132">
            <v>96660</v>
          </cell>
          <cell r="L132">
            <v>96460</v>
          </cell>
          <cell r="M132">
            <v>96460</v>
          </cell>
          <cell r="N132">
            <v>96460</v>
          </cell>
          <cell r="O132">
            <v>96000</v>
          </cell>
          <cell r="P132">
            <v>96660</v>
          </cell>
          <cell r="Q132">
            <v>144990</v>
          </cell>
          <cell r="R132">
            <v>0</v>
          </cell>
          <cell r="S132">
            <v>96000</v>
          </cell>
          <cell r="T132">
            <v>0</v>
          </cell>
          <cell r="U132">
            <v>96660</v>
          </cell>
          <cell r="V132">
            <v>0</v>
          </cell>
          <cell r="W132">
            <v>1671930.8351356457</v>
          </cell>
          <cell r="X132">
            <v>0</v>
          </cell>
          <cell r="Y132">
            <v>48330</v>
          </cell>
          <cell r="Z132">
            <v>144990</v>
          </cell>
          <cell r="AA132">
            <v>96660</v>
          </cell>
          <cell r="AB132">
            <v>96000</v>
          </cell>
          <cell r="AC132">
            <v>98660</v>
          </cell>
          <cell r="AD132">
            <v>147990</v>
          </cell>
          <cell r="AE132">
            <v>98660</v>
          </cell>
          <cell r="AF132">
            <v>98660</v>
          </cell>
          <cell r="AG132">
            <v>49330</v>
          </cell>
          <cell r="AH132">
            <v>78928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713722.8351356457</v>
          </cell>
          <cell r="AT132">
            <v>713722.8351356457</v>
          </cell>
          <cell r="AU132">
            <v>96660</v>
          </cell>
        </row>
        <row r="133">
          <cell r="B133">
            <v>119</v>
          </cell>
          <cell r="C133">
            <v>1</v>
          </cell>
          <cell r="D133">
            <v>2703746.4488497539</v>
          </cell>
          <cell r="E133">
            <v>2703746.4488497539</v>
          </cell>
          <cell r="F133">
            <v>1219030</v>
          </cell>
          <cell r="G133">
            <v>1</v>
          </cell>
          <cell r="H133">
            <v>13100</v>
          </cell>
          <cell r="I133">
            <v>192920</v>
          </cell>
          <cell r="J133">
            <v>96660</v>
          </cell>
          <cell r="K133">
            <v>96660</v>
          </cell>
          <cell r="L133">
            <v>96460</v>
          </cell>
          <cell r="M133">
            <v>96460</v>
          </cell>
          <cell r="N133">
            <v>96460</v>
          </cell>
          <cell r="O133">
            <v>96000</v>
          </cell>
          <cell r="P133">
            <v>96660</v>
          </cell>
          <cell r="Q133">
            <v>144990</v>
          </cell>
          <cell r="R133">
            <v>0</v>
          </cell>
          <cell r="S133">
            <v>96000</v>
          </cell>
          <cell r="T133">
            <v>0</v>
          </cell>
          <cell r="U133">
            <v>96660</v>
          </cell>
          <cell r="V133">
            <v>0</v>
          </cell>
          <cell r="W133">
            <v>1484716.4488497539</v>
          </cell>
          <cell r="X133">
            <v>0</v>
          </cell>
          <cell r="Y133">
            <v>48330</v>
          </cell>
          <cell r="Z133">
            <v>144990</v>
          </cell>
          <cell r="AA133">
            <v>96660</v>
          </cell>
          <cell r="AB133">
            <v>96000</v>
          </cell>
          <cell r="AC133">
            <v>98660</v>
          </cell>
          <cell r="AD133">
            <v>147990</v>
          </cell>
          <cell r="AE133">
            <v>98660</v>
          </cell>
          <cell r="AF133">
            <v>98660</v>
          </cell>
          <cell r="AG133">
            <v>49330</v>
          </cell>
          <cell r="AH133">
            <v>78928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526508.44884975394</v>
          </cell>
          <cell r="AT133">
            <v>526508.44884975394</v>
          </cell>
          <cell r="AU133">
            <v>96660</v>
          </cell>
        </row>
        <row r="134">
          <cell r="B134">
            <v>120</v>
          </cell>
          <cell r="C134">
            <v>1</v>
          </cell>
          <cell r="D134">
            <v>2617559.0641499599</v>
          </cell>
          <cell r="E134">
            <v>2617559.0641499599</v>
          </cell>
          <cell r="F134">
            <v>1219030</v>
          </cell>
          <cell r="G134">
            <v>1</v>
          </cell>
          <cell r="H134">
            <v>13100</v>
          </cell>
          <cell r="I134">
            <v>192920</v>
          </cell>
          <cell r="J134">
            <v>96660</v>
          </cell>
          <cell r="K134">
            <v>96660</v>
          </cell>
          <cell r="L134">
            <v>96460</v>
          </cell>
          <cell r="M134">
            <v>96460</v>
          </cell>
          <cell r="N134">
            <v>96460</v>
          </cell>
          <cell r="O134">
            <v>96000</v>
          </cell>
          <cell r="P134">
            <v>96660</v>
          </cell>
          <cell r="Q134">
            <v>144990</v>
          </cell>
          <cell r="R134">
            <v>0</v>
          </cell>
          <cell r="S134">
            <v>96000</v>
          </cell>
          <cell r="T134">
            <v>0</v>
          </cell>
          <cell r="U134">
            <v>96660</v>
          </cell>
          <cell r="V134">
            <v>0</v>
          </cell>
          <cell r="W134">
            <v>1398529.0641499599</v>
          </cell>
          <cell r="X134">
            <v>0</v>
          </cell>
          <cell r="Y134">
            <v>48330</v>
          </cell>
          <cell r="Z134">
            <v>144990</v>
          </cell>
          <cell r="AA134">
            <v>96660</v>
          </cell>
          <cell r="AB134">
            <v>96000</v>
          </cell>
          <cell r="AC134">
            <v>98660</v>
          </cell>
          <cell r="AD134">
            <v>147990</v>
          </cell>
          <cell r="AE134">
            <v>98660</v>
          </cell>
          <cell r="AF134">
            <v>98660</v>
          </cell>
          <cell r="AG134">
            <v>49330</v>
          </cell>
          <cell r="AH134">
            <v>78928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440321.06414995994</v>
          </cell>
          <cell r="AT134">
            <v>440321.06414995994</v>
          </cell>
          <cell r="AU134">
            <v>96660</v>
          </cell>
        </row>
        <row r="135">
          <cell r="B135">
            <v>121</v>
          </cell>
          <cell r="C135">
            <v>1</v>
          </cell>
          <cell r="D135">
            <v>2617559.0641499599</v>
          </cell>
          <cell r="E135">
            <v>2617559.0641499599</v>
          </cell>
          <cell r="F135">
            <v>1219030</v>
          </cell>
          <cell r="G135">
            <v>1</v>
          </cell>
          <cell r="H135">
            <v>13100</v>
          </cell>
          <cell r="I135">
            <v>192920</v>
          </cell>
          <cell r="J135">
            <v>96660</v>
          </cell>
          <cell r="K135">
            <v>96660</v>
          </cell>
          <cell r="L135">
            <v>96460</v>
          </cell>
          <cell r="M135">
            <v>96460</v>
          </cell>
          <cell r="N135">
            <v>96460</v>
          </cell>
          <cell r="O135">
            <v>96000</v>
          </cell>
          <cell r="P135">
            <v>96660</v>
          </cell>
          <cell r="Q135">
            <v>144990</v>
          </cell>
          <cell r="R135">
            <v>0</v>
          </cell>
          <cell r="S135">
            <v>96000</v>
          </cell>
          <cell r="T135">
            <v>0</v>
          </cell>
          <cell r="U135">
            <v>96660</v>
          </cell>
          <cell r="V135">
            <v>0</v>
          </cell>
          <cell r="W135">
            <v>1398529.0641499599</v>
          </cell>
          <cell r="Y135">
            <v>48330</v>
          </cell>
          <cell r="Z135">
            <v>144990</v>
          </cell>
          <cell r="AA135">
            <v>96660</v>
          </cell>
          <cell r="AB135">
            <v>96000</v>
          </cell>
          <cell r="AC135">
            <v>98660</v>
          </cell>
          <cell r="AD135">
            <v>147990</v>
          </cell>
          <cell r="AE135">
            <v>98660</v>
          </cell>
          <cell r="AF135">
            <v>98660</v>
          </cell>
          <cell r="AG135">
            <v>49330</v>
          </cell>
          <cell r="AH135">
            <v>78928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440321.06414995994</v>
          </cell>
          <cell r="AT135">
            <v>440321.06414995994</v>
          </cell>
          <cell r="AU135">
            <v>96660</v>
          </cell>
        </row>
        <row r="136">
          <cell r="B136">
            <v>122</v>
          </cell>
          <cell r="C136">
            <v>1</v>
          </cell>
          <cell r="D136">
            <v>2891482.9771991237</v>
          </cell>
          <cell r="E136">
            <v>2891482.9771991237</v>
          </cell>
          <cell r="F136">
            <v>1219030</v>
          </cell>
          <cell r="G136">
            <v>1</v>
          </cell>
          <cell r="H136">
            <v>13100</v>
          </cell>
          <cell r="I136">
            <v>192920</v>
          </cell>
          <cell r="J136">
            <v>96660</v>
          </cell>
          <cell r="K136">
            <v>96660</v>
          </cell>
          <cell r="L136">
            <v>96460</v>
          </cell>
          <cell r="M136">
            <v>96460</v>
          </cell>
          <cell r="N136">
            <v>96460</v>
          </cell>
          <cell r="O136">
            <v>96000</v>
          </cell>
          <cell r="P136">
            <v>96660</v>
          </cell>
          <cell r="Q136">
            <v>144990</v>
          </cell>
          <cell r="R136">
            <v>0</v>
          </cell>
          <cell r="S136">
            <v>96000</v>
          </cell>
          <cell r="T136">
            <v>0</v>
          </cell>
          <cell r="U136">
            <v>96660</v>
          </cell>
          <cell r="V136">
            <v>0</v>
          </cell>
          <cell r="W136">
            <v>1672452.9771991237</v>
          </cell>
          <cell r="Y136">
            <v>48330</v>
          </cell>
          <cell r="Z136">
            <v>144990</v>
          </cell>
          <cell r="AA136">
            <v>96660</v>
          </cell>
          <cell r="AB136">
            <v>96000</v>
          </cell>
          <cell r="AC136">
            <v>98660</v>
          </cell>
          <cell r="AD136">
            <v>147990</v>
          </cell>
          <cell r="AE136">
            <v>98660</v>
          </cell>
          <cell r="AF136">
            <v>98660</v>
          </cell>
          <cell r="AG136">
            <v>49330</v>
          </cell>
          <cell r="AH136">
            <v>78928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714244.97719912371</v>
          </cell>
          <cell r="AT136">
            <v>714244.97719912371</v>
          </cell>
          <cell r="AU136">
            <v>96660</v>
          </cell>
        </row>
        <row r="137">
          <cell r="B137">
            <v>123</v>
          </cell>
          <cell r="C137">
            <v>1</v>
          </cell>
          <cell r="D137">
            <v>2891482.9771991237</v>
          </cell>
          <cell r="E137">
            <v>2891482.9771991237</v>
          </cell>
          <cell r="F137">
            <v>1219030</v>
          </cell>
          <cell r="G137">
            <v>1</v>
          </cell>
          <cell r="H137">
            <v>13100</v>
          </cell>
          <cell r="I137">
            <v>192920</v>
          </cell>
          <cell r="J137">
            <v>96660</v>
          </cell>
          <cell r="K137">
            <v>96660</v>
          </cell>
          <cell r="L137">
            <v>96460</v>
          </cell>
          <cell r="M137">
            <v>96460</v>
          </cell>
          <cell r="N137">
            <v>96460</v>
          </cell>
          <cell r="O137">
            <v>96000</v>
          </cell>
          <cell r="P137">
            <v>96660</v>
          </cell>
          <cell r="Q137">
            <v>144990</v>
          </cell>
          <cell r="R137">
            <v>0</v>
          </cell>
          <cell r="S137">
            <v>96000</v>
          </cell>
          <cell r="T137">
            <v>0</v>
          </cell>
          <cell r="U137">
            <v>96660</v>
          </cell>
          <cell r="V137">
            <v>0</v>
          </cell>
          <cell r="W137">
            <v>1672452.9771991237</v>
          </cell>
          <cell r="Y137">
            <v>48330</v>
          </cell>
          <cell r="Z137">
            <v>144990</v>
          </cell>
          <cell r="AA137">
            <v>96660</v>
          </cell>
          <cell r="AB137">
            <v>96000</v>
          </cell>
          <cell r="AC137">
            <v>98660</v>
          </cell>
          <cell r="AD137">
            <v>147990</v>
          </cell>
          <cell r="AE137">
            <v>98660</v>
          </cell>
          <cell r="AF137">
            <v>98660</v>
          </cell>
          <cell r="AG137">
            <v>49330</v>
          </cell>
          <cell r="AH137">
            <v>78928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714244.97719912371</v>
          </cell>
          <cell r="AT137">
            <v>714244.97719912371</v>
          </cell>
          <cell r="AU137">
            <v>96660</v>
          </cell>
        </row>
        <row r="138">
          <cell r="B138">
            <v>124</v>
          </cell>
          <cell r="C138">
            <v>2</v>
          </cell>
          <cell r="D138">
            <v>2597326.3087800839</v>
          </cell>
          <cell r="E138">
            <v>2597326.3087800839</v>
          </cell>
          <cell r="F138">
            <v>1219030</v>
          </cell>
          <cell r="G138">
            <v>1</v>
          </cell>
          <cell r="H138">
            <v>13100</v>
          </cell>
          <cell r="I138">
            <v>192920</v>
          </cell>
          <cell r="J138">
            <v>96660</v>
          </cell>
          <cell r="K138">
            <v>96660</v>
          </cell>
          <cell r="L138">
            <v>96460</v>
          </cell>
          <cell r="M138">
            <v>96460</v>
          </cell>
          <cell r="N138">
            <v>96460</v>
          </cell>
          <cell r="O138">
            <v>96000</v>
          </cell>
          <cell r="P138">
            <v>96660</v>
          </cell>
          <cell r="Q138">
            <v>144990</v>
          </cell>
          <cell r="R138">
            <v>0</v>
          </cell>
          <cell r="S138">
            <v>96000</v>
          </cell>
          <cell r="T138">
            <v>0</v>
          </cell>
          <cell r="U138">
            <v>96660</v>
          </cell>
          <cell r="V138">
            <v>0</v>
          </cell>
          <cell r="W138">
            <v>1378296.3087800839</v>
          </cell>
          <cell r="Y138">
            <v>48330</v>
          </cell>
          <cell r="Z138">
            <v>144990</v>
          </cell>
          <cell r="AA138">
            <v>96660</v>
          </cell>
          <cell r="AB138">
            <v>96000</v>
          </cell>
          <cell r="AC138">
            <v>98660</v>
          </cell>
          <cell r="AD138">
            <v>147990</v>
          </cell>
          <cell r="AE138">
            <v>98660</v>
          </cell>
          <cell r="AF138">
            <v>98660</v>
          </cell>
          <cell r="AG138">
            <v>49330</v>
          </cell>
          <cell r="AH138">
            <v>78928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420088.3087800839</v>
          </cell>
          <cell r="AT138">
            <v>420088.3087800839</v>
          </cell>
          <cell r="AU138">
            <v>96660</v>
          </cell>
        </row>
        <row r="139">
          <cell r="B139">
            <v>125</v>
          </cell>
          <cell r="C139">
            <v>2</v>
          </cell>
          <cell r="D139">
            <v>2588627.6017072657</v>
          </cell>
          <cell r="E139">
            <v>2588627.6017072657</v>
          </cell>
          <cell r="F139">
            <v>1219030</v>
          </cell>
          <cell r="G139">
            <v>1</v>
          </cell>
          <cell r="H139">
            <v>13100</v>
          </cell>
          <cell r="I139">
            <v>192920</v>
          </cell>
          <cell r="J139">
            <v>96660</v>
          </cell>
          <cell r="K139">
            <v>96660</v>
          </cell>
          <cell r="L139">
            <v>96460</v>
          </cell>
          <cell r="M139">
            <v>96460</v>
          </cell>
          <cell r="N139">
            <v>96460</v>
          </cell>
          <cell r="O139">
            <v>96000</v>
          </cell>
          <cell r="P139">
            <v>96660</v>
          </cell>
          <cell r="Q139">
            <v>144990</v>
          </cell>
          <cell r="R139">
            <v>0</v>
          </cell>
          <cell r="S139">
            <v>96000</v>
          </cell>
          <cell r="T139">
            <v>0</v>
          </cell>
          <cell r="U139">
            <v>96660</v>
          </cell>
          <cell r="V139">
            <v>0</v>
          </cell>
          <cell r="W139">
            <v>1369597.6017072657</v>
          </cell>
          <cell r="Y139">
            <v>48330</v>
          </cell>
          <cell r="Z139">
            <v>144990</v>
          </cell>
          <cell r="AA139">
            <v>96660</v>
          </cell>
          <cell r="AB139">
            <v>96000</v>
          </cell>
          <cell r="AC139">
            <v>98660</v>
          </cell>
          <cell r="AD139">
            <v>147990</v>
          </cell>
          <cell r="AE139">
            <v>98660</v>
          </cell>
          <cell r="AF139">
            <v>98660</v>
          </cell>
          <cell r="AG139">
            <v>49330</v>
          </cell>
          <cell r="AH139">
            <v>78928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411389.60170726571</v>
          </cell>
          <cell r="AT139">
            <v>411389.60170726571</v>
          </cell>
          <cell r="AU139">
            <v>96660</v>
          </cell>
        </row>
        <row r="140">
          <cell r="B140">
            <v>126</v>
          </cell>
          <cell r="C140">
            <v>2</v>
          </cell>
          <cell r="D140">
            <v>2581679.0189887057</v>
          </cell>
          <cell r="E140">
            <v>2581679.0189887057</v>
          </cell>
          <cell r="F140">
            <v>1219030</v>
          </cell>
          <cell r="G140">
            <v>1</v>
          </cell>
          <cell r="H140">
            <v>13100</v>
          </cell>
          <cell r="I140">
            <v>192920</v>
          </cell>
          <cell r="J140">
            <v>96660</v>
          </cell>
          <cell r="K140">
            <v>96660</v>
          </cell>
          <cell r="L140">
            <v>96460</v>
          </cell>
          <cell r="M140">
            <v>96460</v>
          </cell>
          <cell r="N140">
            <v>96460</v>
          </cell>
          <cell r="O140">
            <v>96000</v>
          </cell>
          <cell r="P140">
            <v>96660</v>
          </cell>
          <cell r="Q140">
            <v>144990</v>
          </cell>
          <cell r="R140">
            <v>0</v>
          </cell>
          <cell r="S140">
            <v>96000</v>
          </cell>
          <cell r="T140">
            <v>0</v>
          </cell>
          <cell r="U140">
            <v>96660</v>
          </cell>
          <cell r="V140">
            <v>0</v>
          </cell>
          <cell r="W140">
            <v>1362649.0189887057</v>
          </cell>
          <cell r="Y140">
            <v>48330</v>
          </cell>
          <cell r="Z140">
            <v>144990</v>
          </cell>
          <cell r="AA140">
            <v>96660</v>
          </cell>
          <cell r="AB140">
            <v>96000</v>
          </cell>
          <cell r="AC140">
            <v>98660</v>
          </cell>
          <cell r="AD140">
            <v>147990</v>
          </cell>
          <cell r="AE140">
            <v>98660</v>
          </cell>
          <cell r="AF140">
            <v>98660</v>
          </cell>
          <cell r="AG140">
            <v>49330</v>
          </cell>
          <cell r="AH140">
            <v>78928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404441.01898870571</v>
          </cell>
          <cell r="AT140">
            <v>404441.01898870571</v>
          </cell>
          <cell r="AU140">
            <v>96660</v>
          </cell>
        </row>
        <row r="141">
          <cell r="B141">
            <v>127</v>
          </cell>
          <cell r="C141">
            <v>2</v>
          </cell>
          <cell r="D141">
            <v>3049593.1848339438</v>
          </cell>
          <cell r="E141">
            <v>3049593.1848339438</v>
          </cell>
          <cell r="F141">
            <v>1219030</v>
          </cell>
          <cell r="G141">
            <v>1</v>
          </cell>
          <cell r="H141">
            <v>13100</v>
          </cell>
          <cell r="I141">
            <v>192920</v>
          </cell>
          <cell r="J141">
            <v>96660</v>
          </cell>
          <cell r="K141">
            <v>96660</v>
          </cell>
          <cell r="L141">
            <v>96460</v>
          </cell>
          <cell r="M141">
            <v>96460</v>
          </cell>
          <cell r="N141">
            <v>96460</v>
          </cell>
          <cell r="O141">
            <v>96000</v>
          </cell>
          <cell r="P141">
            <v>96660</v>
          </cell>
          <cell r="Q141">
            <v>144990</v>
          </cell>
          <cell r="R141">
            <v>0</v>
          </cell>
          <cell r="S141">
            <v>96000</v>
          </cell>
          <cell r="T141">
            <v>0</v>
          </cell>
          <cell r="U141">
            <v>96660</v>
          </cell>
          <cell r="V141">
            <v>0</v>
          </cell>
          <cell r="W141">
            <v>1830563.1848339438</v>
          </cell>
          <cell r="Y141">
            <v>48330</v>
          </cell>
          <cell r="Z141">
            <v>144990</v>
          </cell>
          <cell r="AA141">
            <v>96660</v>
          </cell>
          <cell r="AB141">
            <v>96000</v>
          </cell>
          <cell r="AC141">
            <v>98660</v>
          </cell>
          <cell r="AD141">
            <v>147990</v>
          </cell>
          <cell r="AE141">
            <v>98660</v>
          </cell>
          <cell r="AF141">
            <v>98660</v>
          </cell>
          <cell r="AG141">
            <v>49330</v>
          </cell>
          <cell r="AH141">
            <v>78928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872355.18483394384</v>
          </cell>
          <cell r="AT141">
            <v>872355.18483394384</v>
          </cell>
          <cell r="AU141">
            <v>96660</v>
          </cell>
        </row>
        <row r="142">
          <cell r="B142">
            <v>128</v>
          </cell>
          <cell r="C142">
            <v>2</v>
          </cell>
          <cell r="D142">
            <v>3222537.019197552</v>
          </cell>
          <cell r="E142">
            <v>3222537.019197552</v>
          </cell>
          <cell r="F142">
            <v>1219030</v>
          </cell>
          <cell r="G142">
            <v>1</v>
          </cell>
          <cell r="H142">
            <v>13100</v>
          </cell>
          <cell r="I142">
            <v>192920</v>
          </cell>
          <cell r="J142">
            <v>96660</v>
          </cell>
          <cell r="K142">
            <v>96660</v>
          </cell>
          <cell r="L142">
            <v>96460</v>
          </cell>
          <cell r="M142">
            <v>96460</v>
          </cell>
          <cell r="N142">
            <v>96460</v>
          </cell>
          <cell r="O142">
            <v>96000</v>
          </cell>
          <cell r="P142">
            <v>96660</v>
          </cell>
          <cell r="Q142">
            <v>144990</v>
          </cell>
          <cell r="R142">
            <v>0</v>
          </cell>
          <cell r="S142">
            <v>96000</v>
          </cell>
          <cell r="T142">
            <v>0</v>
          </cell>
          <cell r="U142">
            <v>96660</v>
          </cell>
          <cell r="V142">
            <v>0</v>
          </cell>
          <cell r="W142">
            <v>2003507.019197552</v>
          </cell>
          <cell r="Y142">
            <v>48330</v>
          </cell>
          <cell r="Z142">
            <v>144990</v>
          </cell>
          <cell r="AA142">
            <v>96660</v>
          </cell>
          <cell r="AB142">
            <v>96000</v>
          </cell>
          <cell r="AC142">
            <v>98660</v>
          </cell>
          <cell r="AD142">
            <v>147990</v>
          </cell>
          <cell r="AE142">
            <v>98660</v>
          </cell>
          <cell r="AF142">
            <v>98660</v>
          </cell>
          <cell r="AG142">
            <v>49330</v>
          </cell>
          <cell r="AH142">
            <v>78928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1045299.019197552</v>
          </cell>
          <cell r="AT142">
            <v>1045299.019197552</v>
          </cell>
          <cell r="AU142">
            <v>96660</v>
          </cell>
        </row>
        <row r="143">
          <cell r="B143">
            <v>129</v>
          </cell>
          <cell r="C143">
            <v>2</v>
          </cell>
          <cell r="D143">
            <v>2884008.2589787417</v>
          </cell>
          <cell r="E143">
            <v>2884008.2589787417</v>
          </cell>
          <cell r="F143">
            <v>1219030</v>
          </cell>
          <cell r="G143">
            <v>1</v>
          </cell>
          <cell r="H143">
            <v>13100</v>
          </cell>
          <cell r="I143">
            <v>192920</v>
          </cell>
          <cell r="J143">
            <v>96660</v>
          </cell>
          <cell r="K143">
            <v>96660</v>
          </cell>
          <cell r="L143">
            <v>96460</v>
          </cell>
          <cell r="M143">
            <v>96460</v>
          </cell>
          <cell r="N143">
            <v>96460</v>
          </cell>
          <cell r="O143">
            <v>96000</v>
          </cell>
          <cell r="P143">
            <v>96660</v>
          </cell>
          <cell r="Q143">
            <v>144990</v>
          </cell>
          <cell r="R143">
            <v>0</v>
          </cell>
          <cell r="S143">
            <v>96000</v>
          </cell>
          <cell r="T143">
            <v>0</v>
          </cell>
          <cell r="U143">
            <v>96660</v>
          </cell>
          <cell r="V143">
            <v>0</v>
          </cell>
          <cell r="W143">
            <v>1664978.2589787417</v>
          </cell>
          <cell r="Y143">
            <v>48330</v>
          </cell>
          <cell r="Z143">
            <v>144990</v>
          </cell>
          <cell r="AA143">
            <v>96660</v>
          </cell>
          <cell r="AB143">
            <v>96000</v>
          </cell>
          <cell r="AC143">
            <v>98660</v>
          </cell>
          <cell r="AD143">
            <v>147990</v>
          </cell>
          <cell r="AE143">
            <v>98660</v>
          </cell>
          <cell r="AF143">
            <v>98660</v>
          </cell>
          <cell r="AG143">
            <v>49330</v>
          </cell>
          <cell r="AH143">
            <v>78928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706770.25897874171</v>
          </cell>
          <cell r="AT143">
            <v>706770.25897874171</v>
          </cell>
          <cell r="AU143">
            <v>96660</v>
          </cell>
        </row>
        <row r="144">
          <cell r="B144">
            <v>130</v>
          </cell>
          <cell r="C144">
            <v>2</v>
          </cell>
          <cell r="D144">
            <v>2872979.3806321998</v>
          </cell>
          <cell r="E144">
            <v>2872979.3806321998</v>
          </cell>
          <cell r="F144">
            <v>1219030</v>
          </cell>
          <cell r="G144">
            <v>1</v>
          </cell>
          <cell r="H144">
            <v>13100</v>
          </cell>
          <cell r="I144">
            <v>192920</v>
          </cell>
          <cell r="J144">
            <v>96660</v>
          </cell>
          <cell r="K144">
            <v>96660</v>
          </cell>
          <cell r="L144">
            <v>96460</v>
          </cell>
          <cell r="M144">
            <v>96460</v>
          </cell>
          <cell r="N144">
            <v>96460</v>
          </cell>
          <cell r="O144">
            <v>96000</v>
          </cell>
          <cell r="P144">
            <v>96660</v>
          </cell>
          <cell r="Q144">
            <v>144990</v>
          </cell>
          <cell r="R144">
            <v>0</v>
          </cell>
          <cell r="S144">
            <v>96000</v>
          </cell>
          <cell r="T144">
            <v>0</v>
          </cell>
          <cell r="U144">
            <v>96660</v>
          </cell>
          <cell r="V144">
            <v>0</v>
          </cell>
          <cell r="W144">
            <v>1653949.3806321998</v>
          </cell>
          <cell r="Y144">
            <v>48330</v>
          </cell>
          <cell r="Z144">
            <v>144990</v>
          </cell>
          <cell r="AA144">
            <v>96660</v>
          </cell>
          <cell r="AB144">
            <v>96000</v>
          </cell>
          <cell r="AC144">
            <v>98660</v>
          </cell>
          <cell r="AD144">
            <v>147990</v>
          </cell>
          <cell r="AE144">
            <v>98660</v>
          </cell>
          <cell r="AF144">
            <v>98660</v>
          </cell>
          <cell r="AG144">
            <v>49330</v>
          </cell>
          <cell r="AH144">
            <v>78928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695741.38063219981</v>
          </cell>
          <cell r="AT144">
            <v>695741.38063219981</v>
          </cell>
          <cell r="AU144">
            <v>96660</v>
          </cell>
        </row>
        <row r="145">
          <cell r="B145">
            <v>131</v>
          </cell>
          <cell r="C145">
            <v>2</v>
          </cell>
          <cell r="D145">
            <v>3189509.2873734999</v>
          </cell>
          <cell r="E145">
            <v>3189509.2873734999</v>
          </cell>
          <cell r="F145">
            <v>1219030</v>
          </cell>
          <cell r="G145">
            <v>1</v>
          </cell>
          <cell r="H145">
            <v>13100</v>
          </cell>
          <cell r="I145">
            <v>192920</v>
          </cell>
          <cell r="J145">
            <v>96660</v>
          </cell>
          <cell r="K145">
            <v>96660</v>
          </cell>
          <cell r="L145">
            <v>96460</v>
          </cell>
          <cell r="M145">
            <v>96460</v>
          </cell>
          <cell r="N145">
            <v>96460</v>
          </cell>
          <cell r="O145">
            <v>96000</v>
          </cell>
          <cell r="P145">
            <v>96660</v>
          </cell>
          <cell r="Q145">
            <v>144990</v>
          </cell>
          <cell r="R145">
            <v>0</v>
          </cell>
          <cell r="S145">
            <v>96000</v>
          </cell>
          <cell r="T145">
            <v>0</v>
          </cell>
          <cell r="U145">
            <v>96660</v>
          </cell>
          <cell r="V145">
            <v>0</v>
          </cell>
          <cell r="W145">
            <v>1970479.2873734999</v>
          </cell>
          <cell r="Y145">
            <v>48330</v>
          </cell>
          <cell r="Z145">
            <v>144990</v>
          </cell>
          <cell r="AA145">
            <v>96660</v>
          </cell>
          <cell r="AB145">
            <v>96000</v>
          </cell>
          <cell r="AC145">
            <v>98660</v>
          </cell>
          <cell r="AD145">
            <v>147990</v>
          </cell>
          <cell r="AE145">
            <v>98660</v>
          </cell>
          <cell r="AF145">
            <v>98660</v>
          </cell>
          <cell r="AG145">
            <v>49330</v>
          </cell>
          <cell r="AH145">
            <v>78928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1012271.2873734999</v>
          </cell>
          <cell r="AT145">
            <v>1012271.2873734999</v>
          </cell>
          <cell r="AU145">
            <v>96660</v>
          </cell>
        </row>
        <row r="146">
          <cell r="B146">
            <v>132</v>
          </cell>
          <cell r="C146">
            <v>2</v>
          </cell>
          <cell r="D146">
            <v>3556170.8223662036</v>
          </cell>
          <cell r="E146">
            <v>3556170.8223662036</v>
          </cell>
          <cell r="F146">
            <v>1219030</v>
          </cell>
          <cell r="G146">
            <v>1</v>
          </cell>
          <cell r="H146">
            <v>13100</v>
          </cell>
          <cell r="I146">
            <v>192920</v>
          </cell>
          <cell r="J146">
            <v>96660</v>
          </cell>
          <cell r="K146">
            <v>96660</v>
          </cell>
          <cell r="L146">
            <v>96460</v>
          </cell>
          <cell r="M146">
            <v>96460</v>
          </cell>
          <cell r="N146">
            <v>96460</v>
          </cell>
          <cell r="O146">
            <v>96000</v>
          </cell>
          <cell r="P146">
            <v>96660</v>
          </cell>
          <cell r="Q146">
            <v>144990</v>
          </cell>
          <cell r="R146">
            <v>0</v>
          </cell>
          <cell r="S146">
            <v>96000</v>
          </cell>
          <cell r="T146">
            <v>0</v>
          </cell>
          <cell r="U146">
            <v>96660</v>
          </cell>
          <cell r="V146">
            <v>0</v>
          </cell>
          <cell r="W146">
            <v>2337140.8223662036</v>
          </cell>
          <cell r="Y146">
            <v>48330</v>
          </cell>
          <cell r="Z146">
            <v>144990</v>
          </cell>
          <cell r="AA146">
            <v>96660</v>
          </cell>
          <cell r="AB146">
            <v>96000</v>
          </cell>
          <cell r="AC146">
            <v>98660</v>
          </cell>
          <cell r="AD146">
            <v>147990</v>
          </cell>
          <cell r="AE146">
            <v>98660</v>
          </cell>
          <cell r="AF146">
            <v>98660</v>
          </cell>
          <cell r="AG146">
            <v>49330</v>
          </cell>
          <cell r="AH146">
            <v>78928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1378932.8223662036</v>
          </cell>
          <cell r="AT146">
            <v>1378932.8223662036</v>
          </cell>
          <cell r="AU146">
            <v>96660</v>
          </cell>
        </row>
        <row r="147">
          <cell r="B147">
            <v>133</v>
          </cell>
          <cell r="C147">
            <v>2</v>
          </cell>
          <cell r="D147">
            <v>3072092.2164640399</v>
          </cell>
          <cell r="E147">
            <v>3072092.2164640399</v>
          </cell>
          <cell r="F147">
            <v>1219030</v>
          </cell>
          <cell r="G147">
            <v>1</v>
          </cell>
          <cell r="H147">
            <v>13100</v>
          </cell>
          <cell r="I147">
            <v>192920</v>
          </cell>
          <cell r="J147">
            <v>96660</v>
          </cell>
          <cell r="K147">
            <v>96660</v>
          </cell>
          <cell r="L147">
            <v>96460</v>
          </cell>
          <cell r="M147">
            <v>96460</v>
          </cell>
          <cell r="N147">
            <v>96460</v>
          </cell>
          <cell r="O147">
            <v>96000</v>
          </cell>
          <cell r="P147">
            <v>96660</v>
          </cell>
          <cell r="Q147">
            <v>144990</v>
          </cell>
          <cell r="R147">
            <v>0</v>
          </cell>
          <cell r="S147">
            <v>96000</v>
          </cell>
          <cell r="T147">
            <v>0</v>
          </cell>
          <cell r="U147">
            <v>96660</v>
          </cell>
          <cell r="V147">
            <v>0</v>
          </cell>
          <cell r="W147">
            <v>1853062.2164640399</v>
          </cell>
          <cell r="Y147">
            <v>48330</v>
          </cell>
          <cell r="Z147">
            <v>144990</v>
          </cell>
          <cell r="AA147">
            <v>96660</v>
          </cell>
          <cell r="AB147">
            <v>96000</v>
          </cell>
          <cell r="AC147">
            <v>98660</v>
          </cell>
          <cell r="AD147">
            <v>147990</v>
          </cell>
          <cell r="AE147">
            <v>98660</v>
          </cell>
          <cell r="AF147">
            <v>98660</v>
          </cell>
          <cell r="AG147">
            <v>49330</v>
          </cell>
          <cell r="AH147">
            <v>78928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894854.21646403987</v>
          </cell>
          <cell r="AT147">
            <v>894854.21646403987</v>
          </cell>
          <cell r="AU147">
            <v>96660</v>
          </cell>
        </row>
        <row r="148">
          <cell r="B148">
            <v>134</v>
          </cell>
          <cell r="C148">
            <v>2</v>
          </cell>
          <cell r="D148">
            <v>3044728.1785713658</v>
          </cell>
          <cell r="E148">
            <v>3044728.1785713658</v>
          </cell>
          <cell r="F148">
            <v>1219030</v>
          </cell>
          <cell r="G148">
            <v>1</v>
          </cell>
          <cell r="H148">
            <v>13100</v>
          </cell>
          <cell r="I148">
            <v>192920</v>
          </cell>
          <cell r="J148">
            <v>96660</v>
          </cell>
          <cell r="K148">
            <v>96660</v>
          </cell>
          <cell r="L148">
            <v>96460</v>
          </cell>
          <cell r="M148">
            <v>96460</v>
          </cell>
          <cell r="N148">
            <v>96460</v>
          </cell>
          <cell r="O148">
            <v>96000</v>
          </cell>
          <cell r="P148">
            <v>96660</v>
          </cell>
          <cell r="Q148">
            <v>144990</v>
          </cell>
          <cell r="R148">
            <v>0</v>
          </cell>
          <cell r="S148">
            <v>96000</v>
          </cell>
          <cell r="T148">
            <v>0</v>
          </cell>
          <cell r="U148">
            <v>96660</v>
          </cell>
          <cell r="V148">
            <v>0</v>
          </cell>
          <cell r="W148">
            <v>1825698.1785713658</v>
          </cell>
          <cell r="Y148">
            <v>48330</v>
          </cell>
          <cell r="Z148">
            <v>144990</v>
          </cell>
          <cell r="AA148">
            <v>96660</v>
          </cell>
          <cell r="AB148">
            <v>96000</v>
          </cell>
          <cell r="AC148">
            <v>98660</v>
          </cell>
          <cell r="AD148">
            <v>147990</v>
          </cell>
          <cell r="AE148">
            <v>98660</v>
          </cell>
          <cell r="AF148">
            <v>98660</v>
          </cell>
          <cell r="AG148">
            <v>49330</v>
          </cell>
          <cell r="AH148">
            <v>78928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867490.17857136577</v>
          </cell>
          <cell r="AT148">
            <v>867490.17857136577</v>
          </cell>
          <cell r="AU148">
            <v>96660</v>
          </cell>
        </row>
        <row r="149">
          <cell r="B149">
            <v>135</v>
          </cell>
          <cell r="C149">
            <v>2</v>
          </cell>
          <cell r="D149">
            <v>3168496.8131669578</v>
          </cell>
          <cell r="E149">
            <v>3168496.8131669578</v>
          </cell>
          <cell r="F149">
            <v>1219030</v>
          </cell>
          <cell r="G149">
            <v>1</v>
          </cell>
          <cell r="H149">
            <v>13100</v>
          </cell>
          <cell r="I149">
            <v>192920</v>
          </cell>
          <cell r="J149">
            <v>96660</v>
          </cell>
          <cell r="K149">
            <v>96660</v>
          </cell>
          <cell r="L149">
            <v>96460</v>
          </cell>
          <cell r="M149">
            <v>96460</v>
          </cell>
          <cell r="N149">
            <v>96460</v>
          </cell>
          <cell r="O149">
            <v>96000</v>
          </cell>
          <cell r="P149">
            <v>96660</v>
          </cell>
          <cell r="Q149">
            <v>144990</v>
          </cell>
          <cell r="R149">
            <v>0</v>
          </cell>
          <cell r="S149">
            <v>96000</v>
          </cell>
          <cell r="T149">
            <v>0</v>
          </cell>
          <cell r="U149">
            <v>96660</v>
          </cell>
          <cell r="V149">
            <v>0</v>
          </cell>
          <cell r="W149">
            <v>1949466.8131669578</v>
          </cell>
          <cell r="Y149">
            <v>48330</v>
          </cell>
          <cell r="Z149">
            <v>144990</v>
          </cell>
          <cell r="AA149">
            <v>96660</v>
          </cell>
          <cell r="AB149">
            <v>96000</v>
          </cell>
          <cell r="AC149">
            <v>98660</v>
          </cell>
          <cell r="AD149">
            <v>147990</v>
          </cell>
          <cell r="AE149">
            <v>98660</v>
          </cell>
          <cell r="AF149">
            <v>98660</v>
          </cell>
          <cell r="AG149">
            <v>49330</v>
          </cell>
          <cell r="AH149">
            <v>78928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991258.81316695781</v>
          </cell>
          <cell r="AT149">
            <v>991258.81316695781</v>
          </cell>
          <cell r="AU149">
            <v>96660</v>
          </cell>
        </row>
        <row r="150">
          <cell r="B150">
            <v>136</v>
          </cell>
          <cell r="C150">
            <v>2</v>
          </cell>
          <cell r="D150">
            <v>3509193.0120469737</v>
          </cell>
          <cell r="E150">
            <v>3509193.0120469737</v>
          </cell>
          <cell r="F150">
            <v>1219030</v>
          </cell>
          <cell r="G150">
            <v>1</v>
          </cell>
          <cell r="H150">
            <v>13100</v>
          </cell>
          <cell r="I150">
            <v>192920</v>
          </cell>
          <cell r="J150">
            <v>96660</v>
          </cell>
          <cell r="K150">
            <v>96660</v>
          </cell>
          <cell r="L150">
            <v>96460</v>
          </cell>
          <cell r="M150">
            <v>96460</v>
          </cell>
          <cell r="N150">
            <v>96460</v>
          </cell>
          <cell r="O150">
            <v>96000</v>
          </cell>
          <cell r="P150">
            <v>96660</v>
          </cell>
          <cell r="Q150">
            <v>144990</v>
          </cell>
          <cell r="R150">
            <v>0</v>
          </cell>
          <cell r="S150">
            <v>96000</v>
          </cell>
          <cell r="T150">
            <v>0</v>
          </cell>
          <cell r="U150">
            <v>96660</v>
          </cell>
          <cell r="V150">
            <v>0</v>
          </cell>
          <cell r="W150">
            <v>2290163.0120469737</v>
          </cell>
          <cell r="Y150">
            <v>48330</v>
          </cell>
          <cell r="Z150">
            <v>144990</v>
          </cell>
          <cell r="AA150">
            <v>96660</v>
          </cell>
          <cell r="AB150">
            <v>96000</v>
          </cell>
          <cell r="AC150">
            <v>98660</v>
          </cell>
          <cell r="AD150">
            <v>147990</v>
          </cell>
          <cell r="AE150">
            <v>98660</v>
          </cell>
          <cell r="AF150">
            <v>98660</v>
          </cell>
          <cell r="AG150">
            <v>49330</v>
          </cell>
          <cell r="AH150">
            <v>78928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1331955.0120469737</v>
          </cell>
          <cell r="AT150">
            <v>1331955.0120469737</v>
          </cell>
          <cell r="AU150">
            <v>96660</v>
          </cell>
        </row>
        <row r="151">
          <cell r="B151">
            <v>137</v>
          </cell>
          <cell r="C151">
            <v>2</v>
          </cell>
          <cell r="D151">
            <v>2468155.550464646</v>
          </cell>
          <cell r="E151">
            <v>2468155.550464646</v>
          </cell>
          <cell r="F151">
            <v>1219030</v>
          </cell>
          <cell r="G151">
            <v>1</v>
          </cell>
          <cell r="H151">
            <v>13100</v>
          </cell>
          <cell r="I151">
            <v>192920</v>
          </cell>
          <cell r="J151">
            <v>96660</v>
          </cell>
          <cell r="K151">
            <v>96660</v>
          </cell>
          <cell r="L151">
            <v>96460</v>
          </cell>
          <cell r="M151">
            <v>96460</v>
          </cell>
          <cell r="N151">
            <v>96460</v>
          </cell>
          <cell r="O151">
            <v>96000</v>
          </cell>
          <cell r="P151">
            <v>96660</v>
          </cell>
          <cell r="Q151">
            <v>144990</v>
          </cell>
          <cell r="R151">
            <v>0</v>
          </cell>
          <cell r="S151">
            <v>96000</v>
          </cell>
          <cell r="T151">
            <v>0</v>
          </cell>
          <cell r="U151">
            <v>96660</v>
          </cell>
          <cell r="V151">
            <v>0</v>
          </cell>
          <cell r="W151">
            <v>1249125.550464646</v>
          </cell>
          <cell r="Y151">
            <v>48330</v>
          </cell>
          <cell r="Z151">
            <v>144990</v>
          </cell>
          <cell r="AA151">
            <v>96660</v>
          </cell>
          <cell r="AB151">
            <v>96000</v>
          </cell>
          <cell r="AC151">
            <v>98660</v>
          </cell>
          <cell r="AD151">
            <v>147990</v>
          </cell>
          <cell r="AE151">
            <v>98660</v>
          </cell>
          <cell r="AF151">
            <v>98660</v>
          </cell>
          <cell r="AG151">
            <v>49330</v>
          </cell>
          <cell r="AH151">
            <v>78928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290917.55046464596</v>
          </cell>
          <cell r="AT151">
            <v>290917.55046464596</v>
          </cell>
          <cell r="AU151">
            <v>96660</v>
          </cell>
        </row>
        <row r="152">
          <cell r="B152">
            <v>138</v>
          </cell>
          <cell r="C152">
            <v>2</v>
          </cell>
          <cell r="D152">
            <v>2399261.7505135438</v>
          </cell>
          <cell r="E152">
            <v>2399261.7505135438</v>
          </cell>
          <cell r="F152">
            <v>1219030</v>
          </cell>
          <cell r="G152">
            <v>1</v>
          </cell>
          <cell r="H152">
            <v>13100</v>
          </cell>
          <cell r="I152">
            <v>192920</v>
          </cell>
          <cell r="J152">
            <v>96660</v>
          </cell>
          <cell r="K152">
            <v>96660</v>
          </cell>
          <cell r="L152">
            <v>96460</v>
          </cell>
          <cell r="M152">
            <v>96460</v>
          </cell>
          <cell r="N152">
            <v>96460</v>
          </cell>
          <cell r="O152">
            <v>96000</v>
          </cell>
          <cell r="P152">
            <v>96660</v>
          </cell>
          <cell r="Q152">
            <v>144990</v>
          </cell>
          <cell r="R152">
            <v>0</v>
          </cell>
          <cell r="S152">
            <v>96000</v>
          </cell>
          <cell r="T152">
            <v>0</v>
          </cell>
          <cell r="U152">
            <v>96660</v>
          </cell>
          <cell r="V152">
            <v>0</v>
          </cell>
          <cell r="W152">
            <v>1180231.7505135438</v>
          </cell>
          <cell r="Y152">
            <v>48330</v>
          </cell>
          <cell r="Z152">
            <v>144990</v>
          </cell>
          <cell r="AA152">
            <v>96660</v>
          </cell>
          <cell r="AB152">
            <v>96000</v>
          </cell>
          <cell r="AC152">
            <v>98660</v>
          </cell>
          <cell r="AD152">
            <v>147990</v>
          </cell>
          <cell r="AE152">
            <v>98660</v>
          </cell>
          <cell r="AF152">
            <v>98660</v>
          </cell>
          <cell r="AG152">
            <v>49330</v>
          </cell>
          <cell r="AH152">
            <v>78928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222023.75051354384</v>
          </cell>
          <cell r="AT152">
            <v>222023.75051354384</v>
          </cell>
          <cell r="AU152">
            <v>96660</v>
          </cell>
        </row>
        <row r="153">
          <cell r="B153">
            <v>139</v>
          </cell>
          <cell r="C153">
            <v>2</v>
          </cell>
          <cell r="D153">
            <v>2788395.3614275218</v>
          </cell>
          <cell r="E153">
            <v>2788395.3614275218</v>
          </cell>
          <cell r="F153">
            <v>1219030</v>
          </cell>
          <cell r="G153">
            <v>1</v>
          </cell>
          <cell r="H153">
            <v>13100</v>
          </cell>
          <cell r="I153">
            <v>192920</v>
          </cell>
          <cell r="J153">
            <v>96660</v>
          </cell>
          <cell r="K153">
            <v>96660</v>
          </cell>
          <cell r="L153">
            <v>96460</v>
          </cell>
          <cell r="M153">
            <v>96460</v>
          </cell>
          <cell r="N153">
            <v>96460</v>
          </cell>
          <cell r="O153">
            <v>96000</v>
          </cell>
          <cell r="P153">
            <v>96660</v>
          </cell>
          <cell r="Q153">
            <v>144990</v>
          </cell>
          <cell r="R153">
            <v>0</v>
          </cell>
          <cell r="S153">
            <v>96000</v>
          </cell>
          <cell r="T153">
            <v>0</v>
          </cell>
          <cell r="U153">
            <v>96660</v>
          </cell>
          <cell r="V153">
            <v>0</v>
          </cell>
          <cell r="W153">
            <v>1569365.3614275218</v>
          </cell>
          <cell r="Y153">
            <v>48330</v>
          </cell>
          <cell r="Z153">
            <v>144990</v>
          </cell>
          <cell r="AA153">
            <v>96660</v>
          </cell>
          <cell r="AB153">
            <v>96000</v>
          </cell>
          <cell r="AC153">
            <v>98660</v>
          </cell>
          <cell r="AD153">
            <v>147990</v>
          </cell>
          <cell r="AE153">
            <v>98660</v>
          </cell>
          <cell r="AF153">
            <v>98660</v>
          </cell>
          <cell r="AG153">
            <v>49330</v>
          </cell>
          <cell r="AH153">
            <v>78928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611157.3614275218</v>
          </cell>
          <cell r="AT153">
            <v>611157.3614275218</v>
          </cell>
          <cell r="AU153">
            <v>96660</v>
          </cell>
        </row>
        <row r="154">
          <cell r="B154">
            <v>140</v>
          </cell>
          <cell r="C154">
            <v>2</v>
          </cell>
          <cell r="D154">
            <v>2861447.3290543137</v>
          </cell>
          <cell r="E154">
            <v>2861447.3290543137</v>
          </cell>
          <cell r="F154">
            <v>1219030</v>
          </cell>
          <cell r="G154">
            <v>1</v>
          </cell>
          <cell r="H154">
            <v>13100</v>
          </cell>
          <cell r="I154">
            <v>192920</v>
          </cell>
          <cell r="J154">
            <v>96660</v>
          </cell>
          <cell r="K154">
            <v>96660</v>
          </cell>
          <cell r="L154">
            <v>96460</v>
          </cell>
          <cell r="M154">
            <v>96460</v>
          </cell>
          <cell r="N154">
            <v>96460</v>
          </cell>
          <cell r="O154">
            <v>96000</v>
          </cell>
          <cell r="P154">
            <v>96660</v>
          </cell>
          <cell r="Q154">
            <v>144990</v>
          </cell>
          <cell r="R154">
            <v>0</v>
          </cell>
          <cell r="S154">
            <v>96000</v>
          </cell>
          <cell r="T154">
            <v>0</v>
          </cell>
          <cell r="U154">
            <v>96660</v>
          </cell>
          <cell r="V154">
            <v>0</v>
          </cell>
          <cell r="W154">
            <v>1642417.3290543137</v>
          </cell>
          <cell r="Y154">
            <v>48330</v>
          </cell>
          <cell r="Z154">
            <v>144990</v>
          </cell>
          <cell r="AA154">
            <v>96660</v>
          </cell>
          <cell r="AB154">
            <v>96000</v>
          </cell>
          <cell r="AC154">
            <v>98660</v>
          </cell>
          <cell r="AD154">
            <v>147990</v>
          </cell>
          <cell r="AE154">
            <v>98660</v>
          </cell>
          <cell r="AF154">
            <v>98660</v>
          </cell>
          <cell r="AG154">
            <v>49330</v>
          </cell>
          <cell r="AH154">
            <v>78928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684209.32905431371</v>
          </cell>
          <cell r="AT154">
            <v>684209.32905431371</v>
          </cell>
          <cell r="AU154">
            <v>96660</v>
          </cell>
        </row>
        <row r="155">
          <cell r="B155">
            <v>141</v>
          </cell>
          <cell r="C155">
            <v>2</v>
          </cell>
          <cell r="D155">
            <v>2482008.7880799817</v>
          </cell>
          <cell r="E155">
            <v>2482008.7880799817</v>
          </cell>
          <cell r="F155">
            <v>1219030</v>
          </cell>
          <cell r="G155">
            <v>1</v>
          </cell>
          <cell r="H155">
            <v>13100</v>
          </cell>
          <cell r="I155">
            <v>192920</v>
          </cell>
          <cell r="J155">
            <v>96660</v>
          </cell>
          <cell r="K155">
            <v>96660</v>
          </cell>
          <cell r="L155">
            <v>96460</v>
          </cell>
          <cell r="M155">
            <v>96460</v>
          </cell>
          <cell r="N155">
            <v>96460</v>
          </cell>
          <cell r="O155">
            <v>96000</v>
          </cell>
          <cell r="P155">
            <v>96660</v>
          </cell>
          <cell r="Q155">
            <v>144990</v>
          </cell>
          <cell r="R155">
            <v>0</v>
          </cell>
          <cell r="S155">
            <v>96000</v>
          </cell>
          <cell r="T155">
            <v>0</v>
          </cell>
          <cell r="U155">
            <v>96660</v>
          </cell>
          <cell r="V155">
            <v>0</v>
          </cell>
          <cell r="W155">
            <v>1262978.7880799817</v>
          </cell>
          <cell r="Y155">
            <v>48330</v>
          </cell>
          <cell r="Z155">
            <v>144990</v>
          </cell>
          <cell r="AA155">
            <v>96660</v>
          </cell>
          <cell r="AB155">
            <v>96000</v>
          </cell>
          <cell r="AC155">
            <v>98660</v>
          </cell>
          <cell r="AD155">
            <v>147990</v>
          </cell>
          <cell r="AE155">
            <v>98660</v>
          </cell>
          <cell r="AF155">
            <v>98660</v>
          </cell>
          <cell r="AG155">
            <v>49330</v>
          </cell>
          <cell r="AH155">
            <v>78928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304770.78807998169</v>
          </cell>
          <cell r="AT155">
            <v>304770.78807998169</v>
          </cell>
          <cell r="AU155">
            <v>96660</v>
          </cell>
        </row>
        <row r="156">
          <cell r="B156">
            <v>142</v>
          </cell>
          <cell r="C156">
            <v>2</v>
          </cell>
          <cell r="D156">
            <v>2809689.3730373159</v>
          </cell>
          <cell r="E156">
            <v>2809689.3730373159</v>
          </cell>
          <cell r="F156">
            <v>1219030</v>
          </cell>
          <cell r="G156">
            <v>1</v>
          </cell>
          <cell r="H156">
            <v>13100</v>
          </cell>
          <cell r="I156">
            <v>192920</v>
          </cell>
          <cell r="J156">
            <v>96660</v>
          </cell>
          <cell r="K156">
            <v>96660</v>
          </cell>
          <cell r="L156">
            <v>96460</v>
          </cell>
          <cell r="M156">
            <v>96460</v>
          </cell>
          <cell r="N156">
            <v>96460</v>
          </cell>
          <cell r="O156">
            <v>96000</v>
          </cell>
          <cell r="P156">
            <v>96660</v>
          </cell>
          <cell r="Q156">
            <v>144990</v>
          </cell>
          <cell r="R156">
            <v>0</v>
          </cell>
          <cell r="S156">
            <v>96000</v>
          </cell>
          <cell r="T156">
            <v>0</v>
          </cell>
          <cell r="U156">
            <v>96660</v>
          </cell>
          <cell r="V156">
            <v>0</v>
          </cell>
          <cell r="W156">
            <v>1590659.3730373159</v>
          </cell>
          <cell r="Y156">
            <v>48330</v>
          </cell>
          <cell r="Z156">
            <v>144990</v>
          </cell>
          <cell r="AA156">
            <v>96660</v>
          </cell>
          <cell r="AB156">
            <v>96000</v>
          </cell>
          <cell r="AC156">
            <v>98660</v>
          </cell>
          <cell r="AD156">
            <v>147990</v>
          </cell>
          <cell r="AE156">
            <v>98660</v>
          </cell>
          <cell r="AF156">
            <v>98660</v>
          </cell>
          <cell r="AG156">
            <v>49330</v>
          </cell>
          <cell r="AH156">
            <v>78928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632451.37303731591</v>
          </cell>
          <cell r="AT156">
            <v>632451.37303731591</v>
          </cell>
          <cell r="AU156">
            <v>96660</v>
          </cell>
        </row>
        <row r="157">
          <cell r="B157">
            <v>143</v>
          </cell>
          <cell r="C157">
            <v>2</v>
          </cell>
          <cell r="D157">
            <v>2716873.8790460681</v>
          </cell>
          <cell r="E157">
            <v>2716873.8790460681</v>
          </cell>
          <cell r="F157">
            <v>1219030</v>
          </cell>
          <cell r="G157">
            <v>1</v>
          </cell>
          <cell r="H157">
            <v>13100</v>
          </cell>
          <cell r="I157">
            <v>192920</v>
          </cell>
          <cell r="J157">
            <v>96660</v>
          </cell>
          <cell r="K157">
            <v>96660</v>
          </cell>
          <cell r="L157">
            <v>96460</v>
          </cell>
          <cell r="M157">
            <v>96460</v>
          </cell>
          <cell r="N157">
            <v>96460</v>
          </cell>
          <cell r="O157">
            <v>96000</v>
          </cell>
          <cell r="P157">
            <v>96660</v>
          </cell>
          <cell r="Q157">
            <v>144990</v>
          </cell>
          <cell r="R157">
            <v>0</v>
          </cell>
          <cell r="S157">
            <v>96000</v>
          </cell>
          <cell r="T157">
            <v>0</v>
          </cell>
          <cell r="U157">
            <v>96660</v>
          </cell>
          <cell r="V157">
            <v>0</v>
          </cell>
          <cell r="W157">
            <v>1497843.8790460681</v>
          </cell>
          <cell r="Y157">
            <v>48330</v>
          </cell>
          <cell r="Z157">
            <v>144990</v>
          </cell>
          <cell r="AA157">
            <v>96660</v>
          </cell>
          <cell r="AB157">
            <v>96000</v>
          </cell>
          <cell r="AC157">
            <v>98660</v>
          </cell>
          <cell r="AD157">
            <v>147990</v>
          </cell>
          <cell r="AE157">
            <v>98660</v>
          </cell>
          <cell r="AF157">
            <v>98660</v>
          </cell>
          <cell r="AG157">
            <v>49330</v>
          </cell>
          <cell r="AH157">
            <v>78928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539635.87904606806</v>
          </cell>
          <cell r="AT157">
            <v>539635.87904606806</v>
          </cell>
          <cell r="AU157">
            <v>96660</v>
          </cell>
        </row>
        <row r="158">
          <cell r="B158">
            <v>144</v>
          </cell>
          <cell r="C158">
            <v>2</v>
          </cell>
          <cell r="D158">
            <v>2464333.8299694378</v>
          </cell>
          <cell r="E158">
            <v>2464333.8299694378</v>
          </cell>
          <cell r="F158">
            <v>1219030</v>
          </cell>
          <cell r="G158">
            <v>1</v>
          </cell>
          <cell r="H158">
            <v>13100</v>
          </cell>
          <cell r="I158">
            <v>192920</v>
          </cell>
          <cell r="J158">
            <v>96660</v>
          </cell>
          <cell r="K158">
            <v>96660</v>
          </cell>
          <cell r="L158">
            <v>96460</v>
          </cell>
          <cell r="M158">
            <v>96460</v>
          </cell>
          <cell r="N158">
            <v>96460</v>
          </cell>
          <cell r="O158">
            <v>96000</v>
          </cell>
          <cell r="P158">
            <v>96660</v>
          </cell>
          <cell r="Q158">
            <v>144990</v>
          </cell>
          <cell r="R158">
            <v>0</v>
          </cell>
          <cell r="S158">
            <v>96000</v>
          </cell>
          <cell r="T158">
            <v>0</v>
          </cell>
          <cell r="U158">
            <v>96660</v>
          </cell>
          <cell r="V158">
            <v>0</v>
          </cell>
          <cell r="W158">
            <v>1245303.8299694378</v>
          </cell>
          <cell r="Y158">
            <v>48330</v>
          </cell>
          <cell r="Z158">
            <v>144990</v>
          </cell>
          <cell r="AA158">
            <v>96660</v>
          </cell>
          <cell r="AB158">
            <v>96000</v>
          </cell>
          <cell r="AC158">
            <v>98660</v>
          </cell>
          <cell r="AD158">
            <v>147990</v>
          </cell>
          <cell r="AE158">
            <v>98660</v>
          </cell>
          <cell r="AF158">
            <v>98660</v>
          </cell>
          <cell r="AG158">
            <v>49330</v>
          </cell>
          <cell r="AH158">
            <v>78928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287095.82996943779</v>
          </cell>
          <cell r="AT158">
            <v>287095.82996943779</v>
          </cell>
          <cell r="AU158">
            <v>96660</v>
          </cell>
        </row>
        <row r="159">
          <cell r="B159">
            <v>145</v>
          </cell>
          <cell r="C159">
            <v>2</v>
          </cell>
          <cell r="D159">
            <v>2408112.2082434339</v>
          </cell>
          <cell r="E159">
            <v>2408112.2082434339</v>
          </cell>
          <cell r="F159">
            <v>1219030</v>
          </cell>
          <cell r="G159">
            <v>1</v>
          </cell>
          <cell r="H159">
            <v>13100</v>
          </cell>
          <cell r="I159">
            <v>192920</v>
          </cell>
          <cell r="J159">
            <v>96660</v>
          </cell>
          <cell r="K159">
            <v>96660</v>
          </cell>
          <cell r="L159">
            <v>96460</v>
          </cell>
          <cell r="M159">
            <v>96460</v>
          </cell>
          <cell r="N159">
            <v>96460</v>
          </cell>
          <cell r="O159">
            <v>96000</v>
          </cell>
          <cell r="P159">
            <v>96660</v>
          </cell>
          <cell r="Q159">
            <v>144990</v>
          </cell>
          <cell r="R159">
            <v>0</v>
          </cell>
          <cell r="S159">
            <v>96000</v>
          </cell>
          <cell r="T159">
            <v>0</v>
          </cell>
          <cell r="U159">
            <v>96660</v>
          </cell>
          <cell r="V159">
            <v>0</v>
          </cell>
          <cell r="W159">
            <v>1189082.2082434339</v>
          </cell>
          <cell r="Y159">
            <v>48330</v>
          </cell>
          <cell r="Z159">
            <v>144990</v>
          </cell>
          <cell r="AA159">
            <v>96660</v>
          </cell>
          <cell r="AB159">
            <v>96000</v>
          </cell>
          <cell r="AC159">
            <v>98660</v>
          </cell>
          <cell r="AD159">
            <v>147990</v>
          </cell>
          <cell r="AE159">
            <v>98660</v>
          </cell>
          <cell r="AF159">
            <v>98660</v>
          </cell>
          <cell r="AG159">
            <v>49330</v>
          </cell>
          <cell r="AH159">
            <v>78928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230874.20824343385</v>
          </cell>
          <cell r="AT159">
            <v>230874.20824343385</v>
          </cell>
          <cell r="AU159">
            <v>96660</v>
          </cell>
        </row>
        <row r="160">
          <cell r="B160">
            <v>146</v>
          </cell>
          <cell r="C160">
            <v>2</v>
          </cell>
          <cell r="D160">
            <v>2464333.8299694378</v>
          </cell>
          <cell r="E160">
            <v>2464333.8299694378</v>
          </cell>
          <cell r="F160">
            <v>1219030</v>
          </cell>
          <cell r="G160">
            <v>1</v>
          </cell>
          <cell r="H160">
            <v>13100</v>
          </cell>
          <cell r="I160">
            <v>192920</v>
          </cell>
          <cell r="J160">
            <v>96660</v>
          </cell>
          <cell r="K160">
            <v>96660</v>
          </cell>
          <cell r="L160">
            <v>96460</v>
          </cell>
          <cell r="M160">
            <v>96460</v>
          </cell>
          <cell r="N160">
            <v>96460</v>
          </cell>
          <cell r="O160">
            <v>96000</v>
          </cell>
          <cell r="P160">
            <v>96660</v>
          </cell>
          <cell r="Q160">
            <v>144990</v>
          </cell>
          <cell r="R160">
            <v>0</v>
          </cell>
          <cell r="S160">
            <v>96000</v>
          </cell>
          <cell r="T160">
            <v>0</v>
          </cell>
          <cell r="U160">
            <v>96660</v>
          </cell>
          <cell r="V160">
            <v>0</v>
          </cell>
          <cell r="W160">
            <v>1245303.8299694378</v>
          </cell>
          <cell r="Y160">
            <v>48330</v>
          </cell>
          <cell r="Z160">
            <v>144990</v>
          </cell>
          <cell r="AA160">
            <v>96660</v>
          </cell>
          <cell r="AB160">
            <v>96000</v>
          </cell>
          <cell r="AC160">
            <v>98660</v>
          </cell>
          <cell r="AD160">
            <v>147990</v>
          </cell>
          <cell r="AE160">
            <v>98660</v>
          </cell>
          <cell r="AF160">
            <v>98660</v>
          </cell>
          <cell r="AG160">
            <v>49330</v>
          </cell>
          <cell r="AH160">
            <v>78928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287095.82996943779</v>
          </cell>
          <cell r="AT160">
            <v>287095.82996943779</v>
          </cell>
          <cell r="AU160">
            <v>96660</v>
          </cell>
        </row>
        <row r="161">
          <cell r="B161">
            <v>147</v>
          </cell>
          <cell r="C161">
            <v>2</v>
          </cell>
          <cell r="D161">
            <v>2464333.8299694378</v>
          </cell>
          <cell r="E161">
            <v>2464333.8299694378</v>
          </cell>
          <cell r="F161">
            <v>1219030</v>
          </cell>
          <cell r="G161">
            <v>1</v>
          </cell>
          <cell r="H161">
            <v>13100</v>
          </cell>
          <cell r="I161">
            <v>192920</v>
          </cell>
          <cell r="J161">
            <v>96660</v>
          </cell>
          <cell r="K161">
            <v>96660</v>
          </cell>
          <cell r="L161">
            <v>96460</v>
          </cell>
          <cell r="M161">
            <v>96460</v>
          </cell>
          <cell r="N161">
            <v>96460</v>
          </cell>
          <cell r="O161">
            <v>96000</v>
          </cell>
          <cell r="P161">
            <v>96660</v>
          </cell>
          <cell r="Q161">
            <v>144990</v>
          </cell>
          <cell r="R161">
            <v>0</v>
          </cell>
          <cell r="S161">
            <v>96000</v>
          </cell>
          <cell r="T161">
            <v>0</v>
          </cell>
          <cell r="U161">
            <v>96660</v>
          </cell>
          <cell r="V161">
            <v>0</v>
          </cell>
          <cell r="W161">
            <v>1245303.8299694378</v>
          </cell>
          <cell r="Y161">
            <v>48330</v>
          </cell>
          <cell r="Z161">
            <v>144990</v>
          </cell>
          <cell r="AA161">
            <v>96660</v>
          </cell>
          <cell r="AB161">
            <v>96000</v>
          </cell>
          <cell r="AC161">
            <v>98660</v>
          </cell>
          <cell r="AD161">
            <v>147990</v>
          </cell>
          <cell r="AE161">
            <v>98660</v>
          </cell>
          <cell r="AF161">
            <v>98660</v>
          </cell>
          <cell r="AG161">
            <v>49330</v>
          </cell>
          <cell r="AH161">
            <v>78928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287095.82996943779</v>
          </cell>
          <cell r="AT161">
            <v>287095.82996943779</v>
          </cell>
          <cell r="AU161">
            <v>96660</v>
          </cell>
        </row>
        <row r="162">
          <cell r="B162">
            <v>148</v>
          </cell>
          <cell r="C162">
            <v>2</v>
          </cell>
          <cell r="D162">
            <v>2783041.1589678037</v>
          </cell>
          <cell r="E162">
            <v>2783041.1589678037</v>
          </cell>
          <cell r="F162">
            <v>1219030</v>
          </cell>
          <cell r="G162">
            <v>1</v>
          </cell>
          <cell r="H162">
            <v>13100</v>
          </cell>
          <cell r="I162">
            <v>192920</v>
          </cell>
          <cell r="J162">
            <v>96660</v>
          </cell>
          <cell r="K162">
            <v>96660</v>
          </cell>
          <cell r="L162">
            <v>96460</v>
          </cell>
          <cell r="M162">
            <v>96460</v>
          </cell>
          <cell r="N162">
            <v>96460</v>
          </cell>
          <cell r="O162">
            <v>96000</v>
          </cell>
          <cell r="P162">
            <v>96660</v>
          </cell>
          <cell r="Q162">
            <v>144990</v>
          </cell>
          <cell r="R162">
            <v>0</v>
          </cell>
          <cell r="S162">
            <v>96000</v>
          </cell>
          <cell r="T162">
            <v>0</v>
          </cell>
          <cell r="U162">
            <v>96660</v>
          </cell>
          <cell r="V162">
            <v>0</v>
          </cell>
          <cell r="W162">
            <v>1564011.1589678037</v>
          </cell>
          <cell r="Y162">
            <v>48330</v>
          </cell>
          <cell r="Z162">
            <v>144990</v>
          </cell>
          <cell r="AA162">
            <v>96660</v>
          </cell>
          <cell r="AB162">
            <v>96000</v>
          </cell>
          <cell r="AC162">
            <v>98660</v>
          </cell>
          <cell r="AD162">
            <v>147990</v>
          </cell>
          <cell r="AE162">
            <v>98660</v>
          </cell>
          <cell r="AF162">
            <v>98660</v>
          </cell>
          <cell r="AG162">
            <v>49330</v>
          </cell>
          <cell r="AH162">
            <v>78928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605803.1589678037</v>
          </cell>
          <cell r="AT162">
            <v>605803.1589678037</v>
          </cell>
          <cell r="AU162">
            <v>96660</v>
          </cell>
        </row>
        <row r="163">
          <cell r="B163">
            <v>149</v>
          </cell>
          <cell r="C163">
            <v>2</v>
          </cell>
          <cell r="D163">
            <v>2784302.0871249218</v>
          </cell>
          <cell r="E163">
            <v>2784302.0871249218</v>
          </cell>
          <cell r="F163">
            <v>1219030</v>
          </cell>
          <cell r="G163">
            <v>1</v>
          </cell>
          <cell r="H163">
            <v>13100</v>
          </cell>
          <cell r="I163">
            <v>192920</v>
          </cell>
          <cell r="J163">
            <v>96660</v>
          </cell>
          <cell r="K163">
            <v>96660</v>
          </cell>
          <cell r="L163">
            <v>96460</v>
          </cell>
          <cell r="M163">
            <v>96460</v>
          </cell>
          <cell r="N163">
            <v>96460</v>
          </cell>
          <cell r="O163">
            <v>96000</v>
          </cell>
          <cell r="P163">
            <v>96660</v>
          </cell>
          <cell r="Q163">
            <v>144990</v>
          </cell>
          <cell r="R163">
            <v>0</v>
          </cell>
          <cell r="S163">
            <v>96000</v>
          </cell>
          <cell r="T163">
            <v>0</v>
          </cell>
          <cell r="U163">
            <v>96660</v>
          </cell>
          <cell r="V163">
            <v>0</v>
          </cell>
          <cell r="W163">
            <v>1565272.0871249218</v>
          </cell>
          <cell r="Y163">
            <v>48330</v>
          </cell>
          <cell r="Z163">
            <v>144990</v>
          </cell>
          <cell r="AA163">
            <v>96660</v>
          </cell>
          <cell r="AB163">
            <v>96000</v>
          </cell>
          <cell r="AC163">
            <v>98660</v>
          </cell>
          <cell r="AD163">
            <v>147990</v>
          </cell>
          <cell r="AE163">
            <v>98660</v>
          </cell>
          <cell r="AF163">
            <v>98660</v>
          </cell>
          <cell r="AG163">
            <v>49330</v>
          </cell>
          <cell r="AH163">
            <v>78928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607064.08712492185</v>
          </cell>
          <cell r="AT163">
            <v>607064.08712492185</v>
          </cell>
          <cell r="AU163">
            <v>96660</v>
          </cell>
        </row>
        <row r="164">
          <cell r="B164">
            <v>150</v>
          </cell>
          <cell r="C164">
            <v>2</v>
          </cell>
          <cell r="D164">
            <v>2680492.6573726418</v>
          </cell>
          <cell r="E164">
            <v>2680492.6573726418</v>
          </cell>
          <cell r="F164">
            <v>1219030</v>
          </cell>
          <cell r="G164">
            <v>1</v>
          </cell>
          <cell r="H164">
            <v>13100</v>
          </cell>
          <cell r="I164">
            <v>192920</v>
          </cell>
          <cell r="J164">
            <v>96660</v>
          </cell>
          <cell r="K164">
            <v>96660</v>
          </cell>
          <cell r="L164">
            <v>96460</v>
          </cell>
          <cell r="M164">
            <v>96460</v>
          </cell>
          <cell r="N164">
            <v>96460</v>
          </cell>
          <cell r="O164">
            <v>96000</v>
          </cell>
          <cell r="P164">
            <v>96660</v>
          </cell>
          <cell r="Q164">
            <v>144990</v>
          </cell>
          <cell r="R164">
            <v>0</v>
          </cell>
          <cell r="S164">
            <v>96000</v>
          </cell>
          <cell r="T164">
            <v>0</v>
          </cell>
          <cell r="U164">
            <v>96660</v>
          </cell>
          <cell r="V164">
            <v>0</v>
          </cell>
          <cell r="W164">
            <v>1461462.6573726418</v>
          </cell>
          <cell r="Y164">
            <v>48330</v>
          </cell>
          <cell r="Z164">
            <v>144990</v>
          </cell>
          <cell r="AA164">
            <v>96660</v>
          </cell>
          <cell r="AB164">
            <v>96000</v>
          </cell>
          <cell r="AC164">
            <v>98660</v>
          </cell>
          <cell r="AD164">
            <v>147990</v>
          </cell>
          <cell r="AE164">
            <v>98660</v>
          </cell>
          <cell r="AF164">
            <v>98660</v>
          </cell>
          <cell r="AG164">
            <v>49330</v>
          </cell>
          <cell r="AH164">
            <v>78928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503254.65737264184</v>
          </cell>
          <cell r="AT164">
            <v>503254.65737264184</v>
          </cell>
          <cell r="AU164">
            <v>96660</v>
          </cell>
        </row>
        <row r="165">
          <cell r="B165">
            <v>151</v>
          </cell>
          <cell r="C165">
            <v>2</v>
          </cell>
          <cell r="D165">
            <v>2464333.8299694378</v>
          </cell>
          <cell r="E165">
            <v>2464333.8299694378</v>
          </cell>
          <cell r="F165">
            <v>1219030</v>
          </cell>
          <cell r="G165">
            <v>1</v>
          </cell>
          <cell r="H165">
            <v>13100</v>
          </cell>
          <cell r="I165">
            <v>192920</v>
          </cell>
          <cell r="J165">
            <v>96660</v>
          </cell>
          <cell r="K165">
            <v>96660</v>
          </cell>
          <cell r="L165">
            <v>96460</v>
          </cell>
          <cell r="M165">
            <v>96460</v>
          </cell>
          <cell r="N165">
            <v>96460</v>
          </cell>
          <cell r="O165">
            <v>96000</v>
          </cell>
          <cell r="P165">
            <v>96660</v>
          </cell>
          <cell r="Q165">
            <v>144990</v>
          </cell>
          <cell r="R165">
            <v>0</v>
          </cell>
          <cell r="S165">
            <v>96000</v>
          </cell>
          <cell r="T165">
            <v>0</v>
          </cell>
          <cell r="U165">
            <v>96660</v>
          </cell>
          <cell r="V165">
            <v>0</v>
          </cell>
          <cell r="W165">
            <v>1245303.8299694378</v>
          </cell>
          <cell r="Y165">
            <v>48330</v>
          </cell>
          <cell r="Z165">
            <v>144990</v>
          </cell>
          <cell r="AA165">
            <v>96660</v>
          </cell>
          <cell r="AB165">
            <v>96000</v>
          </cell>
          <cell r="AC165">
            <v>98660</v>
          </cell>
          <cell r="AD165">
            <v>147990</v>
          </cell>
          <cell r="AE165">
            <v>98660</v>
          </cell>
          <cell r="AF165">
            <v>98660</v>
          </cell>
          <cell r="AG165">
            <v>49330</v>
          </cell>
          <cell r="AH165">
            <v>78928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287095.82996943779</v>
          </cell>
          <cell r="AT165">
            <v>287095.82996943779</v>
          </cell>
          <cell r="AU165">
            <v>96660</v>
          </cell>
        </row>
        <row r="166">
          <cell r="B166">
            <v>152</v>
          </cell>
          <cell r="C166">
            <v>3</v>
          </cell>
          <cell r="D166">
            <v>2213335.248093592</v>
          </cell>
          <cell r="E166">
            <v>2213335.248093592</v>
          </cell>
          <cell r="F166">
            <v>1219030</v>
          </cell>
          <cell r="G166">
            <v>1</v>
          </cell>
          <cell r="H166">
            <v>13100</v>
          </cell>
          <cell r="I166">
            <v>192920</v>
          </cell>
          <cell r="J166">
            <v>96660</v>
          </cell>
          <cell r="K166">
            <v>96660</v>
          </cell>
          <cell r="L166">
            <v>96460</v>
          </cell>
          <cell r="M166">
            <v>96460</v>
          </cell>
          <cell r="N166">
            <v>96460</v>
          </cell>
          <cell r="O166">
            <v>96000</v>
          </cell>
          <cell r="P166">
            <v>96660</v>
          </cell>
          <cell r="Q166">
            <v>144990</v>
          </cell>
          <cell r="R166">
            <v>0</v>
          </cell>
          <cell r="S166">
            <v>96000</v>
          </cell>
          <cell r="T166">
            <v>0</v>
          </cell>
          <cell r="U166">
            <v>96660</v>
          </cell>
          <cell r="V166">
            <v>0</v>
          </cell>
          <cell r="W166">
            <v>994305.248093592</v>
          </cell>
          <cell r="Y166">
            <v>48330</v>
          </cell>
          <cell r="Z166">
            <v>0</v>
          </cell>
          <cell r="AA166">
            <v>96660</v>
          </cell>
          <cell r="AB166">
            <v>96000</v>
          </cell>
          <cell r="AC166">
            <v>98660</v>
          </cell>
          <cell r="AD166">
            <v>147990</v>
          </cell>
          <cell r="AE166">
            <v>98660</v>
          </cell>
          <cell r="AF166">
            <v>98660</v>
          </cell>
          <cell r="AG166">
            <v>49330</v>
          </cell>
          <cell r="AH166">
            <v>78928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181087.248093592</v>
          </cell>
          <cell r="AT166">
            <v>181087.248093592</v>
          </cell>
          <cell r="AU166">
            <v>96660</v>
          </cell>
        </row>
        <row r="167">
          <cell r="B167">
            <v>153</v>
          </cell>
          <cell r="C167">
            <v>3</v>
          </cell>
          <cell r="D167">
            <v>2334920.4702746021</v>
          </cell>
          <cell r="E167">
            <v>2334920.4702746021</v>
          </cell>
          <cell r="F167">
            <v>1219030</v>
          </cell>
          <cell r="G167">
            <v>1</v>
          </cell>
          <cell r="H167">
            <v>13100</v>
          </cell>
          <cell r="I167">
            <v>192920</v>
          </cell>
          <cell r="J167">
            <v>96660</v>
          </cell>
          <cell r="K167">
            <v>96660</v>
          </cell>
          <cell r="L167">
            <v>96460</v>
          </cell>
          <cell r="M167">
            <v>96460</v>
          </cell>
          <cell r="N167">
            <v>96460</v>
          </cell>
          <cell r="O167">
            <v>96000</v>
          </cell>
          <cell r="P167">
            <v>96660</v>
          </cell>
          <cell r="Q167">
            <v>144990</v>
          </cell>
          <cell r="R167">
            <v>0</v>
          </cell>
          <cell r="S167">
            <v>96000</v>
          </cell>
          <cell r="T167">
            <v>0</v>
          </cell>
          <cell r="U167">
            <v>96660</v>
          </cell>
          <cell r="V167">
            <v>0</v>
          </cell>
          <cell r="W167">
            <v>1115890.4702746021</v>
          </cell>
          <cell r="Y167">
            <v>48330</v>
          </cell>
          <cell r="Z167">
            <v>0</v>
          </cell>
          <cell r="AA167">
            <v>96660</v>
          </cell>
          <cell r="AB167">
            <v>96000</v>
          </cell>
          <cell r="AC167">
            <v>98660</v>
          </cell>
          <cell r="AD167">
            <v>147990</v>
          </cell>
          <cell r="AE167">
            <v>98660</v>
          </cell>
          <cell r="AF167">
            <v>98660</v>
          </cell>
          <cell r="AG167">
            <v>49330</v>
          </cell>
          <cell r="AH167">
            <v>78928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302672.47027460206</v>
          </cell>
          <cell r="AT167">
            <v>302672.47027460206</v>
          </cell>
          <cell r="AU167">
            <v>96660</v>
          </cell>
        </row>
        <row r="168">
          <cell r="B168">
            <v>154</v>
          </cell>
          <cell r="C168">
            <v>3</v>
          </cell>
          <cell r="D168">
            <v>3026736.7404720597</v>
          </cell>
          <cell r="E168">
            <v>3026736.7404720597</v>
          </cell>
          <cell r="F168">
            <v>1219030</v>
          </cell>
          <cell r="G168">
            <v>1</v>
          </cell>
          <cell r="H168">
            <v>13100</v>
          </cell>
          <cell r="I168">
            <v>192920</v>
          </cell>
          <cell r="J168">
            <v>96660</v>
          </cell>
          <cell r="K168">
            <v>96660</v>
          </cell>
          <cell r="L168">
            <v>96460</v>
          </cell>
          <cell r="M168">
            <v>96460</v>
          </cell>
          <cell r="N168">
            <v>96460</v>
          </cell>
          <cell r="O168">
            <v>96000</v>
          </cell>
          <cell r="P168">
            <v>96660</v>
          </cell>
          <cell r="Q168">
            <v>144990</v>
          </cell>
          <cell r="R168">
            <v>0</v>
          </cell>
          <cell r="S168">
            <v>96000</v>
          </cell>
          <cell r="T168">
            <v>0</v>
          </cell>
          <cell r="U168">
            <v>96660</v>
          </cell>
          <cell r="V168">
            <v>0</v>
          </cell>
          <cell r="W168">
            <v>1807706.7404720597</v>
          </cell>
          <cell r="Y168">
            <v>48330</v>
          </cell>
          <cell r="Z168">
            <v>0</v>
          </cell>
          <cell r="AA168">
            <v>96660</v>
          </cell>
          <cell r="AB168">
            <v>96000</v>
          </cell>
          <cell r="AC168">
            <v>98660</v>
          </cell>
          <cell r="AD168">
            <v>147990</v>
          </cell>
          <cell r="AE168">
            <v>98660</v>
          </cell>
          <cell r="AF168">
            <v>98660</v>
          </cell>
          <cell r="AG168">
            <v>49330</v>
          </cell>
          <cell r="AH168">
            <v>78928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994488.7404720597</v>
          </cell>
          <cell r="AT168">
            <v>994488.7404720597</v>
          </cell>
          <cell r="AU168">
            <v>96660</v>
          </cell>
        </row>
        <row r="169">
          <cell r="B169">
            <v>155</v>
          </cell>
          <cell r="C169">
            <v>3</v>
          </cell>
          <cell r="D169">
            <v>2576830.9848390897</v>
          </cell>
          <cell r="E169">
            <v>2576830.9848390897</v>
          </cell>
          <cell r="F169">
            <v>1219030</v>
          </cell>
          <cell r="G169">
            <v>1</v>
          </cell>
          <cell r="H169">
            <v>13100</v>
          </cell>
          <cell r="I169">
            <v>192920</v>
          </cell>
          <cell r="J169">
            <v>96660</v>
          </cell>
          <cell r="K169">
            <v>96660</v>
          </cell>
          <cell r="L169">
            <v>96460</v>
          </cell>
          <cell r="M169">
            <v>96460</v>
          </cell>
          <cell r="N169">
            <v>96460</v>
          </cell>
          <cell r="O169">
            <v>96000</v>
          </cell>
          <cell r="P169">
            <v>96660</v>
          </cell>
          <cell r="Q169">
            <v>144990</v>
          </cell>
          <cell r="R169">
            <v>0</v>
          </cell>
          <cell r="S169">
            <v>96000</v>
          </cell>
          <cell r="T169">
            <v>0</v>
          </cell>
          <cell r="U169">
            <v>96660</v>
          </cell>
          <cell r="V169">
            <v>0</v>
          </cell>
          <cell r="W169">
            <v>1357800.9848390897</v>
          </cell>
          <cell r="Y169">
            <v>48330</v>
          </cell>
          <cell r="Z169">
            <v>0</v>
          </cell>
          <cell r="AA169">
            <v>96660</v>
          </cell>
          <cell r="AB169">
            <v>96000</v>
          </cell>
          <cell r="AC169">
            <v>98660</v>
          </cell>
          <cell r="AD169">
            <v>147990</v>
          </cell>
          <cell r="AE169">
            <v>98660</v>
          </cell>
          <cell r="AF169">
            <v>98660</v>
          </cell>
          <cell r="AG169">
            <v>49330</v>
          </cell>
          <cell r="AH169">
            <v>78928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544582.98483908968</v>
          </cell>
          <cell r="AT169">
            <v>544582.98483908968</v>
          </cell>
          <cell r="AU169">
            <v>96660</v>
          </cell>
        </row>
        <row r="170">
          <cell r="B170">
            <v>156</v>
          </cell>
          <cell r="C170">
            <v>3</v>
          </cell>
          <cell r="D170">
            <v>2743231.5704760537</v>
          </cell>
          <cell r="E170">
            <v>2743231.5704760537</v>
          </cell>
          <cell r="F170">
            <v>1219030</v>
          </cell>
          <cell r="G170">
            <v>1</v>
          </cell>
          <cell r="H170">
            <v>13100</v>
          </cell>
          <cell r="I170">
            <v>192920</v>
          </cell>
          <cell r="J170">
            <v>96660</v>
          </cell>
          <cell r="K170">
            <v>96660</v>
          </cell>
          <cell r="L170">
            <v>96460</v>
          </cell>
          <cell r="M170">
            <v>96460</v>
          </cell>
          <cell r="N170">
            <v>96460</v>
          </cell>
          <cell r="O170">
            <v>96000</v>
          </cell>
          <cell r="P170">
            <v>96660</v>
          </cell>
          <cell r="Q170">
            <v>144990</v>
          </cell>
          <cell r="R170">
            <v>0</v>
          </cell>
          <cell r="S170">
            <v>96000</v>
          </cell>
          <cell r="T170">
            <v>0</v>
          </cell>
          <cell r="U170">
            <v>96660</v>
          </cell>
          <cell r="V170">
            <v>0</v>
          </cell>
          <cell r="W170">
            <v>1524201.5704760537</v>
          </cell>
          <cell r="Y170">
            <v>48330</v>
          </cell>
          <cell r="Z170">
            <v>0</v>
          </cell>
          <cell r="AA170">
            <v>96660</v>
          </cell>
          <cell r="AB170">
            <v>96000</v>
          </cell>
          <cell r="AC170">
            <v>98660</v>
          </cell>
          <cell r="AD170">
            <v>147990</v>
          </cell>
          <cell r="AE170">
            <v>98660</v>
          </cell>
          <cell r="AF170">
            <v>98660</v>
          </cell>
          <cell r="AG170">
            <v>49330</v>
          </cell>
          <cell r="AH170">
            <v>78928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710983.57047605375</v>
          </cell>
          <cell r="AT170">
            <v>710983.57047605375</v>
          </cell>
          <cell r="AU170">
            <v>96660</v>
          </cell>
        </row>
        <row r="171">
          <cell r="B171">
            <v>157</v>
          </cell>
          <cell r="C171">
            <v>3</v>
          </cell>
          <cell r="D171">
            <v>2120373.9936027881</v>
          </cell>
          <cell r="E171">
            <v>2120373.9936027881</v>
          </cell>
          <cell r="F171">
            <v>1219030</v>
          </cell>
          <cell r="G171">
            <v>1</v>
          </cell>
          <cell r="H171">
            <v>13100</v>
          </cell>
          <cell r="I171">
            <v>192920</v>
          </cell>
          <cell r="J171">
            <v>96660</v>
          </cell>
          <cell r="K171">
            <v>96660</v>
          </cell>
          <cell r="L171">
            <v>96460</v>
          </cell>
          <cell r="M171">
            <v>96460</v>
          </cell>
          <cell r="N171">
            <v>96460</v>
          </cell>
          <cell r="O171">
            <v>96000</v>
          </cell>
          <cell r="P171">
            <v>96660</v>
          </cell>
          <cell r="Q171">
            <v>144990</v>
          </cell>
          <cell r="R171">
            <v>0</v>
          </cell>
          <cell r="S171">
            <v>96000</v>
          </cell>
          <cell r="T171">
            <v>0</v>
          </cell>
          <cell r="U171">
            <v>96660</v>
          </cell>
          <cell r="V171">
            <v>0</v>
          </cell>
          <cell r="W171">
            <v>901343.99360278808</v>
          </cell>
          <cell r="Y171">
            <v>48330</v>
          </cell>
          <cell r="Z171">
            <v>0</v>
          </cell>
          <cell r="AA171">
            <v>96660</v>
          </cell>
          <cell r="AB171">
            <v>96000</v>
          </cell>
          <cell r="AC171">
            <v>98660</v>
          </cell>
          <cell r="AD171">
            <v>147990</v>
          </cell>
          <cell r="AE171">
            <v>98660</v>
          </cell>
          <cell r="AF171">
            <v>98660</v>
          </cell>
          <cell r="AG171">
            <v>49330</v>
          </cell>
          <cell r="AH171">
            <v>78928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88125.993602788076</v>
          </cell>
          <cell r="AT171">
            <v>88125.993602788076</v>
          </cell>
          <cell r="AU171">
            <v>88125.993602788076</v>
          </cell>
        </row>
        <row r="172">
          <cell r="B172">
            <v>158</v>
          </cell>
          <cell r="C172">
            <v>3</v>
          </cell>
          <cell r="D172">
            <v>1756149.45435951</v>
          </cell>
          <cell r="E172">
            <v>1756149.45435951</v>
          </cell>
          <cell r="F172">
            <v>1219030</v>
          </cell>
          <cell r="G172">
            <v>1</v>
          </cell>
          <cell r="H172">
            <v>13100</v>
          </cell>
          <cell r="I172">
            <v>192920</v>
          </cell>
          <cell r="J172">
            <v>96660</v>
          </cell>
          <cell r="K172">
            <v>96660</v>
          </cell>
          <cell r="L172">
            <v>96460</v>
          </cell>
          <cell r="M172">
            <v>96460</v>
          </cell>
          <cell r="N172">
            <v>96460</v>
          </cell>
          <cell r="O172">
            <v>96000</v>
          </cell>
          <cell r="P172">
            <v>96660</v>
          </cell>
          <cell r="Q172">
            <v>144990</v>
          </cell>
          <cell r="R172">
            <v>0</v>
          </cell>
          <cell r="S172">
            <v>96000</v>
          </cell>
          <cell r="T172">
            <v>0</v>
          </cell>
          <cell r="U172">
            <v>96660</v>
          </cell>
          <cell r="V172">
            <v>0</v>
          </cell>
          <cell r="W172">
            <v>537119.45435950998</v>
          </cell>
          <cell r="Y172">
            <v>48330</v>
          </cell>
          <cell r="Z172">
            <v>0</v>
          </cell>
          <cell r="AA172">
            <v>96660</v>
          </cell>
          <cell r="AB172">
            <v>96000</v>
          </cell>
          <cell r="AC172">
            <v>98660</v>
          </cell>
          <cell r="AD172">
            <v>147990</v>
          </cell>
          <cell r="AE172">
            <v>49479.454359509982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</row>
        <row r="173">
          <cell r="B173">
            <v>159</v>
          </cell>
          <cell r="C173">
            <v>3</v>
          </cell>
          <cell r="D173">
            <v>1683452.902745334</v>
          </cell>
          <cell r="E173">
            <v>1683452.902745334</v>
          </cell>
          <cell r="F173">
            <v>1219030</v>
          </cell>
          <cell r="G173">
            <v>1</v>
          </cell>
          <cell r="H173">
            <v>13100</v>
          </cell>
          <cell r="I173">
            <v>192920</v>
          </cell>
          <cell r="J173">
            <v>96660</v>
          </cell>
          <cell r="K173">
            <v>96660</v>
          </cell>
          <cell r="L173">
            <v>96460</v>
          </cell>
          <cell r="M173">
            <v>96460</v>
          </cell>
          <cell r="N173">
            <v>96460</v>
          </cell>
          <cell r="O173">
            <v>96000</v>
          </cell>
          <cell r="P173">
            <v>96660</v>
          </cell>
          <cell r="Q173">
            <v>144990</v>
          </cell>
          <cell r="R173">
            <v>0</v>
          </cell>
          <cell r="S173">
            <v>96000</v>
          </cell>
          <cell r="T173">
            <v>0</v>
          </cell>
          <cell r="U173">
            <v>96660</v>
          </cell>
          <cell r="V173">
            <v>0</v>
          </cell>
          <cell r="W173">
            <v>464422.90274533397</v>
          </cell>
          <cell r="Y173">
            <v>48330</v>
          </cell>
          <cell r="Z173">
            <v>0</v>
          </cell>
          <cell r="AA173">
            <v>96660</v>
          </cell>
          <cell r="AB173">
            <v>96000</v>
          </cell>
          <cell r="AC173">
            <v>98660</v>
          </cell>
          <cell r="AD173">
            <v>124772.90274533397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</row>
        <row r="174">
          <cell r="B174">
            <v>160</v>
          </cell>
          <cell r="C174">
            <v>3</v>
          </cell>
          <cell r="D174">
            <v>2029425.43203736</v>
          </cell>
          <cell r="E174">
            <v>2029425.43203736</v>
          </cell>
          <cell r="F174">
            <v>1219030</v>
          </cell>
          <cell r="G174">
            <v>1</v>
          </cell>
          <cell r="H174">
            <v>13100</v>
          </cell>
          <cell r="I174">
            <v>192920</v>
          </cell>
          <cell r="J174">
            <v>96660</v>
          </cell>
          <cell r="K174">
            <v>96660</v>
          </cell>
          <cell r="L174">
            <v>96460</v>
          </cell>
          <cell r="M174">
            <v>96460</v>
          </cell>
          <cell r="N174">
            <v>96460</v>
          </cell>
          <cell r="O174">
            <v>96000</v>
          </cell>
          <cell r="P174">
            <v>96660</v>
          </cell>
          <cell r="Q174">
            <v>144990</v>
          </cell>
          <cell r="R174">
            <v>0</v>
          </cell>
          <cell r="S174">
            <v>96000</v>
          </cell>
          <cell r="T174">
            <v>0</v>
          </cell>
          <cell r="U174">
            <v>96660</v>
          </cell>
          <cell r="V174">
            <v>0</v>
          </cell>
          <cell r="W174">
            <v>810395.43203736003</v>
          </cell>
          <cell r="Y174">
            <v>48330</v>
          </cell>
          <cell r="Z174">
            <v>0</v>
          </cell>
          <cell r="AA174">
            <v>96660</v>
          </cell>
          <cell r="AB174">
            <v>96000</v>
          </cell>
          <cell r="AC174">
            <v>98660</v>
          </cell>
          <cell r="AD174">
            <v>147990</v>
          </cell>
          <cell r="AE174">
            <v>98660</v>
          </cell>
          <cell r="AF174">
            <v>98660</v>
          </cell>
          <cell r="AG174">
            <v>49330</v>
          </cell>
          <cell r="AH174">
            <v>76105.432037360035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</row>
        <row r="175">
          <cell r="B175">
            <v>161</v>
          </cell>
          <cell r="C175">
            <v>3</v>
          </cell>
          <cell r="D175">
            <v>2029425.43203736</v>
          </cell>
          <cell r="E175">
            <v>2029425.43203736</v>
          </cell>
          <cell r="F175">
            <v>1219030</v>
          </cell>
          <cell r="G175">
            <v>1</v>
          </cell>
          <cell r="H175">
            <v>13100</v>
          </cell>
          <cell r="I175">
            <v>192920</v>
          </cell>
          <cell r="J175">
            <v>96660</v>
          </cell>
          <cell r="K175">
            <v>96660</v>
          </cell>
          <cell r="L175">
            <v>96460</v>
          </cell>
          <cell r="M175">
            <v>96460</v>
          </cell>
          <cell r="N175">
            <v>96460</v>
          </cell>
          <cell r="O175">
            <v>96000</v>
          </cell>
          <cell r="P175">
            <v>96660</v>
          </cell>
          <cell r="Q175">
            <v>144990</v>
          </cell>
          <cell r="R175">
            <v>0</v>
          </cell>
          <cell r="S175">
            <v>96000</v>
          </cell>
          <cell r="T175">
            <v>0</v>
          </cell>
          <cell r="U175">
            <v>96660</v>
          </cell>
          <cell r="V175">
            <v>0</v>
          </cell>
          <cell r="W175">
            <v>810395.43203736003</v>
          </cell>
          <cell r="Y175">
            <v>48330</v>
          </cell>
          <cell r="Z175">
            <v>0</v>
          </cell>
          <cell r="AA175">
            <v>96660</v>
          </cell>
          <cell r="AB175">
            <v>96000</v>
          </cell>
          <cell r="AC175">
            <v>98660</v>
          </cell>
          <cell r="AD175">
            <v>147990</v>
          </cell>
          <cell r="AE175">
            <v>98660</v>
          </cell>
          <cell r="AF175">
            <v>98660</v>
          </cell>
          <cell r="AG175">
            <v>49330</v>
          </cell>
          <cell r="AH175">
            <v>76105.432037360035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</row>
        <row r="176">
          <cell r="B176">
            <v>162</v>
          </cell>
          <cell r="C176">
            <v>3</v>
          </cell>
          <cell r="D176">
            <v>2029425.43203736</v>
          </cell>
          <cell r="E176">
            <v>2029425.43203736</v>
          </cell>
          <cell r="F176">
            <v>1219030</v>
          </cell>
          <cell r="G176">
            <v>1</v>
          </cell>
          <cell r="H176">
            <v>13100</v>
          </cell>
          <cell r="I176">
            <v>192920</v>
          </cell>
          <cell r="J176">
            <v>96660</v>
          </cell>
          <cell r="K176">
            <v>96660</v>
          </cell>
          <cell r="L176">
            <v>96460</v>
          </cell>
          <cell r="M176">
            <v>96460</v>
          </cell>
          <cell r="N176">
            <v>96460</v>
          </cell>
          <cell r="O176">
            <v>96000</v>
          </cell>
          <cell r="P176">
            <v>96660</v>
          </cell>
          <cell r="Q176">
            <v>144990</v>
          </cell>
          <cell r="R176">
            <v>0</v>
          </cell>
          <cell r="S176">
            <v>96000</v>
          </cell>
          <cell r="T176">
            <v>0</v>
          </cell>
          <cell r="U176">
            <v>96660</v>
          </cell>
          <cell r="V176">
            <v>0</v>
          </cell>
          <cell r="W176">
            <v>810395.43203736003</v>
          </cell>
          <cell r="Y176">
            <v>48330</v>
          </cell>
          <cell r="Z176">
            <v>0</v>
          </cell>
          <cell r="AA176">
            <v>96660</v>
          </cell>
          <cell r="AB176">
            <v>96000</v>
          </cell>
          <cell r="AC176">
            <v>98660</v>
          </cell>
          <cell r="AD176">
            <v>147990</v>
          </cell>
          <cell r="AE176">
            <v>98660</v>
          </cell>
          <cell r="AF176">
            <v>98660</v>
          </cell>
          <cell r="AG176">
            <v>49330</v>
          </cell>
          <cell r="AH176">
            <v>76105.432037360035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</row>
        <row r="177">
          <cell r="B177">
            <v>163</v>
          </cell>
          <cell r="C177">
            <v>3</v>
          </cell>
          <cell r="D177">
            <v>2029425.43203736</v>
          </cell>
          <cell r="E177">
            <v>2029425.43203736</v>
          </cell>
          <cell r="F177">
            <v>1219030</v>
          </cell>
          <cell r="G177">
            <v>1</v>
          </cell>
          <cell r="H177">
            <v>13100</v>
          </cell>
          <cell r="I177">
            <v>192920</v>
          </cell>
          <cell r="J177">
            <v>96660</v>
          </cell>
          <cell r="K177">
            <v>96660</v>
          </cell>
          <cell r="L177">
            <v>96460</v>
          </cell>
          <cell r="M177">
            <v>96460</v>
          </cell>
          <cell r="N177">
            <v>96460</v>
          </cell>
          <cell r="O177">
            <v>96000</v>
          </cell>
          <cell r="P177">
            <v>96660</v>
          </cell>
          <cell r="Q177">
            <v>144990</v>
          </cell>
          <cell r="R177">
            <v>0</v>
          </cell>
          <cell r="S177">
            <v>96000</v>
          </cell>
          <cell r="T177">
            <v>0</v>
          </cell>
          <cell r="U177">
            <v>96660</v>
          </cell>
          <cell r="V177">
            <v>0</v>
          </cell>
          <cell r="W177">
            <v>810395.43203736003</v>
          </cell>
          <cell r="Y177">
            <v>48330</v>
          </cell>
          <cell r="Z177">
            <v>0</v>
          </cell>
          <cell r="AA177">
            <v>96660</v>
          </cell>
          <cell r="AB177">
            <v>96000</v>
          </cell>
          <cell r="AC177">
            <v>98660</v>
          </cell>
          <cell r="AD177">
            <v>147990</v>
          </cell>
          <cell r="AE177">
            <v>98660</v>
          </cell>
          <cell r="AF177">
            <v>98660</v>
          </cell>
          <cell r="AG177">
            <v>49330</v>
          </cell>
          <cell r="AH177">
            <v>76105.432037360035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B178">
            <v>164</v>
          </cell>
          <cell r="C178">
            <v>3</v>
          </cell>
          <cell r="D178">
            <v>2001204.8016198978</v>
          </cell>
          <cell r="E178">
            <v>2001204.8016198978</v>
          </cell>
          <cell r="F178">
            <v>1219030</v>
          </cell>
          <cell r="G178">
            <v>1</v>
          </cell>
          <cell r="H178">
            <v>13100</v>
          </cell>
          <cell r="I178">
            <v>192920</v>
          </cell>
          <cell r="J178">
            <v>96660</v>
          </cell>
          <cell r="K178">
            <v>96660</v>
          </cell>
          <cell r="L178">
            <v>96460</v>
          </cell>
          <cell r="M178">
            <v>96460</v>
          </cell>
          <cell r="N178">
            <v>96460</v>
          </cell>
          <cell r="O178">
            <v>96000</v>
          </cell>
          <cell r="P178">
            <v>96660</v>
          </cell>
          <cell r="Q178">
            <v>144990</v>
          </cell>
          <cell r="R178">
            <v>0</v>
          </cell>
          <cell r="S178">
            <v>96000</v>
          </cell>
          <cell r="T178">
            <v>0</v>
          </cell>
          <cell r="U178">
            <v>96660</v>
          </cell>
          <cell r="V178">
            <v>0</v>
          </cell>
          <cell r="W178">
            <v>782174.80161989783</v>
          </cell>
          <cell r="Y178">
            <v>48330</v>
          </cell>
          <cell r="Z178">
            <v>0</v>
          </cell>
          <cell r="AA178">
            <v>96660</v>
          </cell>
          <cell r="AB178">
            <v>96000</v>
          </cell>
          <cell r="AC178">
            <v>98660</v>
          </cell>
          <cell r="AD178">
            <v>147990</v>
          </cell>
          <cell r="AE178">
            <v>98660</v>
          </cell>
          <cell r="AF178">
            <v>98660</v>
          </cell>
          <cell r="AG178">
            <v>49330</v>
          </cell>
          <cell r="AH178">
            <v>47884.801619897829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</row>
        <row r="179">
          <cell r="B179">
            <v>165</v>
          </cell>
          <cell r="C179">
            <v>3</v>
          </cell>
          <cell r="D179">
            <v>1855854.627853744</v>
          </cell>
          <cell r="E179">
            <v>1855854.627853744</v>
          </cell>
          <cell r="F179">
            <v>1219030</v>
          </cell>
          <cell r="G179">
            <v>1</v>
          </cell>
          <cell r="H179">
            <v>13100</v>
          </cell>
          <cell r="I179">
            <v>192920</v>
          </cell>
          <cell r="J179">
            <v>96660</v>
          </cell>
          <cell r="K179">
            <v>96660</v>
          </cell>
          <cell r="L179">
            <v>96460</v>
          </cell>
          <cell r="M179">
            <v>96460</v>
          </cell>
          <cell r="N179">
            <v>96460</v>
          </cell>
          <cell r="O179">
            <v>96000</v>
          </cell>
          <cell r="P179">
            <v>96660</v>
          </cell>
          <cell r="Q179">
            <v>144990</v>
          </cell>
          <cell r="R179">
            <v>0</v>
          </cell>
          <cell r="S179">
            <v>96000</v>
          </cell>
          <cell r="T179">
            <v>0</v>
          </cell>
          <cell r="U179">
            <v>96660</v>
          </cell>
          <cell r="V179">
            <v>0</v>
          </cell>
          <cell r="W179">
            <v>636824.62785374396</v>
          </cell>
          <cell r="Y179">
            <v>48330</v>
          </cell>
          <cell r="Z179">
            <v>0</v>
          </cell>
          <cell r="AA179">
            <v>96660</v>
          </cell>
          <cell r="AB179">
            <v>96000</v>
          </cell>
          <cell r="AC179">
            <v>98660</v>
          </cell>
          <cell r="AD179">
            <v>147990</v>
          </cell>
          <cell r="AE179">
            <v>98660</v>
          </cell>
          <cell r="AF179">
            <v>50524.627853743965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B180">
            <v>166</v>
          </cell>
          <cell r="C180">
            <v>3</v>
          </cell>
          <cell r="D180">
            <v>2029425.43203736</v>
          </cell>
          <cell r="E180">
            <v>2029425.43203736</v>
          </cell>
          <cell r="F180">
            <v>1219030</v>
          </cell>
          <cell r="G180">
            <v>1</v>
          </cell>
          <cell r="H180">
            <v>13100</v>
          </cell>
          <cell r="I180">
            <v>192920</v>
          </cell>
          <cell r="J180">
            <v>96660</v>
          </cell>
          <cell r="K180">
            <v>96660</v>
          </cell>
          <cell r="L180">
            <v>96460</v>
          </cell>
          <cell r="M180">
            <v>96460</v>
          </cell>
          <cell r="N180">
            <v>96460</v>
          </cell>
          <cell r="O180">
            <v>96000</v>
          </cell>
          <cell r="P180">
            <v>96660</v>
          </cell>
          <cell r="Q180">
            <v>144990</v>
          </cell>
          <cell r="R180">
            <v>0</v>
          </cell>
          <cell r="S180">
            <v>96000</v>
          </cell>
          <cell r="T180">
            <v>0</v>
          </cell>
          <cell r="U180">
            <v>96660</v>
          </cell>
          <cell r="V180">
            <v>0</v>
          </cell>
          <cell r="W180">
            <v>810395.43203736003</v>
          </cell>
          <cell r="Y180">
            <v>48330</v>
          </cell>
          <cell r="Z180">
            <v>0</v>
          </cell>
          <cell r="AA180">
            <v>96660</v>
          </cell>
          <cell r="AB180">
            <v>96000</v>
          </cell>
          <cell r="AC180">
            <v>98660</v>
          </cell>
          <cell r="AD180">
            <v>147990</v>
          </cell>
          <cell r="AE180">
            <v>98660</v>
          </cell>
          <cell r="AF180">
            <v>98660</v>
          </cell>
          <cell r="AG180">
            <v>49330</v>
          </cell>
          <cell r="AH180">
            <v>76105.432037360035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</row>
        <row r="181">
          <cell r="B181">
            <v>167</v>
          </cell>
          <cell r="C181">
            <v>3</v>
          </cell>
          <cell r="D181">
            <v>1988255.0794298919</v>
          </cell>
          <cell r="E181">
            <v>1988255.0794298919</v>
          </cell>
          <cell r="F181">
            <v>1219030</v>
          </cell>
          <cell r="G181">
            <v>1</v>
          </cell>
          <cell r="H181">
            <v>13100</v>
          </cell>
          <cell r="I181">
            <v>192920</v>
          </cell>
          <cell r="J181">
            <v>96660</v>
          </cell>
          <cell r="K181">
            <v>96660</v>
          </cell>
          <cell r="L181">
            <v>96460</v>
          </cell>
          <cell r="M181">
            <v>96460</v>
          </cell>
          <cell r="N181">
            <v>96460</v>
          </cell>
          <cell r="O181">
            <v>96000</v>
          </cell>
          <cell r="P181">
            <v>96660</v>
          </cell>
          <cell r="Q181">
            <v>144990</v>
          </cell>
          <cell r="R181">
            <v>0</v>
          </cell>
          <cell r="S181">
            <v>96000</v>
          </cell>
          <cell r="T181">
            <v>0</v>
          </cell>
          <cell r="U181">
            <v>96660</v>
          </cell>
          <cell r="V181">
            <v>0</v>
          </cell>
          <cell r="W181">
            <v>769225.07942989189</v>
          </cell>
          <cell r="Y181">
            <v>48330</v>
          </cell>
          <cell r="Z181">
            <v>0</v>
          </cell>
          <cell r="AA181">
            <v>96660</v>
          </cell>
          <cell r="AB181">
            <v>96000</v>
          </cell>
          <cell r="AC181">
            <v>98660</v>
          </cell>
          <cell r="AD181">
            <v>147990</v>
          </cell>
          <cell r="AE181">
            <v>98660</v>
          </cell>
          <cell r="AF181">
            <v>98660</v>
          </cell>
          <cell r="AG181">
            <v>49330</v>
          </cell>
          <cell r="AH181">
            <v>34935.079429891892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B182">
            <v>168</v>
          </cell>
          <cell r="C182">
            <v>3</v>
          </cell>
          <cell r="D182">
            <v>1874718.6322312139</v>
          </cell>
          <cell r="E182">
            <v>1874718.6322312139</v>
          </cell>
          <cell r="F182">
            <v>1219030</v>
          </cell>
          <cell r="G182">
            <v>1</v>
          </cell>
          <cell r="H182">
            <v>13100</v>
          </cell>
          <cell r="I182">
            <v>192920</v>
          </cell>
          <cell r="J182">
            <v>96660</v>
          </cell>
          <cell r="K182">
            <v>96660</v>
          </cell>
          <cell r="L182">
            <v>96460</v>
          </cell>
          <cell r="M182">
            <v>96460</v>
          </cell>
          <cell r="N182">
            <v>96460</v>
          </cell>
          <cell r="O182">
            <v>96000</v>
          </cell>
          <cell r="P182">
            <v>96660</v>
          </cell>
          <cell r="Q182">
            <v>144990</v>
          </cell>
          <cell r="R182">
            <v>0</v>
          </cell>
          <cell r="S182">
            <v>96000</v>
          </cell>
          <cell r="T182">
            <v>0</v>
          </cell>
          <cell r="U182">
            <v>96660</v>
          </cell>
          <cell r="V182">
            <v>0</v>
          </cell>
          <cell r="W182">
            <v>655688.63223121385</v>
          </cell>
          <cell r="Y182">
            <v>48330</v>
          </cell>
          <cell r="Z182">
            <v>0</v>
          </cell>
          <cell r="AA182">
            <v>96660</v>
          </cell>
          <cell r="AB182">
            <v>96000</v>
          </cell>
          <cell r="AC182">
            <v>98660</v>
          </cell>
          <cell r="AD182">
            <v>147990</v>
          </cell>
          <cell r="AE182">
            <v>98660</v>
          </cell>
          <cell r="AF182">
            <v>69388.632231213851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</row>
        <row r="183">
          <cell r="B183">
            <v>169</v>
          </cell>
          <cell r="C183">
            <v>3</v>
          </cell>
          <cell r="D183">
            <v>2029425.43203736</v>
          </cell>
          <cell r="E183">
            <v>2029425.43203736</v>
          </cell>
          <cell r="F183">
            <v>1219030</v>
          </cell>
          <cell r="G183">
            <v>1</v>
          </cell>
          <cell r="H183">
            <v>13100</v>
          </cell>
          <cell r="I183">
            <v>192920</v>
          </cell>
          <cell r="J183">
            <v>96660</v>
          </cell>
          <cell r="K183">
            <v>96660</v>
          </cell>
          <cell r="L183">
            <v>96460</v>
          </cell>
          <cell r="M183">
            <v>96460</v>
          </cell>
          <cell r="N183">
            <v>96460</v>
          </cell>
          <cell r="O183">
            <v>96000</v>
          </cell>
          <cell r="P183">
            <v>96660</v>
          </cell>
          <cell r="Q183">
            <v>144990</v>
          </cell>
          <cell r="R183">
            <v>0</v>
          </cell>
          <cell r="S183">
            <v>96000</v>
          </cell>
          <cell r="T183">
            <v>0</v>
          </cell>
          <cell r="U183">
            <v>96660</v>
          </cell>
          <cell r="V183">
            <v>0</v>
          </cell>
          <cell r="W183">
            <v>810395.43203736003</v>
          </cell>
          <cell r="Y183">
            <v>48330</v>
          </cell>
          <cell r="Z183">
            <v>0</v>
          </cell>
          <cell r="AA183">
            <v>96660</v>
          </cell>
          <cell r="AB183">
            <v>96000</v>
          </cell>
          <cell r="AC183">
            <v>98660</v>
          </cell>
          <cell r="AD183">
            <v>147990</v>
          </cell>
          <cell r="AE183">
            <v>98660</v>
          </cell>
          <cell r="AF183">
            <v>98660</v>
          </cell>
          <cell r="AG183">
            <v>49330</v>
          </cell>
          <cell r="AH183">
            <v>76105.432037360035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4">
          <cell r="B184">
            <v>170</v>
          </cell>
          <cell r="C184">
            <v>3</v>
          </cell>
          <cell r="D184">
            <v>2029425.43203736</v>
          </cell>
          <cell r="E184">
            <v>2029425.43203736</v>
          </cell>
          <cell r="F184">
            <v>1219030</v>
          </cell>
          <cell r="G184">
            <v>1</v>
          </cell>
          <cell r="H184">
            <v>13100</v>
          </cell>
          <cell r="I184">
            <v>192920</v>
          </cell>
          <cell r="J184">
            <v>96660</v>
          </cell>
          <cell r="K184">
            <v>96660</v>
          </cell>
          <cell r="L184">
            <v>96460</v>
          </cell>
          <cell r="M184">
            <v>96460</v>
          </cell>
          <cell r="N184">
            <v>96460</v>
          </cell>
          <cell r="O184">
            <v>96000</v>
          </cell>
          <cell r="P184">
            <v>96660</v>
          </cell>
          <cell r="Q184">
            <v>144990</v>
          </cell>
          <cell r="R184">
            <v>0</v>
          </cell>
          <cell r="S184">
            <v>96000</v>
          </cell>
          <cell r="T184">
            <v>0</v>
          </cell>
          <cell r="U184">
            <v>96660</v>
          </cell>
          <cell r="V184">
            <v>0</v>
          </cell>
          <cell r="W184">
            <v>810395.43203736003</v>
          </cell>
          <cell r="Y184">
            <v>48330</v>
          </cell>
          <cell r="Z184">
            <v>0</v>
          </cell>
          <cell r="AA184">
            <v>96660</v>
          </cell>
          <cell r="AB184">
            <v>96000</v>
          </cell>
          <cell r="AC184">
            <v>98660</v>
          </cell>
          <cell r="AD184">
            <v>147990</v>
          </cell>
          <cell r="AE184">
            <v>98660</v>
          </cell>
          <cell r="AF184">
            <v>98660</v>
          </cell>
          <cell r="AG184">
            <v>49330</v>
          </cell>
          <cell r="AH184">
            <v>76105.432037360035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</row>
        <row r="185">
          <cell r="B185">
            <v>171</v>
          </cell>
          <cell r="C185">
            <v>3</v>
          </cell>
          <cell r="D185">
            <v>1826809.352418246</v>
          </cell>
          <cell r="E185">
            <v>1826809.352418246</v>
          </cell>
          <cell r="F185">
            <v>1219030</v>
          </cell>
          <cell r="G185">
            <v>1</v>
          </cell>
          <cell r="H185">
            <v>13100</v>
          </cell>
          <cell r="I185">
            <v>192920</v>
          </cell>
          <cell r="J185">
            <v>96660</v>
          </cell>
          <cell r="K185">
            <v>96660</v>
          </cell>
          <cell r="L185">
            <v>96460</v>
          </cell>
          <cell r="M185">
            <v>96460</v>
          </cell>
          <cell r="N185">
            <v>96460</v>
          </cell>
          <cell r="O185">
            <v>96000</v>
          </cell>
          <cell r="P185">
            <v>96660</v>
          </cell>
          <cell r="Q185">
            <v>144990</v>
          </cell>
          <cell r="R185">
            <v>0</v>
          </cell>
          <cell r="S185">
            <v>96000</v>
          </cell>
          <cell r="T185">
            <v>0</v>
          </cell>
          <cell r="U185">
            <v>96660</v>
          </cell>
          <cell r="V185">
            <v>0</v>
          </cell>
          <cell r="W185">
            <v>607779.35241824598</v>
          </cell>
          <cell r="Y185">
            <v>48330</v>
          </cell>
          <cell r="Z185">
            <v>0</v>
          </cell>
          <cell r="AA185">
            <v>96660</v>
          </cell>
          <cell r="AB185">
            <v>96000</v>
          </cell>
          <cell r="AC185">
            <v>98660</v>
          </cell>
          <cell r="AD185">
            <v>147990</v>
          </cell>
          <cell r="AE185">
            <v>98660</v>
          </cell>
          <cell r="AF185">
            <v>21479.352418245981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</row>
        <row r="186">
          <cell r="B186">
            <v>172</v>
          </cell>
          <cell r="C186">
            <v>3</v>
          </cell>
          <cell r="D186">
            <v>1367962.28833306</v>
          </cell>
          <cell r="E186">
            <v>1367962.28833306</v>
          </cell>
          <cell r="F186">
            <v>1219030</v>
          </cell>
          <cell r="G186">
            <v>1</v>
          </cell>
          <cell r="H186">
            <v>13100</v>
          </cell>
          <cell r="I186">
            <v>192920</v>
          </cell>
          <cell r="J186">
            <v>96660</v>
          </cell>
          <cell r="K186">
            <v>96660</v>
          </cell>
          <cell r="L186">
            <v>96460</v>
          </cell>
          <cell r="M186">
            <v>96460</v>
          </cell>
          <cell r="N186">
            <v>96460</v>
          </cell>
          <cell r="O186">
            <v>96000</v>
          </cell>
          <cell r="P186">
            <v>96660</v>
          </cell>
          <cell r="Q186">
            <v>144990</v>
          </cell>
          <cell r="R186">
            <v>0</v>
          </cell>
          <cell r="S186">
            <v>96000</v>
          </cell>
          <cell r="T186">
            <v>0</v>
          </cell>
          <cell r="U186">
            <v>96660</v>
          </cell>
          <cell r="V186">
            <v>0</v>
          </cell>
          <cell r="W186">
            <v>148932.28833305999</v>
          </cell>
          <cell r="Y186">
            <v>48330</v>
          </cell>
          <cell r="Z186">
            <v>0</v>
          </cell>
          <cell r="AA186">
            <v>96660</v>
          </cell>
          <cell r="AB186">
            <v>3942.2883330599871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</row>
        <row r="187">
          <cell r="B187">
            <v>173</v>
          </cell>
          <cell r="C187">
            <v>3</v>
          </cell>
          <cell r="D187">
            <v>1371886.8398656261</v>
          </cell>
          <cell r="E187">
            <v>1371886.8398656261</v>
          </cell>
          <cell r="F187">
            <v>1219030</v>
          </cell>
          <cell r="G187">
            <v>1</v>
          </cell>
          <cell r="H187">
            <v>13100</v>
          </cell>
          <cell r="I187">
            <v>192920</v>
          </cell>
          <cell r="J187">
            <v>96660</v>
          </cell>
          <cell r="K187">
            <v>96660</v>
          </cell>
          <cell r="L187">
            <v>96460</v>
          </cell>
          <cell r="M187">
            <v>96460</v>
          </cell>
          <cell r="N187">
            <v>96460</v>
          </cell>
          <cell r="O187">
            <v>96000</v>
          </cell>
          <cell r="P187">
            <v>96660</v>
          </cell>
          <cell r="Q187">
            <v>144990</v>
          </cell>
          <cell r="R187">
            <v>0</v>
          </cell>
          <cell r="S187">
            <v>96000</v>
          </cell>
          <cell r="T187">
            <v>0</v>
          </cell>
          <cell r="U187">
            <v>96660</v>
          </cell>
          <cell r="V187">
            <v>0</v>
          </cell>
          <cell r="W187">
            <v>152856.83986562607</v>
          </cell>
          <cell r="Y187">
            <v>48330</v>
          </cell>
          <cell r="Z187">
            <v>0</v>
          </cell>
          <cell r="AA187">
            <v>96660</v>
          </cell>
          <cell r="AB187">
            <v>7866.8398656260688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</row>
        <row r="188">
          <cell r="B188">
            <v>174</v>
          </cell>
          <cell r="C188">
            <v>3</v>
          </cell>
          <cell r="D188">
            <v>1555675.854411952</v>
          </cell>
          <cell r="E188">
            <v>1555675.854411952</v>
          </cell>
          <cell r="F188">
            <v>1219030</v>
          </cell>
          <cell r="G188">
            <v>1</v>
          </cell>
          <cell r="H188">
            <v>13100</v>
          </cell>
          <cell r="I188">
            <v>192920</v>
          </cell>
          <cell r="J188">
            <v>96660</v>
          </cell>
          <cell r="K188">
            <v>96660</v>
          </cell>
          <cell r="L188">
            <v>96460</v>
          </cell>
          <cell r="M188">
            <v>96460</v>
          </cell>
          <cell r="N188">
            <v>96460</v>
          </cell>
          <cell r="O188">
            <v>96000</v>
          </cell>
          <cell r="P188">
            <v>96660</v>
          </cell>
          <cell r="Q188">
            <v>144990</v>
          </cell>
          <cell r="R188">
            <v>0</v>
          </cell>
          <cell r="S188">
            <v>96000</v>
          </cell>
          <cell r="T188">
            <v>0</v>
          </cell>
          <cell r="U188">
            <v>96660</v>
          </cell>
          <cell r="V188">
            <v>0</v>
          </cell>
          <cell r="W188">
            <v>336645.85441195196</v>
          </cell>
          <cell r="Y188">
            <v>48330</v>
          </cell>
          <cell r="Z188">
            <v>0</v>
          </cell>
          <cell r="AA188">
            <v>96660</v>
          </cell>
          <cell r="AB188">
            <v>96000</v>
          </cell>
          <cell r="AC188">
            <v>95655.854411951965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</row>
        <row r="189">
          <cell r="B189">
            <v>175</v>
          </cell>
          <cell r="C189">
            <v>3</v>
          </cell>
          <cell r="D189">
            <v>2029425.43203736</v>
          </cell>
          <cell r="E189">
            <v>2029425.43203736</v>
          </cell>
          <cell r="F189">
            <v>1219030</v>
          </cell>
          <cell r="G189">
            <v>1</v>
          </cell>
          <cell r="H189">
            <v>13100</v>
          </cell>
          <cell r="I189">
            <v>192920</v>
          </cell>
          <cell r="J189">
            <v>96660</v>
          </cell>
          <cell r="K189">
            <v>96660</v>
          </cell>
          <cell r="L189">
            <v>96460</v>
          </cell>
          <cell r="M189">
            <v>96460</v>
          </cell>
          <cell r="N189">
            <v>96460</v>
          </cell>
          <cell r="O189">
            <v>96000</v>
          </cell>
          <cell r="P189">
            <v>96660</v>
          </cell>
          <cell r="Q189">
            <v>144990</v>
          </cell>
          <cell r="R189">
            <v>0</v>
          </cell>
          <cell r="S189">
            <v>96000</v>
          </cell>
          <cell r="T189">
            <v>0</v>
          </cell>
          <cell r="U189">
            <v>96660</v>
          </cell>
          <cell r="V189">
            <v>0</v>
          </cell>
          <cell r="W189">
            <v>810395.43203736003</v>
          </cell>
          <cell r="Y189">
            <v>48330</v>
          </cell>
          <cell r="Z189">
            <v>0</v>
          </cell>
          <cell r="AA189">
            <v>96660</v>
          </cell>
          <cell r="AB189">
            <v>96000</v>
          </cell>
          <cell r="AC189">
            <v>98660</v>
          </cell>
          <cell r="AD189">
            <v>147990</v>
          </cell>
          <cell r="AE189">
            <v>98660</v>
          </cell>
          <cell r="AF189">
            <v>98660</v>
          </cell>
          <cell r="AG189">
            <v>49330</v>
          </cell>
          <cell r="AH189">
            <v>76105.432037360035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</row>
        <row r="190">
          <cell r="B190">
            <v>176</v>
          </cell>
          <cell r="C190">
            <v>3</v>
          </cell>
          <cell r="D190">
            <v>2029425.43203736</v>
          </cell>
          <cell r="E190">
            <v>2029425.43203736</v>
          </cell>
          <cell r="F190">
            <v>1219030</v>
          </cell>
          <cell r="G190">
            <v>1</v>
          </cell>
          <cell r="H190">
            <v>13100</v>
          </cell>
          <cell r="I190">
            <v>192920</v>
          </cell>
          <cell r="J190">
            <v>96660</v>
          </cell>
          <cell r="K190">
            <v>96660</v>
          </cell>
          <cell r="L190">
            <v>96460</v>
          </cell>
          <cell r="M190">
            <v>96460</v>
          </cell>
          <cell r="N190">
            <v>96460</v>
          </cell>
          <cell r="O190">
            <v>96000</v>
          </cell>
          <cell r="P190">
            <v>96660</v>
          </cell>
          <cell r="Q190">
            <v>144990</v>
          </cell>
          <cell r="R190">
            <v>0</v>
          </cell>
          <cell r="S190">
            <v>96000</v>
          </cell>
          <cell r="T190">
            <v>0</v>
          </cell>
          <cell r="U190">
            <v>96660</v>
          </cell>
          <cell r="V190">
            <v>0</v>
          </cell>
          <cell r="W190">
            <v>810395.43203736003</v>
          </cell>
          <cell r="Y190">
            <v>48330</v>
          </cell>
          <cell r="Z190">
            <v>0</v>
          </cell>
          <cell r="AA190">
            <v>96660</v>
          </cell>
          <cell r="AB190">
            <v>96000</v>
          </cell>
          <cell r="AC190">
            <v>98660</v>
          </cell>
          <cell r="AD190">
            <v>147990</v>
          </cell>
          <cell r="AE190">
            <v>98660</v>
          </cell>
          <cell r="AF190">
            <v>98660</v>
          </cell>
          <cell r="AG190">
            <v>49330</v>
          </cell>
          <cell r="AH190">
            <v>76105.432037360035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</row>
        <row r="191">
          <cell r="B191">
            <v>177</v>
          </cell>
          <cell r="C191">
            <v>3</v>
          </cell>
          <cell r="D191">
            <v>2029425.43203736</v>
          </cell>
          <cell r="E191">
            <v>2029425.43203736</v>
          </cell>
          <cell r="F191">
            <v>1219030</v>
          </cell>
          <cell r="G191">
            <v>1</v>
          </cell>
          <cell r="H191">
            <v>13100</v>
          </cell>
          <cell r="I191">
            <v>192920</v>
          </cell>
          <cell r="J191">
            <v>96660</v>
          </cell>
          <cell r="K191">
            <v>96660</v>
          </cell>
          <cell r="L191">
            <v>96460</v>
          </cell>
          <cell r="M191">
            <v>96460</v>
          </cell>
          <cell r="N191">
            <v>96460</v>
          </cell>
          <cell r="O191">
            <v>96000</v>
          </cell>
          <cell r="P191">
            <v>96660</v>
          </cell>
          <cell r="Q191">
            <v>144990</v>
          </cell>
          <cell r="R191">
            <v>0</v>
          </cell>
          <cell r="S191">
            <v>96000</v>
          </cell>
          <cell r="T191">
            <v>0</v>
          </cell>
          <cell r="U191">
            <v>96660</v>
          </cell>
          <cell r="V191">
            <v>0</v>
          </cell>
          <cell r="W191">
            <v>810395.43203736003</v>
          </cell>
          <cell r="Y191">
            <v>48330</v>
          </cell>
          <cell r="Z191">
            <v>0</v>
          </cell>
          <cell r="AA191">
            <v>96660</v>
          </cell>
          <cell r="AB191">
            <v>96000</v>
          </cell>
          <cell r="AC191">
            <v>98660</v>
          </cell>
          <cell r="AD191">
            <v>147990</v>
          </cell>
          <cell r="AE191">
            <v>98660</v>
          </cell>
          <cell r="AF191">
            <v>98660</v>
          </cell>
          <cell r="AG191">
            <v>49330</v>
          </cell>
          <cell r="AH191">
            <v>76105.432037360035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B192">
            <v>178</v>
          </cell>
          <cell r="C192">
            <v>3</v>
          </cell>
          <cell r="D192">
            <v>2029425.43203736</v>
          </cell>
          <cell r="E192">
            <v>2029425.43203736</v>
          </cell>
          <cell r="F192">
            <v>1219030</v>
          </cell>
          <cell r="G192">
            <v>1</v>
          </cell>
          <cell r="H192">
            <v>13100</v>
          </cell>
          <cell r="I192">
            <v>192920</v>
          </cell>
          <cell r="J192">
            <v>96660</v>
          </cell>
          <cell r="K192">
            <v>96660</v>
          </cell>
          <cell r="L192">
            <v>96460</v>
          </cell>
          <cell r="M192">
            <v>96460</v>
          </cell>
          <cell r="N192">
            <v>96460</v>
          </cell>
          <cell r="O192">
            <v>96000</v>
          </cell>
          <cell r="P192">
            <v>96660</v>
          </cell>
          <cell r="Q192">
            <v>144990</v>
          </cell>
          <cell r="R192">
            <v>0</v>
          </cell>
          <cell r="S192">
            <v>96000</v>
          </cell>
          <cell r="T192">
            <v>0</v>
          </cell>
          <cell r="U192">
            <v>96660</v>
          </cell>
          <cell r="V192">
            <v>0</v>
          </cell>
          <cell r="W192">
            <v>810395.43203736003</v>
          </cell>
          <cell r="Y192">
            <v>48330</v>
          </cell>
          <cell r="Z192">
            <v>0</v>
          </cell>
          <cell r="AA192">
            <v>96660</v>
          </cell>
          <cell r="AB192">
            <v>96000</v>
          </cell>
          <cell r="AC192">
            <v>98660</v>
          </cell>
          <cell r="AD192">
            <v>147990</v>
          </cell>
          <cell r="AE192">
            <v>98660</v>
          </cell>
          <cell r="AF192">
            <v>98660</v>
          </cell>
          <cell r="AG192">
            <v>49330</v>
          </cell>
          <cell r="AH192">
            <v>76105.432037360035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</row>
        <row r="193">
          <cell r="B193">
            <v>179</v>
          </cell>
          <cell r="C193">
            <v>3</v>
          </cell>
          <cell r="D193">
            <v>1738377.6553691239</v>
          </cell>
          <cell r="E193">
            <v>1738377.6553691239</v>
          </cell>
          <cell r="F193">
            <v>1219030</v>
          </cell>
          <cell r="G193">
            <v>1</v>
          </cell>
          <cell r="H193">
            <v>13100</v>
          </cell>
          <cell r="I193">
            <v>192920</v>
          </cell>
          <cell r="J193">
            <v>96660</v>
          </cell>
          <cell r="K193">
            <v>96660</v>
          </cell>
          <cell r="L193">
            <v>96460</v>
          </cell>
          <cell r="M193">
            <v>96460</v>
          </cell>
          <cell r="N193">
            <v>96460</v>
          </cell>
          <cell r="O193">
            <v>96000</v>
          </cell>
          <cell r="P193">
            <v>96660</v>
          </cell>
          <cell r="Q193">
            <v>144990</v>
          </cell>
          <cell r="R193">
            <v>0</v>
          </cell>
          <cell r="S193">
            <v>96000</v>
          </cell>
          <cell r="T193">
            <v>0</v>
          </cell>
          <cell r="U193">
            <v>96660</v>
          </cell>
          <cell r="V193">
            <v>0</v>
          </cell>
          <cell r="W193">
            <v>519347.65536912391</v>
          </cell>
          <cell r="Y193">
            <v>48330</v>
          </cell>
          <cell r="Z193">
            <v>0</v>
          </cell>
          <cell r="AA193">
            <v>96660</v>
          </cell>
          <cell r="AB193">
            <v>96000</v>
          </cell>
          <cell r="AC193">
            <v>98660</v>
          </cell>
          <cell r="AD193">
            <v>147990</v>
          </cell>
          <cell r="AE193">
            <v>31707.65536912391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</row>
        <row r="194">
          <cell r="B194">
            <v>180</v>
          </cell>
          <cell r="C194">
            <v>3</v>
          </cell>
          <cell r="D194">
            <v>1402360.76786869</v>
          </cell>
          <cell r="E194">
            <v>1402360.76786869</v>
          </cell>
          <cell r="F194">
            <v>1219030</v>
          </cell>
          <cell r="G194">
            <v>1</v>
          </cell>
          <cell r="H194">
            <v>13100</v>
          </cell>
          <cell r="I194">
            <v>192920</v>
          </cell>
          <cell r="J194">
            <v>96660</v>
          </cell>
          <cell r="K194">
            <v>96660</v>
          </cell>
          <cell r="L194">
            <v>96460</v>
          </cell>
          <cell r="M194">
            <v>96460</v>
          </cell>
          <cell r="N194">
            <v>96460</v>
          </cell>
          <cell r="O194">
            <v>96000</v>
          </cell>
          <cell r="P194">
            <v>96660</v>
          </cell>
          <cell r="Q194">
            <v>144990</v>
          </cell>
          <cell r="R194">
            <v>0</v>
          </cell>
          <cell r="S194">
            <v>96000</v>
          </cell>
          <cell r="T194">
            <v>0</v>
          </cell>
          <cell r="U194">
            <v>96660</v>
          </cell>
          <cell r="V194">
            <v>0</v>
          </cell>
          <cell r="W194">
            <v>183330.76786868996</v>
          </cell>
          <cell r="Y194">
            <v>48330</v>
          </cell>
          <cell r="Z194">
            <v>0</v>
          </cell>
          <cell r="AA194">
            <v>96660</v>
          </cell>
          <cell r="AB194">
            <v>38340.76786868996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</row>
        <row r="195">
          <cell r="B195">
            <v>181</v>
          </cell>
          <cell r="C195">
            <v>3</v>
          </cell>
          <cell r="D195">
            <v>2029425.43203736</v>
          </cell>
          <cell r="E195">
            <v>2029425.43203736</v>
          </cell>
          <cell r="F195">
            <v>1219030</v>
          </cell>
          <cell r="G195">
            <v>1</v>
          </cell>
          <cell r="H195">
            <v>13100</v>
          </cell>
          <cell r="I195">
            <v>192920</v>
          </cell>
          <cell r="J195">
            <v>96660</v>
          </cell>
          <cell r="K195">
            <v>96660</v>
          </cell>
          <cell r="L195">
            <v>96460</v>
          </cell>
          <cell r="M195">
            <v>96460</v>
          </cell>
          <cell r="N195">
            <v>96460</v>
          </cell>
          <cell r="O195">
            <v>96000</v>
          </cell>
          <cell r="P195">
            <v>96660</v>
          </cell>
          <cell r="Q195">
            <v>144990</v>
          </cell>
          <cell r="R195">
            <v>0</v>
          </cell>
          <cell r="S195">
            <v>96000</v>
          </cell>
          <cell r="T195">
            <v>0</v>
          </cell>
          <cell r="U195">
            <v>96660</v>
          </cell>
          <cell r="V195">
            <v>0</v>
          </cell>
          <cell r="W195">
            <v>810395.43203736003</v>
          </cell>
          <cell r="Y195">
            <v>48330</v>
          </cell>
          <cell r="Z195">
            <v>0</v>
          </cell>
          <cell r="AA195">
            <v>96660</v>
          </cell>
          <cell r="AB195">
            <v>96000</v>
          </cell>
          <cell r="AC195">
            <v>98660</v>
          </cell>
          <cell r="AD195">
            <v>147990</v>
          </cell>
          <cell r="AE195">
            <v>98660</v>
          </cell>
          <cell r="AF195">
            <v>98660</v>
          </cell>
          <cell r="AG195">
            <v>49330</v>
          </cell>
          <cell r="AH195">
            <v>76105.432037360035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</row>
        <row r="196">
          <cell r="B196">
            <v>182</v>
          </cell>
          <cell r="C196">
            <v>3</v>
          </cell>
          <cell r="D196">
            <v>2029425.43203736</v>
          </cell>
          <cell r="E196">
            <v>2029425.43203736</v>
          </cell>
          <cell r="F196">
            <v>1219030</v>
          </cell>
          <cell r="G196">
            <v>1</v>
          </cell>
          <cell r="H196">
            <v>13100</v>
          </cell>
          <cell r="I196">
            <v>192920</v>
          </cell>
          <cell r="J196">
            <v>96660</v>
          </cell>
          <cell r="K196">
            <v>96660</v>
          </cell>
          <cell r="L196">
            <v>96460</v>
          </cell>
          <cell r="M196">
            <v>96460</v>
          </cell>
          <cell r="N196">
            <v>96460</v>
          </cell>
          <cell r="O196">
            <v>96000</v>
          </cell>
          <cell r="P196">
            <v>96660</v>
          </cell>
          <cell r="Q196">
            <v>144990</v>
          </cell>
          <cell r="R196">
            <v>0</v>
          </cell>
          <cell r="S196">
            <v>96000</v>
          </cell>
          <cell r="T196">
            <v>0</v>
          </cell>
          <cell r="U196">
            <v>96660</v>
          </cell>
          <cell r="V196">
            <v>0</v>
          </cell>
          <cell r="W196">
            <v>810395.43203736003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49330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761065.43203736003</v>
          </cell>
          <cell r="AT196">
            <v>761065.43203736003</v>
          </cell>
          <cell r="AU196">
            <v>0</v>
          </cell>
        </row>
        <row r="197">
          <cell r="B197">
            <v>183</v>
          </cell>
          <cell r="C197">
            <v>4</v>
          </cell>
          <cell r="D197">
            <v>1413551.3804681639</v>
          </cell>
          <cell r="E197">
            <v>1413551.3804681639</v>
          </cell>
          <cell r="F197">
            <v>1219030</v>
          </cell>
          <cell r="G197">
            <v>1</v>
          </cell>
          <cell r="H197">
            <v>13100</v>
          </cell>
          <cell r="I197">
            <v>192920</v>
          </cell>
          <cell r="J197">
            <v>96660</v>
          </cell>
          <cell r="K197">
            <v>96660</v>
          </cell>
          <cell r="L197">
            <v>96460</v>
          </cell>
          <cell r="M197">
            <v>96460</v>
          </cell>
          <cell r="N197">
            <v>96460</v>
          </cell>
          <cell r="O197">
            <v>96000</v>
          </cell>
          <cell r="P197">
            <v>96660</v>
          </cell>
          <cell r="Q197">
            <v>144990</v>
          </cell>
          <cell r="R197">
            <v>0</v>
          </cell>
          <cell r="S197">
            <v>96000</v>
          </cell>
          <cell r="T197">
            <v>0</v>
          </cell>
          <cell r="U197">
            <v>96660</v>
          </cell>
          <cell r="V197">
            <v>0</v>
          </cell>
          <cell r="W197">
            <v>194521.38046816387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49330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145191.38046816387</v>
          </cell>
          <cell r="AT197">
            <v>145191.38046816387</v>
          </cell>
          <cell r="AU197">
            <v>0</v>
          </cell>
        </row>
        <row r="198">
          <cell r="B198">
            <v>184</v>
          </cell>
          <cell r="C198">
            <v>4</v>
          </cell>
          <cell r="D198">
            <v>1266608.8231623399</v>
          </cell>
          <cell r="E198">
            <v>1266608.8231623399</v>
          </cell>
          <cell r="F198">
            <v>1219030</v>
          </cell>
          <cell r="G198">
            <v>1</v>
          </cell>
          <cell r="H198">
            <v>13100</v>
          </cell>
          <cell r="I198">
            <v>192920</v>
          </cell>
          <cell r="J198">
            <v>96660</v>
          </cell>
          <cell r="K198">
            <v>96660</v>
          </cell>
          <cell r="L198">
            <v>96460</v>
          </cell>
          <cell r="M198">
            <v>96460</v>
          </cell>
          <cell r="N198">
            <v>96460</v>
          </cell>
          <cell r="O198">
            <v>96000</v>
          </cell>
          <cell r="P198">
            <v>96660</v>
          </cell>
          <cell r="Q198">
            <v>144990</v>
          </cell>
          <cell r="R198">
            <v>0</v>
          </cell>
          <cell r="S198">
            <v>96000</v>
          </cell>
          <cell r="T198">
            <v>0</v>
          </cell>
          <cell r="U198">
            <v>96660</v>
          </cell>
          <cell r="V198">
            <v>0</v>
          </cell>
          <cell r="W198">
            <v>47578.823162339861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47578.823162339861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</row>
        <row r="199">
          <cell r="B199">
            <v>185</v>
          </cell>
          <cell r="C199">
            <v>4</v>
          </cell>
          <cell r="D199">
            <v>1227387.2684667439</v>
          </cell>
          <cell r="E199">
            <v>1227387.2684667439</v>
          </cell>
          <cell r="F199">
            <v>1219030</v>
          </cell>
          <cell r="G199">
            <v>1</v>
          </cell>
          <cell r="H199">
            <v>13100</v>
          </cell>
          <cell r="I199">
            <v>192920</v>
          </cell>
          <cell r="J199">
            <v>96660</v>
          </cell>
          <cell r="K199">
            <v>96660</v>
          </cell>
          <cell r="L199">
            <v>96460</v>
          </cell>
          <cell r="M199">
            <v>96460</v>
          </cell>
          <cell r="N199">
            <v>96460</v>
          </cell>
          <cell r="O199">
            <v>96000</v>
          </cell>
          <cell r="P199">
            <v>96660</v>
          </cell>
          <cell r="Q199">
            <v>144990</v>
          </cell>
          <cell r="R199">
            <v>0</v>
          </cell>
          <cell r="S199">
            <v>96000</v>
          </cell>
          <cell r="T199">
            <v>0</v>
          </cell>
          <cell r="U199">
            <v>96660</v>
          </cell>
          <cell r="V199">
            <v>0</v>
          </cell>
          <cell r="W199">
            <v>8357.2684667438734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8357.2684667438734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</row>
        <row r="200">
          <cell r="B200">
            <v>186</v>
          </cell>
          <cell r="C200">
            <v>4</v>
          </cell>
          <cell r="D200">
            <v>1266608.8231623399</v>
          </cell>
          <cell r="E200">
            <v>1266608.8231623399</v>
          </cell>
          <cell r="F200">
            <v>1219030</v>
          </cell>
          <cell r="G200">
            <v>1</v>
          </cell>
          <cell r="H200">
            <v>13100</v>
          </cell>
          <cell r="I200">
            <v>192920</v>
          </cell>
          <cell r="J200">
            <v>96660</v>
          </cell>
          <cell r="K200">
            <v>96660</v>
          </cell>
          <cell r="L200">
            <v>96460</v>
          </cell>
          <cell r="M200">
            <v>96460</v>
          </cell>
          <cell r="N200">
            <v>96460</v>
          </cell>
          <cell r="O200">
            <v>96000</v>
          </cell>
          <cell r="P200">
            <v>96660</v>
          </cell>
          <cell r="Q200">
            <v>144990</v>
          </cell>
          <cell r="R200">
            <v>0</v>
          </cell>
          <cell r="S200">
            <v>96000</v>
          </cell>
          <cell r="T200">
            <v>0</v>
          </cell>
          <cell r="U200">
            <v>96660</v>
          </cell>
          <cell r="V200">
            <v>0</v>
          </cell>
          <cell r="W200">
            <v>47578.823162339861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47578.823162339861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</row>
        <row r="201">
          <cell r="B201">
            <v>187</v>
          </cell>
          <cell r="C201">
            <v>4</v>
          </cell>
          <cell r="D201">
            <v>1266608.8231623399</v>
          </cell>
          <cell r="E201">
            <v>1266608.8231623399</v>
          </cell>
          <cell r="F201">
            <v>1219030</v>
          </cell>
          <cell r="G201">
            <v>1</v>
          </cell>
          <cell r="H201">
            <v>13100</v>
          </cell>
          <cell r="I201">
            <v>192920</v>
          </cell>
          <cell r="J201">
            <v>96660</v>
          </cell>
          <cell r="K201">
            <v>96660</v>
          </cell>
          <cell r="L201">
            <v>96460</v>
          </cell>
          <cell r="M201">
            <v>96460</v>
          </cell>
          <cell r="N201">
            <v>96460</v>
          </cell>
          <cell r="O201">
            <v>96000</v>
          </cell>
          <cell r="P201">
            <v>96660</v>
          </cell>
          <cell r="Q201">
            <v>144990</v>
          </cell>
          <cell r="R201">
            <v>0</v>
          </cell>
          <cell r="S201">
            <v>96000</v>
          </cell>
          <cell r="T201">
            <v>0</v>
          </cell>
          <cell r="U201">
            <v>96660</v>
          </cell>
          <cell r="V201">
            <v>0</v>
          </cell>
          <cell r="W201">
            <v>47578.823162339861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47578.823162339861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</row>
        <row r="202">
          <cell r="B202">
            <v>188</v>
          </cell>
          <cell r="C202">
            <v>4</v>
          </cell>
          <cell r="D202">
            <v>1482589.942559236</v>
          </cell>
          <cell r="E202">
            <v>1482589.942559236</v>
          </cell>
          <cell r="F202">
            <v>1219030</v>
          </cell>
          <cell r="G202">
            <v>1</v>
          </cell>
          <cell r="H202">
            <v>13100</v>
          </cell>
          <cell r="I202">
            <v>192920</v>
          </cell>
          <cell r="J202">
            <v>96660</v>
          </cell>
          <cell r="K202">
            <v>96660</v>
          </cell>
          <cell r="L202">
            <v>96460</v>
          </cell>
          <cell r="M202">
            <v>96460</v>
          </cell>
          <cell r="N202">
            <v>96460</v>
          </cell>
          <cell r="O202">
            <v>96000</v>
          </cell>
          <cell r="P202">
            <v>96660</v>
          </cell>
          <cell r="Q202">
            <v>144990</v>
          </cell>
          <cell r="R202">
            <v>0</v>
          </cell>
          <cell r="S202">
            <v>96000</v>
          </cell>
          <cell r="T202">
            <v>0</v>
          </cell>
          <cell r="U202">
            <v>96660</v>
          </cell>
          <cell r="V202">
            <v>0</v>
          </cell>
          <cell r="W202">
            <v>263559.94255923596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49330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214229.94255923596</v>
          </cell>
          <cell r="AT202">
            <v>214229.94255923596</v>
          </cell>
          <cell r="AU202">
            <v>0</v>
          </cell>
        </row>
        <row r="203">
          <cell r="B203">
            <v>189</v>
          </cell>
          <cell r="C203">
            <v>4</v>
          </cell>
          <cell r="D203">
            <v>1633946.2475947659</v>
          </cell>
          <cell r="E203">
            <v>1633946.2475947659</v>
          </cell>
          <cell r="F203">
            <v>1219030</v>
          </cell>
          <cell r="G203">
            <v>1</v>
          </cell>
          <cell r="H203">
            <v>13100</v>
          </cell>
          <cell r="I203">
            <v>192920</v>
          </cell>
          <cell r="J203">
            <v>96660</v>
          </cell>
          <cell r="K203">
            <v>96660</v>
          </cell>
          <cell r="L203">
            <v>96460</v>
          </cell>
          <cell r="M203">
            <v>96460</v>
          </cell>
          <cell r="N203">
            <v>96460</v>
          </cell>
          <cell r="O203">
            <v>96000</v>
          </cell>
          <cell r="P203">
            <v>96660</v>
          </cell>
          <cell r="Q203">
            <v>144990</v>
          </cell>
          <cell r="R203">
            <v>0</v>
          </cell>
          <cell r="S203">
            <v>96000</v>
          </cell>
          <cell r="T203">
            <v>0</v>
          </cell>
          <cell r="U203">
            <v>96660</v>
          </cell>
          <cell r="V203">
            <v>0</v>
          </cell>
          <cell r="W203">
            <v>414916.24759476585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49330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365586.24759476585</v>
          </cell>
          <cell r="AT203">
            <v>365586.24759476585</v>
          </cell>
          <cell r="AU203">
            <v>0</v>
          </cell>
        </row>
        <row r="204">
          <cell r="B204">
            <v>190</v>
          </cell>
          <cell r="C204">
            <v>4</v>
          </cell>
          <cell r="D204">
            <v>1693178.9218321459</v>
          </cell>
          <cell r="E204">
            <v>1693178.9218321459</v>
          </cell>
          <cell r="F204">
            <v>1219030</v>
          </cell>
          <cell r="G204">
            <v>1</v>
          </cell>
          <cell r="H204">
            <v>13100</v>
          </cell>
          <cell r="I204">
            <v>192920</v>
          </cell>
          <cell r="J204">
            <v>96660</v>
          </cell>
          <cell r="K204">
            <v>96660</v>
          </cell>
          <cell r="L204">
            <v>96460</v>
          </cell>
          <cell r="M204">
            <v>96460</v>
          </cell>
          <cell r="N204">
            <v>96460</v>
          </cell>
          <cell r="O204">
            <v>96000</v>
          </cell>
          <cell r="P204">
            <v>96660</v>
          </cell>
          <cell r="Q204">
            <v>144990</v>
          </cell>
          <cell r="R204">
            <v>0</v>
          </cell>
          <cell r="S204">
            <v>96000</v>
          </cell>
          <cell r="T204">
            <v>0</v>
          </cell>
          <cell r="U204">
            <v>96660</v>
          </cell>
          <cell r="V204">
            <v>0</v>
          </cell>
          <cell r="W204">
            <v>474148.92183214589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49330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424818.92183214589</v>
          </cell>
          <cell r="AT204">
            <v>424818.92183214589</v>
          </cell>
          <cell r="AU204">
            <v>0</v>
          </cell>
        </row>
        <row r="205">
          <cell r="B205">
            <v>191</v>
          </cell>
          <cell r="C205">
            <v>4</v>
          </cell>
          <cell r="D205">
            <v>1269127.6843978181</v>
          </cell>
          <cell r="E205">
            <v>1269127.6843978181</v>
          </cell>
          <cell r="F205">
            <v>1219030</v>
          </cell>
          <cell r="G205">
            <v>1</v>
          </cell>
          <cell r="H205">
            <v>13100</v>
          </cell>
          <cell r="I205">
            <v>192920</v>
          </cell>
          <cell r="J205">
            <v>96660</v>
          </cell>
          <cell r="K205">
            <v>96660</v>
          </cell>
          <cell r="L205">
            <v>96460</v>
          </cell>
          <cell r="M205">
            <v>96460</v>
          </cell>
          <cell r="N205">
            <v>96460</v>
          </cell>
          <cell r="O205">
            <v>96000</v>
          </cell>
          <cell r="P205">
            <v>96660</v>
          </cell>
          <cell r="Q205">
            <v>144990</v>
          </cell>
          <cell r="R205">
            <v>0</v>
          </cell>
          <cell r="S205">
            <v>96000</v>
          </cell>
          <cell r="T205">
            <v>0</v>
          </cell>
          <cell r="U205">
            <v>96660</v>
          </cell>
          <cell r="V205">
            <v>0</v>
          </cell>
          <cell r="W205">
            <v>50097.684397818055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49330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767.684397818055</v>
          </cell>
          <cell r="AT205">
            <v>767.684397818055</v>
          </cell>
          <cell r="AU205">
            <v>0</v>
          </cell>
        </row>
        <row r="206">
          <cell r="B206">
            <v>192</v>
          </cell>
          <cell r="C206">
            <v>4</v>
          </cell>
          <cell r="D206">
            <v>1099640.170920942</v>
          </cell>
          <cell r="E206">
            <v>1099640.170920942</v>
          </cell>
          <cell r="F206">
            <v>1219030</v>
          </cell>
          <cell r="G206">
            <v>0.9020616153178691</v>
          </cell>
          <cell r="H206">
            <v>11817.007160664085</v>
          </cell>
          <cell r="I206">
            <v>174025.72682712332</v>
          </cell>
          <cell r="J206">
            <v>87193.275736625234</v>
          </cell>
          <cell r="K206">
            <v>87193.275736625234</v>
          </cell>
          <cell r="L206">
            <v>87012.863413561659</v>
          </cell>
          <cell r="M206">
            <v>87012.863413561659</v>
          </cell>
          <cell r="N206">
            <v>87012.863413561659</v>
          </cell>
          <cell r="O206">
            <v>86597.915070515432</v>
          </cell>
          <cell r="P206">
            <v>87193.275736625234</v>
          </cell>
          <cell r="Q206">
            <v>130789.91360493784</v>
          </cell>
          <cell r="R206">
            <v>0</v>
          </cell>
          <cell r="S206">
            <v>86597.915070515432</v>
          </cell>
          <cell r="T206">
            <v>0</v>
          </cell>
          <cell r="U206">
            <v>78653.707155836382</v>
          </cell>
          <cell r="V206">
            <v>0</v>
          </cell>
          <cell r="W206">
            <v>8539.568580788793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7703.2170281040617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836.35155268473136</v>
          </cell>
          <cell r="AT206">
            <v>836.35155268473136</v>
          </cell>
          <cell r="AU206">
            <v>0</v>
          </cell>
        </row>
        <row r="207">
          <cell r="B207">
            <v>193</v>
          </cell>
          <cell r="C207">
            <v>4</v>
          </cell>
          <cell r="D207">
            <v>1074328.7603370841</v>
          </cell>
          <cell r="E207">
            <v>1074328.7603370841</v>
          </cell>
          <cell r="F207">
            <v>1219030</v>
          </cell>
          <cell r="G207">
            <v>0.88129804872487472</v>
          </cell>
          <cell r="H207">
            <v>11545.004438295859</v>
          </cell>
          <cell r="I207">
            <v>170020.01956000284</v>
          </cell>
          <cell r="J207">
            <v>85186.269389746391</v>
          </cell>
          <cell r="K207">
            <v>85186.269389746391</v>
          </cell>
          <cell r="L207">
            <v>85010.009780001419</v>
          </cell>
          <cell r="M207">
            <v>85010.009780001419</v>
          </cell>
          <cell r="N207">
            <v>85010.009780001419</v>
          </cell>
          <cell r="O207">
            <v>84604.612677587967</v>
          </cell>
          <cell r="P207">
            <v>85186.269389746391</v>
          </cell>
          <cell r="Q207">
            <v>127779.40408461959</v>
          </cell>
          <cell r="R207">
            <v>0</v>
          </cell>
          <cell r="S207">
            <v>84604.612677587967</v>
          </cell>
          <cell r="T207">
            <v>0</v>
          </cell>
          <cell r="U207">
            <v>75074.492991334992</v>
          </cell>
          <cell r="V207">
            <v>0</v>
          </cell>
          <cell r="W207">
            <v>10111.776398411486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8911.4888090622844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1200.2875893492019</v>
          </cell>
          <cell r="AT207">
            <v>1200.2875893492019</v>
          </cell>
          <cell r="AU207">
            <v>0</v>
          </cell>
        </row>
        <row r="208">
          <cell r="B208">
            <v>194</v>
          </cell>
          <cell r="C208">
            <v>4</v>
          </cell>
          <cell r="D208">
            <v>1266608.8231623399</v>
          </cell>
          <cell r="E208">
            <v>1266608.8231623399</v>
          </cell>
          <cell r="F208">
            <v>1219030</v>
          </cell>
          <cell r="G208">
            <v>1</v>
          </cell>
          <cell r="H208">
            <v>13100</v>
          </cell>
          <cell r="I208">
            <v>192920</v>
          </cell>
          <cell r="J208">
            <v>96660</v>
          </cell>
          <cell r="K208">
            <v>96660</v>
          </cell>
          <cell r="L208">
            <v>96460</v>
          </cell>
          <cell r="M208">
            <v>96460</v>
          </cell>
          <cell r="N208">
            <v>96460</v>
          </cell>
          <cell r="O208">
            <v>96000</v>
          </cell>
          <cell r="P208">
            <v>96660</v>
          </cell>
          <cell r="Q208">
            <v>144990</v>
          </cell>
          <cell r="R208">
            <v>0</v>
          </cell>
          <cell r="S208">
            <v>96000</v>
          </cell>
          <cell r="T208">
            <v>0</v>
          </cell>
          <cell r="U208">
            <v>96660</v>
          </cell>
          <cell r="V208">
            <v>0</v>
          </cell>
          <cell r="W208">
            <v>47578.823162339861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47578.823162339861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</row>
        <row r="209">
          <cell r="B209">
            <v>195</v>
          </cell>
          <cell r="C209">
            <v>4</v>
          </cell>
          <cell r="D209">
            <v>1561969.5132420959</v>
          </cell>
          <cell r="E209">
            <v>1561969.5132420959</v>
          </cell>
          <cell r="F209">
            <v>1219030</v>
          </cell>
          <cell r="G209">
            <v>1</v>
          </cell>
          <cell r="H209">
            <v>13100</v>
          </cell>
          <cell r="I209">
            <v>192920</v>
          </cell>
          <cell r="J209">
            <v>96660</v>
          </cell>
          <cell r="K209">
            <v>96660</v>
          </cell>
          <cell r="L209">
            <v>96460</v>
          </cell>
          <cell r="M209">
            <v>96460</v>
          </cell>
          <cell r="N209">
            <v>96460</v>
          </cell>
          <cell r="O209">
            <v>96000</v>
          </cell>
          <cell r="P209">
            <v>96660</v>
          </cell>
          <cell r="Q209">
            <v>144990</v>
          </cell>
          <cell r="R209">
            <v>0</v>
          </cell>
          <cell r="S209">
            <v>96000</v>
          </cell>
          <cell r="T209">
            <v>0</v>
          </cell>
          <cell r="U209">
            <v>96660</v>
          </cell>
          <cell r="V209">
            <v>0</v>
          </cell>
          <cell r="W209">
            <v>342939.51324209594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49330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293609.51324209594</v>
          </cell>
          <cell r="AT209">
            <v>293609.51324209594</v>
          </cell>
          <cell r="AU209">
            <v>0</v>
          </cell>
        </row>
        <row r="210">
          <cell r="B210">
            <v>196</v>
          </cell>
          <cell r="C210">
            <v>4</v>
          </cell>
          <cell r="D210">
            <v>2134299.113108316</v>
          </cell>
          <cell r="E210">
            <v>2134299.113108316</v>
          </cell>
          <cell r="F210">
            <v>1219030</v>
          </cell>
          <cell r="G210">
            <v>1</v>
          </cell>
          <cell r="H210">
            <v>13100</v>
          </cell>
          <cell r="I210">
            <v>192920</v>
          </cell>
          <cell r="J210">
            <v>96660</v>
          </cell>
          <cell r="K210">
            <v>96660</v>
          </cell>
          <cell r="L210">
            <v>96460</v>
          </cell>
          <cell r="M210">
            <v>96460</v>
          </cell>
          <cell r="N210">
            <v>96460</v>
          </cell>
          <cell r="O210">
            <v>96000</v>
          </cell>
          <cell r="P210">
            <v>96660</v>
          </cell>
          <cell r="Q210">
            <v>144990</v>
          </cell>
          <cell r="R210">
            <v>0</v>
          </cell>
          <cell r="S210">
            <v>96000</v>
          </cell>
          <cell r="T210">
            <v>0</v>
          </cell>
          <cell r="U210">
            <v>96660</v>
          </cell>
          <cell r="V210">
            <v>0</v>
          </cell>
          <cell r="W210">
            <v>915269.11310831597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49330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865939.11310831597</v>
          </cell>
          <cell r="AT210">
            <v>865939.11310831597</v>
          </cell>
          <cell r="AU210">
            <v>0</v>
          </cell>
        </row>
        <row r="211">
          <cell r="B211">
            <v>197</v>
          </cell>
          <cell r="C211">
            <v>4</v>
          </cell>
          <cell r="D211">
            <v>2308330.1610610778</v>
          </cell>
          <cell r="E211">
            <v>2308330.1610610778</v>
          </cell>
          <cell r="F211">
            <v>1219030</v>
          </cell>
          <cell r="G211">
            <v>1</v>
          </cell>
          <cell r="H211">
            <v>13100</v>
          </cell>
          <cell r="I211">
            <v>192920</v>
          </cell>
          <cell r="J211">
            <v>96660</v>
          </cell>
          <cell r="K211">
            <v>96660</v>
          </cell>
          <cell r="L211">
            <v>96460</v>
          </cell>
          <cell r="M211">
            <v>96460</v>
          </cell>
          <cell r="N211">
            <v>96460</v>
          </cell>
          <cell r="O211">
            <v>96000</v>
          </cell>
          <cell r="P211">
            <v>96660</v>
          </cell>
          <cell r="Q211">
            <v>144990</v>
          </cell>
          <cell r="R211">
            <v>0</v>
          </cell>
          <cell r="S211">
            <v>96000</v>
          </cell>
          <cell r="T211">
            <v>0</v>
          </cell>
          <cell r="U211">
            <v>96660</v>
          </cell>
          <cell r="V211">
            <v>0</v>
          </cell>
          <cell r="W211">
            <v>1089300.1610610778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49330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1039970.1610610778</v>
          </cell>
          <cell r="AT211">
            <v>1039970.1610610778</v>
          </cell>
          <cell r="AU211">
            <v>0</v>
          </cell>
        </row>
        <row r="212">
          <cell r="B212">
            <v>198</v>
          </cell>
          <cell r="C212">
            <v>4</v>
          </cell>
          <cell r="D212">
            <v>1888968.2186021919</v>
          </cell>
          <cell r="E212">
            <v>1888968.2186021919</v>
          </cell>
          <cell r="F212">
            <v>1219030</v>
          </cell>
          <cell r="G212">
            <v>1</v>
          </cell>
          <cell r="H212">
            <v>13100</v>
          </cell>
          <cell r="I212">
            <v>192920</v>
          </cell>
          <cell r="J212">
            <v>96660</v>
          </cell>
          <cell r="K212">
            <v>96660</v>
          </cell>
          <cell r="L212">
            <v>96460</v>
          </cell>
          <cell r="M212">
            <v>96460</v>
          </cell>
          <cell r="N212">
            <v>96460</v>
          </cell>
          <cell r="O212">
            <v>96000</v>
          </cell>
          <cell r="P212">
            <v>96660</v>
          </cell>
          <cell r="Q212">
            <v>144990</v>
          </cell>
          <cell r="R212">
            <v>0</v>
          </cell>
          <cell r="S212">
            <v>96000</v>
          </cell>
          <cell r="T212">
            <v>0</v>
          </cell>
          <cell r="U212">
            <v>96660</v>
          </cell>
          <cell r="V212">
            <v>0</v>
          </cell>
          <cell r="W212">
            <v>669938.21860219189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49330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620608.21860219189</v>
          </cell>
          <cell r="AT212">
            <v>620608.21860219189</v>
          </cell>
          <cell r="AU212">
            <v>0</v>
          </cell>
        </row>
        <row r="213">
          <cell r="B213">
            <v>199</v>
          </cell>
          <cell r="C213">
            <v>4</v>
          </cell>
          <cell r="D213">
            <v>1798793.385715914</v>
          </cell>
          <cell r="E213">
            <v>1798793.385715914</v>
          </cell>
          <cell r="F213">
            <v>1219030</v>
          </cell>
          <cell r="G213">
            <v>1</v>
          </cell>
          <cell r="H213">
            <v>13100</v>
          </cell>
          <cell r="I213">
            <v>192920</v>
          </cell>
          <cell r="J213">
            <v>96660</v>
          </cell>
          <cell r="K213">
            <v>96660</v>
          </cell>
          <cell r="L213">
            <v>96460</v>
          </cell>
          <cell r="M213">
            <v>96460</v>
          </cell>
          <cell r="N213">
            <v>96460</v>
          </cell>
          <cell r="O213">
            <v>96000</v>
          </cell>
          <cell r="P213">
            <v>96660</v>
          </cell>
          <cell r="Q213">
            <v>144990</v>
          </cell>
          <cell r="R213">
            <v>0</v>
          </cell>
          <cell r="S213">
            <v>96000</v>
          </cell>
          <cell r="T213">
            <v>0</v>
          </cell>
          <cell r="U213">
            <v>96660</v>
          </cell>
          <cell r="V213">
            <v>0</v>
          </cell>
          <cell r="W213">
            <v>579763.38571591396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49330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530433.38571591396</v>
          </cell>
          <cell r="AT213">
            <v>530433.38571591396</v>
          </cell>
          <cell r="AU213">
            <v>0</v>
          </cell>
        </row>
        <row r="214">
          <cell r="B214">
            <v>200</v>
          </cell>
          <cell r="C214">
            <v>4</v>
          </cell>
          <cell r="D214">
            <v>2089096.386132994</v>
          </cell>
          <cell r="E214">
            <v>2089096.386132994</v>
          </cell>
          <cell r="F214">
            <v>1219030</v>
          </cell>
          <cell r="G214">
            <v>1</v>
          </cell>
          <cell r="H214">
            <v>13100</v>
          </cell>
          <cell r="I214">
            <v>192920</v>
          </cell>
          <cell r="J214">
            <v>96660</v>
          </cell>
          <cell r="K214">
            <v>96660</v>
          </cell>
          <cell r="L214">
            <v>96460</v>
          </cell>
          <cell r="M214">
            <v>96460</v>
          </cell>
          <cell r="N214">
            <v>96460</v>
          </cell>
          <cell r="O214">
            <v>96000</v>
          </cell>
          <cell r="P214">
            <v>96660</v>
          </cell>
          <cell r="Q214">
            <v>144990</v>
          </cell>
          <cell r="R214">
            <v>0</v>
          </cell>
          <cell r="S214">
            <v>96000</v>
          </cell>
          <cell r="T214">
            <v>0</v>
          </cell>
          <cell r="U214">
            <v>96660</v>
          </cell>
          <cell r="V214">
            <v>0</v>
          </cell>
          <cell r="W214">
            <v>870066.38613299397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49330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820736.38613299397</v>
          </cell>
          <cell r="AT214">
            <v>820736.38613299397</v>
          </cell>
          <cell r="AU214">
            <v>0</v>
          </cell>
        </row>
        <row r="215">
          <cell r="B215">
            <v>201</v>
          </cell>
          <cell r="C215">
            <v>4</v>
          </cell>
          <cell r="D215">
            <v>2331244.51027895</v>
          </cell>
          <cell r="E215">
            <v>2331244.51027895</v>
          </cell>
          <cell r="F215">
            <v>1219030</v>
          </cell>
          <cell r="G215">
            <v>1</v>
          </cell>
          <cell r="H215">
            <v>13100</v>
          </cell>
          <cell r="I215">
            <v>192920</v>
          </cell>
          <cell r="J215">
            <v>96660</v>
          </cell>
          <cell r="K215">
            <v>96660</v>
          </cell>
          <cell r="L215">
            <v>96460</v>
          </cell>
          <cell r="M215">
            <v>96460</v>
          </cell>
          <cell r="N215">
            <v>96460</v>
          </cell>
          <cell r="O215">
            <v>96000</v>
          </cell>
          <cell r="P215">
            <v>96660</v>
          </cell>
          <cell r="Q215">
            <v>144990</v>
          </cell>
          <cell r="R215">
            <v>0</v>
          </cell>
          <cell r="S215">
            <v>96000</v>
          </cell>
          <cell r="T215">
            <v>0</v>
          </cell>
          <cell r="U215">
            <v>96660</v>
          </cell>
          <cell r="V215">
            <v>0</v>
          </cell>
          <cell r="W215">
            <v>1112214.51027895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49330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1062884.51027895</v>
          </cell>
          <cell r="AT215">
            <v>1062884.51027895</v>
          </cell>
          <cell r="AU215">
            <v>0</v>
          </cell>
        </row>
        <row r="216">
          <cell r="B216">
            <v>202</v>
          </cell>
          <cell r="C216">
            <v>4</v>
          </cell>
          <cell r="D216">
            <v>2660459.5739199659</v>
          </cell>
          <cell r="E216">
            <v>2660459.5739199659</v>
          </cell>
          <cell r="F216">
            <v>1219030</v>
          </cell>
          <cell r="G216">
            <v>1</v>
          </cell>
          <cell r="H216">
            <v>13100</v>
          </cell>
          <cell r="I216">
            <v>192920</v>
          </cell>
          <cell r="J216">
            <v>96660</v>
          </cell>
          <cell r="K216">
            <v>96660</v>
          </cell>
          <cell r="L216">
            <v>96460</v>
          </cell>
          <cell r="M216">
            <v>96460</v>
          </cell>
          <cell r="N216">
            <v>96460</v>
          </cell>
          <cell r="O216">
            <v>96000</v>
          </cell>
          <cell r="P216">
            <v>96660</v>
          </cell>
          <cell r="Q216">
            <v>144990</v>
          </cell>
          <cell r="R216">
            <v>0</v>
          </cell>
          <cell r="S216">
            <v>96000</v>
          </cell>
          <cell r="T216">
            <v>0</v>
          </cell>
          <cell r="U216">
            <v>96660</v>
          </cell>
          <cell r="V216">
            <v>0</v>
          </cell>
          <cell r="W216">
            <v>1441429.5739199659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49330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1392099.5739199659</v>
          </cell>
          <cell r="AT216">
            <v>1392099.5739199659</v>
          </cell>
          <cell r="AU216">
            <v>0</v>
          </cell>
        </row>
        <row r="217">
          <cell r="B217">
            <v>203</v>
          </cell>
          <cell r="C217">
            <v>4</v>
          </cell>
          <cell r="D217">
            <v>2114685.3406817601</v>
          </cell>
          <cell r="E217">
            <v>2114685.3406817601</v>
          </cell>
          <cell r="F217">
            <v>1219030</v>
          </cell>
          <cell r="G217">
            <v>1</v>
          </cell>
          <cell r="H217">
            <v>13100</v>
          </cell>
          <cell r="I217">
            <v>192920</v>
          </cell>
          <cell r="J217">
            <v>96660</v>
          </cell>
          <cell r="K217">
            <v>96660</v>
          </cell>
          <cell r="L217">
            <v>96460</v>
          </cell>
          <cell r="M217">
            <v>96460</v>
          </cell>
          <cell r="N217">
            <v>96460</v>
          </cell>
          <cell r="O217">
            <v>96000</v>
          </cell>
          <cell r="P217">
            <v>96660</v>
          </cell>
          <cell r="Q217">
            <v>144990</v>
          </cell>
          <cell r="R217">
            <v>0</v>
          </cell>
          <cell r="S217">
            <v>96000</v>
          </cell>
          <cell r="T217">
            <v>0</v>
          </cell>
          <cell r="U217">
            <v>96660</v>
          </cell>
          <cell r="V217">
            <v>0</v>
          </cell>
          <cell r="W217">
            <v>895655.34068176011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49330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846325.34068176011</v>
          </cell>
          <cell r="AT217">
            <v>846325.34068176011</v>
          </cell>
          <cell r="AU217">
            <v>0</v>
          </cell>
        </row>
        <row r="218">
          <cell r="B218">
            <v>204</v>
          </cell>
          <cell r="C218">
            <v>4</v>
          </cell>
          <cell r="D218">
            <v>1760122.92551179</v>
          </cell>
          <cell r="E218">
            <v>1760122.92551179</v>
          </cell>
          <cell r="F218">
            <v>1219030</v>
          </cell>
          <cell r="G218">
            <v>1</v>
          </cell>
          <cell r="H218">
            <v>13100</v>
          </cell>
          <cell r="I218">
            <v>192920</v>
          </cell>
          <cell r="J218">
            <v>96660</v>
          </cell>
          <cell r="K218">
            <v>96660</v>
          </cell>
          <cell r="L218">
            <v>96460</v>
          </cell>
          <cell r="M218">
            <v>96460</v>
          </cell>
          <cell r="N218">
            <v>96460</v>
          </cell>
          <cell r="O218">
            <v>96000</v>
          </cell>
          <cell r="P218">
            <v>96660</v>
          </cell>
          <cell r="Q218">
            <v>144990</v>
          </cell>
          <cell r="R218">
            <v>0</v>
          </cell>
          <cell r="S218">
            <v>96000</v>
          </cell>
          <cell r="T218">
            <v>0</v>
          </cell>
          <cell r="U218">
            <v>96660</v>
          </cell>
          <cell r="V218">
            <v>0</v>
          </cell>
          <cell r="W218">
            <v>541092.92551178997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49330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491762.92551178997</v>
          </cell>
          <cell r="AT218">
            <v>491762.92551178997</v>
          </cell>
          <cell r="AU218">
            <v>0</v>
          </cell>
        </row>
        <row r="219">
          <cell r="B219">
            <v>205</v>
          </cell>
          <cell r="C219">
            <v>4</v>
          </cell>
          <cell r="D219">
            <v>2012923.546440366</v>
          </cell>
          <cell r="E219">
            <v>2012923.546440366</v>
          </cell>
          <cell r="F219">
            <v>1219030</v>
          </cell>
          <cell r="G219">
            <v>1</v>
          </cell>
          <cell r="H219">
            <v>13100</v>
          </cell>
          <cell r="I219">
            <v>192920</v>
          </cell>
          <cell r="J219">
            <v>96660</v>
          </cell>
          <cell r="K219">
            <v>96660</v>
          </cell>
          <cell r="L219">
            <v>96460</v>
          </cell>
          <cell r="M219">
            <v>96460</v>
          </cell>
          <cell r="N219">
            <v>96460</v>
          </cell>
          <cell r="O219">
            <v>96000</v>
          </cell>
          <cell r="P219">
            <v>96660</v>
          </cell>
          <cell r="Q219">
            <v>144990</v>
          </cell>
          <cell r="R219">
            <v>0</v>
          </cell>
          <cell r="S219">
            <v>96000</v>
          </cell>
          <cell r="T219">
            <v>0</v>
          </cell>
          <cell r="U219">
            <v>96660</v>
          </cell>
          <cell r="V219">
            <v>0</v>
          </cell>
          <cell r="W219">
            <v>793893.54644036596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49330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744563.54644036596</v>
          </cell>
          <cell r="AT219">
            <v>744563.54644036596</v>
          </cell>
          <cell r="AU219">
            <v>0</v>
          </cell>
        </row>
        <row r="220">
          <cell r="B220">
            <v>206</v>
          </cell>
          <cell r="C220">
            <v>4</v>
          </cell>
          <cell r="D220">
            <v>1722521.708424272</v>
          </cell>
          <cell r="E220">
            <v>1722521.708424272</v>
          </cell>
          <cell r="F220">
            <v>1219030</v>
          </cell>
          <cell r="G220">
            <v>1</v>
          </cell>
          <cell r="H220">
            <v>13100</v>
          </cell>
          <cell r="I220">
            <v>192920</v>
          </cell>
          <cell r="J220">
            <v>96660</v>
          </cell>
          <cell r="K220">
            <v>96660</v>
          </cell>
          <cell r="L220">
            <v>96460</v>
          </cell>
          <cell r="M220">
            <v>96460</v>
          </cell>
          <cell r="N220">
            <v>96460</v>
          </cell>
          <cell r="O220">
            <v>96000</v>
          </cell>
          <cell r="P220">
            <v>96660</v>
          </cell>
          <cell r="Q220">
            <v>144990</v>
          </cell>
          <cell r="R220">
            <v>0</v>
          </cell>
          <cell r="S220">
            <v>96000</v>
          </cell>
          <cell r="T220">
            <v>0</v>
          </cell>
          <cell r="U220">
            <v>96660</v>
          </cell>
          <cell r="V220">
            <v>0</v>
          </cell>
          <cell r="W220">
            <v>503491.70842427202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49330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454161.70842427202</v>
          </cell>
          <cell r="AT220">
            <v>454161.70842427202</v>
          </cell>
          <cell r="AU220">
            <v>0</v>
          </cell>
        </row>
        <row r="221">
          <cell r="B221">
            <v>207</v>
          </cell>
          <cell r="C221">
            <v>4</v>
          </cell>
          <cell r="D221">
            <v>1225397.537811846</v>
          </cell>
          <cell r="E221">
            <v>1225397.537811846</v>
          </cell>
          <cell r="F221">
            <v>1219030</v>
          </cell>
          <cell r="G221">
            <v>1</v>
          </cell>
          <cell r="H221">
            <v>13100</v>
          </cell>
          <cell r="I221">
            <v>192920</v>
          </cell>
          <cell r="J221">
            <v>96660</v>
          </cell>
          <cell r="K221">
            <v>96660</v>
          </cell>
          <cell r="L221">
            <v>96460</v>
          </cell>
          <cell r="M221">
            <v>96460</v>
          </cell>
          <cell r="N221">
            <v>96460</v>
          </cell>
          <cell r="O221">
            <v>96000</v>
          </cell>
          <cell r="P221">
            <v>96660</v>
          </cell>
          <cell r="Q221">
            <v>144990</v>
          </cell>
          <cell r="R221">
            <v>0</v>
          </cell>
          <cell r="S221">
            <v>96000</v>
          </cell>
          <cell r="T221">
            <v>0</v>
          </cell>
          <cell r="U221">
            <v>96660</v>
          </cell>
          <cell r="V221">
            <v>0</v>
          </cell>
          <cell r="W221">
            <v>6367.5378118460067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6367.5378118460067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</row>
        <row r="222">
          <cell r="B222">
            <v>208</v>
          </cell>
          <cell r="C222">
            <v>4</v>
          </cell>
          <cell r="D222">
            <v>1107159.8153226939</v>
          </cell>
          <cell r="E222">
            <v>1107159.8153226939</v>
          </cell>
          <cell r="F222">
            <v>1219030</v>
          </cell>
          <cell r="G222">
            <v>0.90823016277096869</v>
          </cell>
          <cell r="H222">
            <v>11897.815132299689</v>
          </cell>
          <cell r="I222">
            <v>175215.76300177528</v>
          </cell>
          <cell r="J222">
            <v>87789.52753344184</v>
          </cell>
          <cell r="K222">
            <v>87789.52753344184</v>
          </cell>
          <cell r="L222">
            <v>87607.881500887641</v>
          </cell>
          <cell r="M222">
            <v>87607.881500887641</v>
          </cell>
          <cell r="N222">
            <v>87607.881500887641</v>
          </cell>
          <cell r="O222">
            <v>87190.09562601299</v>
          </cell>
          <cell r="P222">
            <v>87789.52753344184</v>
          </cell>
          <cell r="Q222">
            <v>131684.29130016276</v>
          </cell>
          <cell r="R222">
            <v>0</v>
          </cell>
          <cell r="S222">
            <v>87190.09562601299</v>
          </cell>
          <cell r="T222">
            <v>0</v>
          </cell>
          <cell r="U222">
            <v>79733.096881284058</v>
          </cell>
          <cell r="V222">
            <v>0</v>
          </cell>
          <cell r="W222">
            <v>8056.4306521574035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7317.0933225619401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739.33732959546342</v>
          </cell>
          <cell r="AT222">
            <v>739.33732959546342</v>
          </cell>
          <cell r="AU222">
            <v>0</v>
          </cell>
        </row>
        <row r="223">
          <cell r="B223">
            <v>209</v>
          </cell>
          <cell r="C223">
            <v>4</v>
          </cell>
          <cell r="D223">
            <v>1298614.234770328</v>
          </cell>
          <cell r="E223">
            <v>1298614.234770328</v>
          </cell>
          <cell r="F223">
            <v>1219030</v>
          </cell>
          <cell r="G223">
            <v>1</v>
          </cell>
          <cell r="H223">
            <v>13100</v>
          </cell>
          <cell r="I223">
            <v>192920</v>
          </cell>
          <cell r="J223">
            <v>96660</v>
          </cell>
          <cell r="K223">
            <v>96660</v>
          </cell>
          <cell r="L223">
            <v>96460</v>
          </cell>
          <cell r="M223">
            <v>96460</v>
          </cell>
          <cell r="N223">
            <v>96460</v>
          </cell>
          <cell r="O223">
            <v>96000</v>
          </cell>
          <cell r="P223">
            <v>96660</v>
          </cell>
          <cell r="Q223">
            <v>144990</v>
          </cell>
          <cell r="R223">
            <v>0</v>
          </cell>
          <cell r="S223">
            <v>96000</v>
          </cell>
          <cell r="T223">
            <v>0</v>
          </cell>
          <cell r="U223">
            <v>96660</v>
          </cell>
          <cell r="V223">
            <v>0</v>
          </cell>
          <cell r="W223">
            <v>79584.234770328039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49330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30254.234770328039</v>
          </cell>
          <cell r="AT223">
            <v>30254.234770328039</v>
          </cell>
          <cell r="AU223">
            <v>0</v>
          </cell>
        </row>
        <row r="224">
          <cell r="B224">
            <v>210</v>
          </cell>
          <cell r="C224">
            <v>4</v>
          </cell>
          <cell r="D224">
            <v>1444775.076520314</v>
          </cell>
          <cell r="E224">
            <v>1444775.076520314</v>
          </cell>
          <cell r="F224">
            <v>1219030</v>
          </cell>
          <cell r="G224">
            <v>1</v>
          </cell>
          <cell r="H224">
            <v>13100</v>
          </cell>
          <cell r="I224">
            <v>192920</v>
          </cell>
          <cell r="J224">
            <v>96660</v>
          </cell>
          <cell r="K224">
            <v>96660</v>
          </cell>
          <cell r="L224">
            <v>96460</v>
          </cell>
          <cell r="M224">
            <v>96460</v>
          </cell>
          <cell r="N224">
            <v>96460</v>
          </cell>
          <cell r="O224">
            <v>96000</v>
          </cell>
          <cell r="P224">
            <v>96660</v>
          </cell>
          <cell r="Q224">
            <v>144990</v>
          </cell>
          <cell r="R224">
            <v>0</v>
          </cell>
          <cell r="S224">
            <v>96000</v>
          </cell>
          <cell r="T224">
            <v>0</v>
          </cell>
          <cell r="U224">
            <v>96660</v>
          </cell>
          <cell r="V224">
            <v>0</v>
          </cell>
          <cell r="W224">
            <v>225745.07652031397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49330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176415.07652031397</v>
          </cell>
          <cell r="AT224">
            <v>176415.07652031397</v>
          </cell>
          <cell r="AU224">
            <v>0</v>
          </cell>
        </row>
        <row r="225">
          <cell r="B225">
            <v>211</v>
          </cell>
          <cell r="C225">
            <v>4</v>
          </cell>
          <cell r="D225">
            <v>1258969.375610268</v>
          </cell>
          <cell r="E225">
            <v>1258969.375610268</v>
          </cell>
          <cell r="F225">
            <v>1219030</v>
          </cell>
          <cell r="G225">
            <v>1</v>
          </cell>
          <cell r="H225">
            <v>13100</v>
          </cell>
          <cell r="I225">
            <v>192920</v>
          </cell>
          <cell r="J225">
            <v>96660</v>
          </cell>
          <cell r="K225">
            <v>96660</v>
          </cell>
          <cell r="L225">
            <v>96460</v>
          </cell>
          <cell r="M225">
            <v>96460</v>
          </cell>
          <cell r="N225">
            <v>96460</v>
          </cell>
          <cell r="O225">
            <v>96000</v>
          </cell>
          <cell r="P225">
            <v>96660</v>
          </cell>
          <cell r="Q225">
            <v>144990</v>
          </cell>
          <cell r="R225">
            <v>0</v>
          </cell>
          <cell r="S225">
            <v>96000</v>
          </cell>
          <cell r="T225">
            <v>0</v>
          </cell>
          <cell r="U225">
            <v>96660</v>
          </cell>
          <cell r="V225">
            <v>0</v>
          </cell>
          <cell r="W225">
            <v>39939.375610267976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39939.375610267976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</row>
        <row r="226">
          <cell r="B226">
            <v>212</v>
          </cell>
          <cell r="C226">
            <v>4</v>
          </cell>
          <cell r="D226">
            <v>1032330.7676328219</v>
          </cell>
          <cell r="E226">
            <v>1032330.7676328219</v>
          </cell>
          <cell r="F226">
            <v>1219030</v>
          </cell>
          <cell r="G226">
            <v>0.84684607239593934</v>
          </cell>
          <cell r="H226">
            <v>11093.683548386805</v>
          </cell>
          <cell r="I226">
            <v>163373.54428662462</v>
          </cell>
          <cell r="J226">
            <v>81856.141357791494</v>
          </cell>
          <cell r="K226">
            <v>81856.141357791494</v>
          </cell>
          <cell r="L226">
            <v>81686.772143312308</v>
          </cell>
          <cell r="M226">
            <v>81686.772143312308</v>
          </cell>
          <cell r="N226">
            <v>81686.772143312308</v>
          </cell>
          <cell r="O226">
            <v>81297.222950010182</v>
          </cell>
          <cell r="P226">
            <v>81856.141357791494</v>
          </cell>
          <cell r="Q226">
            <v>122784.21203668724</v>
          </cell>
          <cell r="R226">
            <v>0</v>
          </cell>
          <cell r="S226">
            <v>81297.222950010182</v>
          </cell>
          <cell r="T226">
            <v>0</v>
          </cell>
          <cell r="U226">
            <v>69319.551810332443</v>
          </cell>
          <cell r="V226">
            <v>0</v>
          </cell>
          <cell r="W226">
            <v>12536.58954745892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10616.561619505574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1920.0279279533461</v>
          </cell>
          <cell r="AT226">
            <v>1920.0279279533461</v>
          </cell>
          <cell r="AU226">
            <v>0</v>
          </cell>
        </row>
        <row r="227">
          <cell r="B227">
            <v>213</v>
          </cell>
          <cell r="C227">
            <v>5</v>
          </cell>
          <cell r="D227">
            <v>916096.75283277198</v>
          </cell>
          <cell r="E227">
            <v>916096.75283277198</v>
          </cell>
          <cell r="F227">
            <v>1219030</v>
          </cell>
          <cell r="G227">
            <v>0.75149647903068173</v>
          </cell>
          <cell r="H227">
            <v>9844.6038753019311</v>
          </cell>
          <cell r="I227">
            <v>144978.70073459912</v>
          </cell>
          <cell r="J227">
            <v>72639.649663105694</v>
          </cell>
          <cell r="K227">
            <v>72639.649663105694</v>
          </cell>
          <cell r="L227">
            <v>72489.350367299558</v>
          </cell>
          <cell r="M227">
            <v>72489.350367299558</v>
          </cell>
          <cell r="N227">
            <v>72489.350367299558</v>
          </cell>
          <cell r="O227">
            <v>72143.661986945444</v>
          </cell>
          <cell r="P227">
            <v>72639.649663105694</v>
          </cell>
          <cell r="Q227">
            <v>108959.47449465854</v>
          </cell>
          <cell r="R227">
            <v>0</v>
          </cell>
          <cell r="S227">
            <v>72143.661986945444</v>
          </cell>
          <cell r="T227">
            <v>0</v>
          </cell>
          <cell r="U227">
            <v>54588.440959846201</v>
          </cell>
          <cell r="V227">
            <v>0</v>
          </cell>
          <cell r="W227">
            <v>18051.208703259472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13565.419782747491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4485.7889205119809</v>
          </cell>
          <cell r="AT227">
            <v>4485.7889205119809</v>
          </cell>
          <cell r="AU227">
            <v>0</v>
          </cell>
        </row>
        <row r="228">
          <cell r="B228">
            <v>214</v>
          </cell>
          <cell r="C228">
            <v>5</v>
          </cell>
          <cell r="D228">
            <v>928222.82836432802</v>
          </cell>
          <cell r="E228">
            <v>928222.82836432802</v>
          </cell>
          <cell r="F228">
            <v>1219030</v>
          </cell>
          <cell r="G228">
            <v>0.76144379413494989</v>
          </cell>
          <cell r="H228">
            <v>9974.9137031678438</v>
          </cell>
          <cell r="I228">
            <v>146897.73676451453</v>
          </cell>
          <cell r="J228">
            <v>73601.157141084259</v>
          </cell>
          <cell r="K228">
            <v>73601.157141084259</v>
          </cell>
          <cell r="L228">
            <v>73448.868382257264</v>
          </cell>
          <cell r="M228">
            <v>73448.868382257264</v>
          </cell>
          <cell r="N228">
            <v>73448.868382257264</v>
          </cell>
          <cell r="O228">
            <v>73098.604236955187</v>
          </cell>
          <cell r="P228">
            <v>73601.157141084259</v>
          </cell>
          <cell r="Q228">
            <v>110401.73571162639</v>
          </cell>
          <cell r="R228">
            <v>0</v>
          </cell>
          <cell r="S228">
            <v>73098.604236955187</v>
          </cell>
          <cell r="T228">
            <v>0</v>
          </cell>
          <cell r="U228">
            <v>56043.144346229907</v>
          </cell>
          <cell r="V228">
            <v>0</v>
          </cell>
          <cell r="W228">
            <v>17558.012794854352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13369.439879983893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4188.5729148704595</v>
          </cell>
          <cell r="AT228">
            <v>4188.5729148704595</v>
          </cell>
          <cell r="AU228">
            <v>0</v>
          </cell>
        </row>
        <row r="229">
          <cell r="B229">
            <v>215</v>
          </cell>
          <cell r="C229">
            <v>5</v>
          </cell>
          <cell r="D229">
            <v>1029184.9365773359</v>
          </cell>
          <cell r="E229">
            <v>1029184.9365773359</v>
          </cell>
          <cell r="F229">
            <v>1219030</v>
          </cell>
          <cell r="G229">
            <v>0.84426547056047507</v>
          </cell>
          <cell r="H229">
            <v>11059.877664342224</v>
          </cell>
          <cell r="I229">
            <v>162875.69458052685</v>
          </cell>
          <cell r="J229">
            <v>81606.700384375523</v>
          </cell>
          <cell r="K229">
            <v>81606.700384375523</v>
          </cell>
          <cell r="L229">
            <v>81437.847290263424</v>
          </cell>
          <cell r="M229">
            <v>81437.847290263424</v>
          </cell>
          <cell r="N229">
            <v>81437.847290263424</v>
          </cell>
          <cell r="O229">
            <v>81049.485173805602</v>
          </cell>
          <cell r="P229">
            <v>81606.700384375523</v>
          </cell>
          <cell r="Q229">
            <v>122410.05057656328</v>
          </cell>
          <cell r="R229">
            <v>0</v>
          </cell>
          <cell r="S229">
            <v>81049.485173805602</v>
          </cell>
          <cell r="T229">
            <v>0</v>
          </cell>
          <cell r="U229">
            <v>68897.719300902594</v>
          </cell>
          <cell r="V229">
            <v>0</v>
          </cell>
          <cell r="W229">
            <v>12708.981083473074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10729.753894782571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1979.2271886905037</v>
          </cell>
          <cell r="AT229">
            <v>1979.2271886905037</v>
          </cell>
          <cell r="AU229">
            <v>0</v>
          </cell>
        </row>
        <row r="230">
          <cell r="B230">
            <v>216</v>
          </cell>
          <cell r="C230">
            <v>5</v>
          </cell>
          <cell r="D230">
            <v>1171336.366229946</v>
          </cell>
          <cell r="E230">
            <v>1171336.366229946</v>
          </cell>
          <cell r="F230">
            <v>1219030</v>
          </cell>
          <cell r="G230">
            <v>0.96087575058033525</v>
          </cell>
          <cell r="H230">
            <v>12587.472332602392</v>
          </cell>
          <cell r="I230">
            <v>185372.14980195827</v>
          </cell>
          <cell r="J230">
            <v>92878.250051095209</v>
          </cell>
          <cell r="K230">
            <v>92878.250051095209</v>
          </cell>
          <cell r="L230">
            <v>92686.074900979133</v>
          </cell>
          <cell r="M230">
            <v>92686.074900979133</v>
          </cell>
          <cell r="N230">
            <v>92686.074900979133</v>
          </cell>
          <cell r="O230">
            <v>92244.072055712182</v>
          </cell>
          <cell r="P230">
            <v>92878.250051095209</v>
          </cell>
          <cell r="Q230">
            <v>139317.37507664281</v>
          </cell>
          <cell r="R230">
            <v>0</v>
          </cell>
          <cell r="S230">
            <v>92244.072055712182</v>
          </cell>
          <cell r="T230">
            <v>0</v>
          </cell>
          <cell r="U230">
            <v>89244.458230433884</v>
          </cell>
          <cell r="V230">
            <v>0</v>
          </cell>
          <cell r="W230">
            <v>3633.791820660932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3491.6224431302562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142.16937753067577</v>
          </cell>
          <cell r="AT230">
            <v>142.16937753067577</v>
          </cell>
          <cell r="AU230">
            <v>0</v>
          </cell>
        </row>
        <row r="231">
          <cell r="B231">
            <v>217</v>
          </cell>
          <cell r="C231">
            <v>5</v>
          </cell>
          <cell r="D231">
            <v>1352643.4588454759</v>
          </cell>
          <cell r="E231">
            <v>1352643.4588454759</v>
          </cell>
          <cell r="F231">
            <v>1219030</v>
          </cell>
          <cell r="G231">
            <v>1</v>
          </cell>
          <cell r="H231">
            <v>13100</v>
          </cell>
          <cell r="I231">
            <v>192920</v>
          </cell>
          <cell r="J231">
            <v>96660</v>
          </cell>
          <cell r="K231">
            <v>96660</v>
          </cell>
          <cell r="L231">
            <v>96460</v>
          </cell>
          <cell r="M231">
            <v>96460</v>
          </cell>
          <cell r="N231">
            <v>96460</v>
          </cell>
          <cell r="O231">
            <v>96000</v>
          </cell>
          <cell r="P231">
            <v>96660</v>
          </cell>
          <cell r="Q231">
            <v>144990</v>
          </cell>
          <cell r="R231">
            <v>0</v>
          </cell>
          <cell r="S231">
            <v>96000</v>
          </cell>
          <cell r="T231">
            <v>0</v>
          </cell>
          <cell r="U231">
            <v>96660</v>
          </cell>
          <cell r="V231">
            <v>0</v>
          </cell>
          <cell r="W231">
            <v>133613.45884547592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49330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84283.458845475921</v>
          </cell>
          <cell r="AT231">
            <v>84283.458845475921</v>
          </cell>
          <cell r="AU231">
            <v>0</v>
          </cell>
        </row>
        <row r="232">
          <cell r="B232">
            <v>218</v>
          </cell>
          <cell r="C232">
            <v>5</v>
          </cell>
          <cell r="D232">
            <v>1209221.117439888</v>
          </cell>
          <cell r="E232">
            <v>1209221.117439888</v>
          </cell>
          <cell r="F232">
            <v>1219030</v>
          </cell>
          <cell r="G232">
            <v>0.99195353472833969</v>
          </cell>
          <cell r="H232">
            <v>12994.59130494125</v>
          </cell>
          <cell r="I232">
            <v>191367.67591979131</v>
          </cell>
          <cell r="J232">
            <v>95882.228666841314</v>
          </cell>
          <cell r="K232">
            <v>95882.228666841314</v>
          </cell>
          <cell r="L232">
            <v>95683.837959895653</v>
          </cell>
          <cell r="M232">
            <v>95683.837959895653</v>
          </cell>
          <cell r="N232">
            <v>95683.837959895653</v>
          </cell>
          <cell r="O232">
            <v>95227.539333920606</v>
          </cell>
          <cell r="P232">
            <v>95882.228666841314</v>
          </cell>
          <cell r="Q232">
            <v>143823.34300026199</v>
          </cell>
          <cell r="R232">
            <v>0</v>
          </cell>
          <cell r="S232">
            <v>95227.539333920606</v>
          </cell>
          <cell r="T232">
            <v>0</v>
          </cell>
          <cell r="U232">
            <v>95110.715643704156</v>
          </cell>
          <cell r="V232">
            <v>0</v>
          </cell>
          <cell r="W232">
            <v>771.51302313711494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765.30507038980852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6.2079527473064218</v>
          </cell>
          <cell r="AT232">
            <v>6.2079527473064218</v>
          </cell>
          <cell r="AU232">
            <v>0</v>
          </cell>
        </row>
        <row r="233">
          <cell r="B233">
            <v>219</v>
          </cell>
          <cell r="C233">
            <v>5</v>
          </cell>
          <cell r="D233">
            <v>1165712.6066820079</v>
          </cell>
          <cell r="E233">
            <v>1165712.6066820079</v>
          </cell>
          <cell r="F233">
            <v>1219030</v>
          </cell>
          <cell r="G233">
            <v>0.95626244364946544</v>
          </cell>
          <cell r="H233">
            <v>12527.038011807997</v>
          </cell>
          <cell r="I233">
            <v>184482.15062885487</v>
          </cell>
          <cell r="J233">
            <v>92432.327803157328</v>
          </cell>
          <cell r="K233">
            <v>92432.327803157328</v>
          </cell>
          <cell r="L233">
            <v>92241.075314427435</v>
          </cell>
          <cell r="M233">
            <v>92241.075314427435</v>
          </cell>
          <cell r="N233">
            <v>92241.075314427435</v>
          </cell>
          <cell r="O233">
            <v>91801.194590348678</v>
          </cell>
          <cell r="P233">
            <v>92432.327803157328</v>
          </cell>
          <cell r="Q233">
            <v>138648.49170473599</v>
          </cell>
          <cell r="R233">
            <v>0</v>
          </cell>
          <cell r="S233">
            <v>91801.194590348678</v>
          </cell>
          <cell r="T233">
            <v>0</v>
          </cell>
          <cell r="U233">
            <v>88389.563657255596</v>
          </cell>
          <cell r="V233">
            <v>0</v>
          </cell>
          <cell r="W233">
            <v>4042.7641459016595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3865.9435212583649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176.82062464329465</v>
          </cell>
          <cell r="AT233">
            <v>176.82062464329465</v>
          </cell>
          <cell r="AU233">
            <v>0</v>
          </cell>
        </row>
        <row r="234">
          <cell r="B234">
            <v>220</v>
          </cell>
          <cell r="C234">
            <v>5</v>
          </cell>
          <cell r="D234">
            <v>1225908.6979198779</v>
          </cell>
          <cell r="E234">
            <v>1225908.6979198779</v>
          </cell>
          <cell r="F234">
            <v>1219030</v>
          </cell>
          <cell r="G234">
            <v>1</v>
          </cell>
          <cell r="H234">
            <v>13100</v>
          </cell>
          <cell r="I234">
            <v>192920</v>
          </cell>
          <cell r="J234">
            <v>96660</v>
          </cell>
          <cell r="K234">
            <v>96660</v>
          </cell>
          <cell r="L234">
            <v>96460</v>
          </cell>
          <cell r="M234">
            <v>96460</v>
          </cell>
          <cell r="N234">
            <v>96460</v>
          </cell>
          <cell r="O234">
            <v>96000</v>
          </cell>
          <cell r="P234">
            <v>96660</v>
          </cell>
          <cell r="Q234">
            <v>144990</v>
          </cell>
          <cell r="R234">
            <v>0</v>
          </cell>
          <cell r="S234">
            <v>96000</v>
          </cell>
          <cell r="T234">
            <v>0</v>
          </cell>
          <cell r="U234">
            <v>96660</v>
          </cell>
          <cell r="V234">
            <v>0</v>
          </cell>
          <cell r="W234">
            <v>6878.6979198779445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6878.6979198779445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</row>
        <row r="235">
          <cell r="B235">
            <v>221</v>
          </cell>
          <cell r="C235">
            <v>5</v>
          </cell>
          <cell r="D235">
            <v>1240136.3203799638</v>
          </cell>
          <cell r="E235">
            <v>1240136.3203799638</v>
          </cell>
          <cell r="F235">
            <v>1219030</v>
          </cell>
          <cell r="G235">
            <v>1</v>
          </cell>
          <cell r="H235">
            <v>13100</v>
          </cell>
          <cell r="I235">
            <v>192920</v>
          </cell>
          <cell r="J235">
            <v>96660</v>
          </cell>
          <cell r="K235">
            <v>96660</v>
          </cell>
          <cell r="L235">
            <v>96460</v>
          </cell>
          <cell r="M235">
            <v>96460</v>
          </cell>
          <cell r="N235">
            <v>96460</v>
          </cell>
          <cell r="O235">
            <v>96000</v>
          </cell>
          <cell r="P235">
            <v>96660</v>
          </cell>
          <cell r="Q235">
            <v>144990</v>
          </cell>
          <cell r="R235">
            <v>0</v>
          </cell>
          <cell r="S235">
            <v>96000</v>
          </cell>
          <cell r="T235">
            <v>0</v>
          </cell>
          <cell r="U235">
            <v>96660</v>
          </cell>
          <cell r="V235">
            <v>0</v>
          </cell>
          <cell r="W235">
            <v>21106.320379963843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21106.320379963843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</row>
        <row r="236">
          <cell r="B236">
            <v>222</v>
          </cell>
          <cell r="C236">
            <v>5</v>
          </cell>
          <cell r="D236">
            <v>1695961.3499983279</v>
          </cell>
          <cell r="E236">
            <v>1695961.3499983279</v>
          </cell>
          <cell r="F236">
            <v>1219030</v>
          </cell>
          <cell r="G236">
            <v>1</v>
          </cell>
          <cell r="H236">
            <v>13100</v>
          </cell>
          <cell r="I236">
            <v>192920</v>
          </cell>
          <cell r="J236">
            <v>96660</v>
          </cell>
          <cell r="K236">
            <v>96660</v>
          </cell>
          <cell r="L236">
            <v>96460</v>
          </cell>
          <cell r="M236">
            <v>96460</v>
          </cell>
          <cell r="N236">
            <v>96460</v>
          </cell>
          <cell r="O236">
            <v>96000</v>
          </cell>
          <cell r="P236">
            <v>96660</v>
          </cell>
          <cell r="Q236">
            <v>144990</v>
          </cell>
          <cell r="R236">
            <v>0</v>
          </cell>
          <cell r="S236">
            <v>96000</v>
          </cell>
          <cell r="T236">
            <v>0</v>
          </cell>
          <cell r="U236">
            <v>96660</v>
          </cell>
          <cell r="V236">
            <v>0</v>
          </cell>
          <cell r="W236">
            <v>476931.3499983279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49330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427601.3499983279</v>
          </cell>
          <cell r="AT236">
            <v>427601.3499983279</v>
          </cell>
          <cell r="AU236">
            <v>0</v>
          </cell>
        </row>
        <row r="237">
          <cell r="B237">
            <v>223</v>
          </cell>
          <cell r="C237">
            <v>5</v>
          </cell>
          <cell r="D237">
            <v>1562014.4394234659</v>
          </cell>
          <cell r="E237">
            <v>1562014.4394234659</v>
          </cell>
          <cell r="F237">
            <v>1219030</v>
          </cell>
          <cell r="G237">
            <v>1</v>
          </cell>
          <cell r="H237">
            <v>13100</v>
          </cell>
          <cell r="I237">
            <v>192920</v>
          </cell>
          <cell r="J237">
            <v>96660</v>
          </cell>
          <cell r="K237">
            <v>96660</v>
          </cell>
          <cell r="L237">
            <v>96460</v>
          </cell>
          <cell r="M237">
            <v>96460</v>
          </cell>
          <cell r="N237">
            <v>96460</v>
          </cell>
          <cell r="O237">
            <v>96000</v>
          </cell>
          <cell r="P237">
            <v>96660</v>
          </cell>
          <cell r="Q237">
            <v>144990</v>
          </cell>
          <cell r="R237">
            <v>0</v>
          </cell>
          <cell r="S237">
            <v>96000</v>
          </cell>
          <cell r="T237">
            <v>0</v>
          </cell>
          <cell r="U237">
            <v>96660</v>
          </cell>
          <cell r="V237">
            <v>0</v>
          </cell>
          <cell r="W237">
            <v>342984.43942346587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49330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293654.43942346587</v>
          </cell>
          <cell r="AT237">
            <v>293654.43942346587</v>
          </cell>
          <cell r="AU237">
            <v>0</v>
          </cell>
        </row>
        <row r="238">
          <cell r="B238">
            <v>224</v>
          </cell>
          <cell r="C238">
            <v>5</v>
          </cell>
          <cell r="D238">
            <v>1549587.8576565241</v>
          </cell>
          <cell r="E238">
            <v>1549587.8576565241</v>
          </cell>
          <cell r="F238">
            <v>1219030</v>
          </cell>
          <cell r="G238">
            <v>1</v>
          </cell>
          <cell r="H238">
            <v>13100</v>
          </cell>
          <cell r="I238">
            <v>192920</v>
          </cell>
          <cell r="J238">
            <v>96660</v>
          </cell>
          <cell r="K238">
            <v>96660</v>
          </cell>
          <cell r="L238">
            <v>96460</v>
          </cell>
          <cell r="M238">
            <v>96460</v>
          </cell>
          <cell r="N238">
            <v>96460</v>
          </cell>
          <cell r="O238">
            <v>96000</v>
          </cell>
          <cell r="P238">
            <v>96660</v>
          </cell>
          <cell r="Q238">
            <v>144990</v>
          </cell>
          <cell r="R238">
            <v>0</v>
          </cell>
          <cell r="S238">
            <v>96000</v>
          </cell>
          <cell r="T238">
            <v>0</v>
          </cell>
          <cell r="U238">
            <v>96660</v>
          </cell>
          <cell r="V238">
            <v>0</v>
          </cell>
          <cell r="W238">
            <v>330557.85765652405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49330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281227.85765652405</v>
          </cell>
          <cell r="AT238">
            <v>281227.85765652405</v>
          </cell>
          <cell r="AU238">
            <v>0</v>
          </cell>
        </row>
        <row r="239">
          <cell r="B239">
            <v>225</v>
          </cell>
          <cell r="C239">
            <v>5</v>
          </cell>
          <cell r="D239">
            <v>1330076.5387635319</v>
          </cell>
          <cell r="E239">
            <v>1330076.5387635319</v>
          </cell>
          <cell r="F239">
            <v>1219030</v>
          </cell>
          <cell r="G239">
            <v>1</v>
          </cell>
          <cell r="H239">
            <v>13100</v>
          </cell>
          <cell r="I239">
            <v>192920</v>
          </cell>
          <cell r="J239">
            <v>96660</v>
          </cell>
          <cell r="K239">
            <v>96660</v>
          </cell>
          <cell r="L239">
            <v>96460</v>
          </cell>
          <cell r="M239">
            <v>96460</v>
          </cell>
          <cell r="N239">
            <v>96460</v>
          </cell>
          <cell r="O239">
            <v>96000</v>
          </cell>
          <cell r="P239">
            <v>96660</v>
          </cell>
          <cell r="Q239">
            <v>144990</v>
          </cell>
          <cell r="R239">
            <v>0</v>
          </cell>
          <cell r="S239">
            <v>96000</v>
          </cell>
          <cell r="T239">
            <v>0</v>
          </cell>
          <cell r="U239">
            <v>96660</v>
          </cell>
          <cell r="V239">
            <v>0</v>
          </cell>
          <cell r="W239">
            <v>111046.53876353195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49330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61716.538763531949</v>
          </cell>
          <cell r="AT239">
            <v>61716.538763531949</v>
          </cell>
          <cell r="AU239">
            <v>0</v>
          </cell>
        </row>
        <row r="240">
          <cell r="B240">
            <v>226</v>
          </cell>
          <cell r="C240">
            <v>5</v>
          </cell>
          <cell r="D240">
            <v>1201751.391017436</v>
          </cell>
          <cell r="E240">
            <v>1201751.391017436</v>
          </cell>
          <cell r="F240">
            <v>1219030</v>
          </cell>
          <cell r="G240">
            <v>0.98582593620947478</v>
          </cell>
          <cell r="H240">
            <v>12914.31976434412</v>
          </cell>
          <cell r="I240">
            <v>190185.53961353187</v>
          </cell>
          <cell r="J240">
            <v>95289.934994007839</v>
          </cell>
          <cell r="K240">
            <v>95289.934994007839</v>
          </cell>
          <cell r="L240">
            <v>95092.769806765937</v>
          </cell>
          <cell r="M240">
            <v>95092.769806765937</v>
          </cell>
          <cell r="N240">
            <v>95092.769806765937</v>
          </cell>
          <cell r="O240">
            <v>94639.289876109586</v>
          </cell>
          <cell r="P240">
            <v>95289.934994007839</v>
          </cell>
          <cell r="Q240">
            <v>142934.90249101174</v>
          </cell>
          <cell r="R240">
            <v>0</v>
          </cell>
          <cell r="S240">
            <v>94639.289876109586</v>
          </cell>
          <cell r="T240">
            <v>0</v>
          </cell>
          <cell r="U240">
            <v>93939.289376807632</v>
          </cell>
          <cell r="V240">
            <v>0</v>
          </cell>
          <cell r="W240">
            <v>1350.6456172000617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1331.5014800634747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19.144137136587005</v>
          </cell>
          <cell r="AT240">
            <v>19.144137136587005</v>
          </cell>
          <cell r="AU240">
            <v>0</v>
          </cell>
        </row>
        <row r="241">
          <cell r="B241">
            <v>227</v>
          </cell>
          <cell r="C241">
            <v>5</v>
          </cell>
          <cell r="D241">
            <v>1338638.4705730679</v>
          </cell>
          <cell r="E241">
            <v>1338638.4705730679</v>
          </cell>
          <cell r="F241">
            <v>1219030</v>
          </cell>
          <cell r="G241">
            <v>1</v>
          </cell>
          <cell r="H241">
            <v>13100</v>
          </cell>
          <cell r="I241">
            <v>192920</v>
          </cell>
          <cell r="J241">
            <v>96660</v>
          </cell>
          <cell r="K241">
            <v>96660</v>
          </cell>
          <cell r="L241">
            <v>96460</v>
          </cell>
          <cell r="M241">
            <v>96460</v>
          </cell>
          <cell r="N241">
            <v>96460</v>
          </cell>
          <cell r="O241">
            <v>96000</v>
          </cell>
          <cell r="P241">
            <v>96660</v>
          </cell>
          <cell r="Q241">
            <v>144990</v>
          </cell>
          <cell r="R241">
            <v>0</v>
          </cell>
          <cell r="S241">
            <v>96000</v>
          </cell>
          <cell r="T241">
            <v>0</v>
          </cell>
          <cell r="U241">
            <v>96660</v>
          </cell>
          <cell r="V241">
            <v>0</v>
          </cell>
          <cell r="W241">
            <v>119608.4705730679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49330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70278.470573067898</v>
          </cell>
          <cell r="AT241">
            <v>70278.470573067898</v>
          </cell>
          <cell r="AU241">
            <v>0</v>
          </cell>
        </row>
        <row r="242">
          <cell r="B242">
            <v>228</v>
          </cell>
          <cell r="C242">
            <v>5</v>
          </cell>
          <cell r="D242">
            <v>1208166.849717072</v>
          </cell>
          <cell r="E242">
            <v>1208166.849717072</v>
          </cell>
          <cell r="F242">
            <v>1219030</v>
          </cell>
          <cell r="G242">
            <v>0.99108869323730509</v>
          </cell>
          <cell r="H242">
            <v>12983.261881408696</v>
          </cell>
          <cell r="I242">
            <v>191200.83069934091</v>
          </cell>
          <cell r="J242">
            <v>95798.633088317903</v>
          </cell>
          <cell r="K242">
            <v>95798.633088317903</v>
          </cell>
          <cell r="L242">
            <v>95600.415349670453</v>
          </cell>
          <cell r="M242">
            <v>95600.415349670453</v>
          </cell>
          <cell r="N242">
            <v>95600.415349670453</v>
          </cell>
          <cell r="O242">
            <v>95144.514550781285</v>
          </cell>
          <cell r="P242">
            <v>95798.633088317903</v>
          </cell>
          <cell r="Q242">
            <v>143697.94963247687</v>
          </cell>
          <cell r="R242">
            <v>0</v>
          </cell>
          <cell r="S242">
            <v>95144.514550781285</v>
          </cell>
          <cell r="T242">
            <v>0</v>
          </cell>
          <cell r="U242">
            <v>94944.942081421075</v>
          </cell>
          <cell r="V242">
            <v>0</v>
          </cell>
          <cell r="W242">
            <v>853.69100689678453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846.08350445377334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7.6075024430111853</v>
          </cell>
          <cell r="AT242">
            <v>7.6075024430111853</v>
          </cell>
          <cell r="AU242">
            <v>0</v>
          </cell>
        </row>
        <row r="243">
          <cell r="B243">
            <v>229</v>
          </cell>
          <cell r="C243">
            <v>5</v>
          </cell>
          <cell r="D243">
            <v>1175379.722553246</v>
          </cell>
          <cell r="E243">
            <v>1175379.722553246</v>
          </cell>
          <cell r="F243">
            <v>1219030</v>
          </cell>
          <cell r="G243">
            <v>0.96419261425333747</v>
          </cell>
          <cell r="H243">
            <v>12630.923246718721</v>
          </cell>
          <cell r="I243">
            <v>186012.03914175386</v>
          </cell>
          <cell r="J243">
            <v>93198.858093727598</v>
          </cell>
          <cell r="K243">
            <v>93198.858093727598</v>
          </cell>
          <cell r="L243">
            <v>93006.019570876932</v>
          </cell>
          <cell r="M243">
            <v>93006.019570876932</v>
          </cell>
          <cell r="N243">
            <v>93006.019570876932</v>
          </cell>
          <cell r="O243">
            <v>92562.490968320402</v>
          </cell>
          <cell r="P243">
            <v>93198.858093727598</v>
          </cell>
          <cell r="Q243">
            <v>139798.28714059139</v>
          </cell>
          <cell r="R243">
            <v>0</v>
          </cell>
          <cell r="S243">
            <v>92562.490968320402</v>
          </cell>
          <cell r="T243">
            <v>0</v>
          </cell>
          <cell r="U243">
            <v>89861.65063081705</v>
          </cell>
          <cell r="V243">
            <v>0</v>
          </cell>
          <cell r="W243">
            <v>3337.2074629105628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3217.7107879694831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119.49667494107962</v>
          </cell>
          <cell r="AT243">
            <v>119.49667494107962</v>
          </cell>
          <cell r="AU243">
            <v>0</v>
          </cell>
        </row>
        <row r="244">
          <cell r="B244">
            <v>230</v>
          </cell>
          <cell r="C244">
            <v>5</v>
          </cell>
          <cell r="D244">
            <v>1232769.4249948699</v>
          </cell>
          <cell r="E244">
            <v>1232769.4249948699</v>
          </cell>
          <cell r="F244">
            <v>1219030</v>
          </cell>
          <cell r="G244">
            <v>1</v>
          </cell>
          <cell r="H244">
            <v>13100</v>
          </cell>
          <cell r="I244">
            <v>192920</v>
          </cell>
          <cell r="J244">
            <v>96660</v>
          </cell>
          <cell r="K244">
            <v>96660</v>
          </cell>
          <cell r="L244">
            <v>96460</v>
          </cell>
          <cell r="M244">
            <v>96460</v>
          </cell>
          <cell r="N244">
            <v>96460</v>
          </cell>
          <cell r="O244">
            <v>96000</v>
          </cell>
          <cell r="P244">
            <v>96660</v>
          </cell>
          <cell r="Q244">
            <v>144990</v>
          </cell>
          <cell r="R244">
            <v>0</v>
          </cell>
          <cell r="S244">
            <v>96000</v>
          </cell>
          <cell r="T244">
            <v>0</v>
          </cell>
          <cell r="U244">
            <v>96660</v>
          </cell>
          <cell r="V244">
            <v>0</v>
          </cell>
          <cell r="W244">
            <v>13739.424994869856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13739.424994869856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</row>
        <row r="245">
          <cell r="B245">
            <v>231</v>
          </cell>
          <cell r="C245">
            <v>5</v>
          </cell>
          <cell r="D245">
            <v>1348892.621880874</v>
          </cell>
          <cell r="E245">
            <v>1348892.621880874</v>
          </cell>
          <cell r="F245">
            <v>1219030</v>
          </cell>
          <cell r="G245">
            <v>1</v>
          </cell>
          <cell r="H245">
            <v>13100</v>
          </cell>
          <cell r="I245">
            <v>192920</v>
          </cell>
          <cell r="J245">
            <v>96660</v>
          </cell>
          <cell r="K245">
            <v>96660</v>
          </cell>
          <cell r="L245">
            <v>96460</v>
          </cell>
          <cell r="M245">
            <v>96460</v>
          </cell>
          <cell r="N245">
            <v>96460</v>
          </cell>
          <cell r="O245">
            <v>96000</v>
          </cell>
          <cell r="P245">
            <v>96660</v>
          </cell>
          <cell r="Q245">
            <v>144990</v>
          </cell>
          <cell r="R245">
            <v>0</v>
          </cell>
          <cell r="S245">
            <v>96000</v>
          </cell>
          <cell r="T245">
            <v>0</v>
          </cell>
          <cell r="U245">
            <v>96660</v>
          </cell>
          <cell r="V245">
            <v>0</v>
          </cell>
          <cell r="W245">
            <v>129862.62188087404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49330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80532.621880874038</v>
          </cell>
          <cell r="AT245">
            <v>80532.621880874038</v>
          </cell>
          <cell r="AU245">
            <v>0</v>
          </cell>
        </row>
        <row r="246">
          <cell r="B246">
            <v>232</v>
          </cell>
          <cell r="C246">
            <v>5</v>
          </cell>
          <cell r="D246">
            <v>1263917.245718484</v>
          </cell>
          <cell r="E246">
            <v>1263917.245718484</v>
          </cell>
          <cell r="F246">
            <v>1219030</v>
          </cell>
          <cell r="G246">
            <v>1</v>
          </cell>
          <cell r="H246">
            <v>13100</v>
          </cell>
          <cell r="I246">
            <v>192920</v>
          </cell>
          <cell r="J246">
            <v>96660</v>
          </cell>
          <cell r="K246">
            <v>96660</v>
          </cell>
          <cell r="L246">
            <v>96460</v>
          </cell>
          <cell r="M246">
            <v>96460</v>
          </cell>
          <cell r="N246">
            <v>96460</v>
          </cell>
          <cell r="O246">
            <v>96000</v>
          </cell>
          <cell r="P246">
            <v>96660</v>
          </cell>
          <cell r="Q246">
            <v>144990</v>
          </cell>
          <cell r="R246">
            <v>0</v>
          </cell>
          <cell r="S246">
            <v>96000</v>
          </cell>
          <cell r="T246">
            <v>0</v>
          </cell>
          <cell r="U246">
            <v>96660</v>
          </cell>
          <cell r="V246">
            <v>0</v>
          </cell>
          <cell r="W246">
            <v>44887.245718484046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44887.245718484046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</row>
        <row r="247">
          <cell r="B247">
            <v>233</v>
          </cell>
          <cell r="C247">
            <v>5</v>
          </cell>
          <cell r="D247">
            <v>1440199.5945376758</v>
          </cell>
          <cell r="E247">
            <v>1440199.5945376758</v>
          </cell>
          <cell r="F247">
            <v>1219030</v>
          </cell>
          <cell r="G247">
            <v>1</v>
          </cell>
          <cell r="H247">
            <v>13100</v>
          </cell>
          <cell r="I247">
            <v>192920</v>
          </cell>
          <cell r="J247">
            <v>96660</v>
          </cell>
          <cell r="K247">
            <v>96660</v>
          </cell>
          <cell r="L247">
            <v>96460</v>
          </cell>
          <cell r="M247">
            <v>96460</v>
          </cell>
          <cell r="N247">
            <v>96460</v>
          </cell>
          <cell r="O247">
            <v>96000</v>
          </cell>
          <cell r="P247">
            <v>96660</v>
          </cell>
          <cell r="Q247">
            <v>144990</v>
          </cell>
          <cell r="R247">
            <v>0</v>
          </cell>
          <cell r="S247">
            <v>96000</v>
          </cell>
          <cell r="T247">
            <v>0</v>
          </cell>
          <cell r="U247">
            <v>96660</v>
          </cell>
          <cell r="V247">
            <v>0</v>
          </cell>
          <cell r="W247">
            <v>221169.59453767585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49330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171839.59453767585</v>
          </cell>
          <cell r="AT247">
            <v>171839.59453767585</v>
          </cell>
          <cell r="AU247">
            <v>0</v>
          </cell>
        </row>
        <row r="248">
          <cell r="B248">
            <v>234</v>
          </cell>
          <cell r="C248">
            <v>5</v>
          </cell>
          <cell r="D248">
            <v>1415987.3778580041</v>
          </cell>
          <cell r="E248">
            <v>1415987.3778580041</v>
          </cell>
          <cell r="F248">
            <v>1219030</v>
          </cell>
          <cell r="G248">
            <v>1</v>
          </cell>
          <cell r="H248">
            <v>13100</v>
          </cell>
          <cell r="I248">
            <v>192920</v>
          </cell>
          <cell r="J248">
            <v>96660</v>
          </cell>
          <cell r="K248">
            <v>96660</v>
          </cell>
          <cell r="L248">
            <v>96460</v>
          </cell>
          <cell r="M248">
            <v>96460</v>
          </cell>
          <cell r="N248">
            <v>96460</v>
          </cell>
          <cell r="O248">
            <v>96000</v>
          </cell>
          <cell r="P248">
            <v>96660</v>
          </cell>
          <cell r="Q248">
            <v>144990</v>
          </cell>
          <cell r="R248">
            <v>0</v>
          </cell>
          <cell r="S248">
            <v>96000</v>
          </cell>
          <cell r="T248">
            <v>0</v>
          </cell>
          <cell r="U248">
            <v>96660</v>
          </cell>
          <cell r="V248">
            <v>0</v>
          </cell>
          <cell r="W248">
            <v>196957.37785800407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49330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147627.37785800407</v>
          </cell>
          <cell r="AT248">
            <v>147627.37785800407</v>
          </cell>
          <cell r="AU248">
            <v>0</v>
          </cell>
        </row>
        <row r="249">
          <cell r="B249">
            <v>235</v>
          </cell>
          <cell r="C249">
            <v>5</v>
          </cell>
          <cell r="D249">
            <v>1216616.9652529759</v>
          </cell>
          <cell r="E249">
            <v>1216616.9652529759</v>
          </cell>
          <cell r="F249">
            <v>1219030</v>
          </cell>
          <cell r="G249">
            <v>0.99802052882453751</v>
          </cell>
          <cell r="H249">
            <v>13074.068927601442</v>
          </cell>
          <cell r="I249">
            <v>192538.12042082977</v>
          </cell>
          <cell r="J249">
            <v>96468.664316179798</v>
          </cell>
          <cell r="K249">
            <v>96468.664316179798</v>
          </cell>
          <cell r="L249">
            <v>96269.060210414886</v>
          </cell>
          <cell r="M249">
            <v>96269.060210414886</v>
          </cell>
          <cell r="N249">
            <v>96269.060210414886</v>
          </cell>
          <cell r="O249">
            <v>95809.970767155595</v>
          </cell>
          <cell r="P249">
            <v>96468.664316179798</v>
          </cell>
          <cell r="Q249">
            <v>144702.99647426969</v>
          </cell>
          <cell r="R249">
            <v>0</v>
          </cell>
          <cell r="S249">
            <v>95809.970767155595</v>
          </cell>
          <cell r="T249">
            <v>0</v>
          </cell>
          <cell r="U249">
            <v>96277.707375830447</v>
          </cell>
          <cell r="V249">
            <v>0</v>
          </cell>
          <cell r="W249">
            <v>190.95694034919143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190.5789465900157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0.3779937591757232</v>
          </cell>
          <cell r="AT249">
            <v>0.3779937591757232</v>
          </cell>
          <cell r="AU249">
            <v>0</v>
          </cell>
        </row>
        <row r="250">
          <cell r="B250">
            <v>236</v>
          </cell>
          <cell r="C250">
            <v>5</v>
          </cell>
          <cell r="D250">
            <v>1232247.2829313918</v>
          </cell>
          <cell r="E250">
            <v>1232247.2829313918</v>
          </cell>
          <cell r="F250">
            <v>1219030</v>
          </cell>
          <cell r="G250">
            <v>1</v>
          </cell>
          <cell r="H250">
            <v>13100</v>
          </cell>
          <cell r="I250">
            <v>192920</v>
          </cell>
          <cell r="J250">
            <v>96660</v>
          </cell>
          <cell r="K250">
            <v>96660</v>
          </cell>
          <cell r="L250">
            <v>96460</v>
          </cell>
          <cell r="M250">
            <v>96460</v>
          </cell>
          <cell r="N250">
            <v>96460</v>
          </cell>
          <cell r="O250">
            <v>96000</v>
          </cell>
          <cell r="P250">
            <v>96660</v>
          </cell>
          <cell r="Q250">
            <v>144990</v>
          </cell>
          <cell r="R250">
            <v>0</v>
          </cell>
          <cell r="S250">
            <v>96000</v>
          </cell>
          <cell r="T250">
            <v>0</v>
          </cell>
          <cell r="U250">
            <v>96660</v>
          </cell>
          <cell r="V250">
            <v>0</v>
          </cell>
          <cell r="W250">
            <v>13217.282931391848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13217.282931391848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</row>
        <row r="251">
          <cell r="B251">
            <v>237</v>
          </cell>
          <cell r="C251">
            <v>5</v>
          </cell>
          <cell r="D251">
            <v>1041852.123004504</v>
          </cell>
          <cell r="E251">
            <v>1041852.123004504</v>
          </cell>
          <cell r="F251">
            <v>1219030</v>
          </cell>
          <cell r="G251">
            <v>0.85465667211184626</v>
          </cell>
          <cell r="H251">
            <v>11196.002404665185</v>
          </cell>
          <cell r="I251">
            <v>164880.36518381737</v>
          </cell>
          <cell r="J251">
            <v>82611.113926331062</v>
          </cell>
          <cell r="K251">
            <v>82611.113926331062</v>
          </cell>
          <cell r="L251">
            <v>82440.182591908684</v>
          </cell>
          <cell r="M251">
            <v>82440.182591908684</v>
          </cell>
          <cell r="N251">
            <v>82440.182591908684</v>
          </cell>
          <cell r="O251">
            <v>82047.040522737239</v>
          </cell>
          <cell r="P251">
            <v>82611.113926331062</v>
          </cell>
          <cell r="Q251">
            <v>123916.67088949659</v>
          </cell>
          <cell r="R251">
            <v>0</v>
          </cell>
          <cell r="S251">
            <v>82047.040522737239</v>
          </cell>
          <cell r="T251">
            <v>0</v>
          </cell>
          <cell r="U251">
            <v>70604.139707730894</v>
          </cell>
          <cell r="V251">
            <v>0</v>
          </cell>
          <cell r="W251">
            <v>12006.97421860043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10261.840627801779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1745.1335907986504</v>
          </cell>
          <cell r="AT251">
            <v>1745.1335907986504</v>
          </cell>
          <cell r="AU251">
            <v>0</v>
          </cell>
        </row>
        <row r="252">
          <cell r="B252">
            <v>238</v>
          </cell>
          <cell r="C252">
            <v>5</v>
          </cell>
          <cell r="D252">
            <v>1138870.710852812</v>
          </cell>
          <cell r="E252">
            <v>1138870.710852812</v>
          </cell>
          <cell r="F252">
            <v>1219030</v>
          </cell>
          <cell r="G252">
            <v>0.93424338273283847</v>
          </cell>
          <cell r="H252">
            <v>12238.588313800185</v>
          </cell>
          <cell r="I252">
            <v>180234.23339681921</v>
          </cell>
          <cell r="J252">
            <v>90303.965374956169</v>
          </cell>
          <cell r="K252">
            <v>90303.965374956169</v>
          </cell>
          <cell r="L252">
            <v>90117.116698409605</v>
          </cell>
          <cell r="M252">
            <v>90117.116698409605</v>
          </cell>
          <cell r="N252">
            <v>90117.116698409605</v>
          </cell>
          <cell r="O252">
            <v>89687.364742352496</v>
          </cell>
          <cell r="P252">
            <v>90303.965374956169</v>
          </cell>
          <cell r="Q252">
            <v>135455.94806243424</v>
          </cell>
          <cell r="R252">
            <v>0</v>
          </cell>
          <cell r="S252">
            <v>89687.364742352496</v>
          </cell>
          <cell r="T252">
            <v>0</v>
          </cell>
          <cell r="U252">
            <v>84365.882086088037</v>
          </cell>
          <cell r="V252">
            <v>0</v>
          </cell>
          <cell r="W252">
            <v>5938.0832888679579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5547.6150187413396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390.46827012661834</v>
          </cell>
          <cell r="AT252">
            <v>390.46827012661834</v>
          </cell>
          <cell r="AU252">
            <v>0</v>
          </cell>
        </row>
        <row r="253">
          <cell r="B253">
            <v>239</v>
          </cell>
          <cell r="C253">
            <v>5</v>
          </cell>
          <cell r="D253">
            <v>1386701.4977622801</v>
          </cell>
          <cell r="E253">
            <v>1386701.4977622801</v>
          </cell>
          <cell r="F253">
            <v>1219030</v>
          </cell>
          <cell r="G253">
            <v>1</v>
          </cell>
          <cell r="H253">
            <v>13100</v>
          </cell>
          <cell r="I253">
            <v>192920</v>
          </cell>
          <cell r="J253">
            <v>96660</v>
          </cell>
          <cell r="K253">
            <v>96660</v>
          </cell>
          <cell r="L253">
            <v>96460</v>
          </cell>
          <cell r="M253">
            <v>96460</v>
          </cell>
          <cell r="N253">
            <v>96460</v>
          </cell>
          <cell r="O253">
            <v>96000</v>
          </cell>
          <cell r="P253">
            <v>96660</v>
          </cell>
          <cell r="Q253">
            <v>144990</v>
          </cell>
          <cell r="R253">
            <v>0</v>
          </cell>
          <cell r="S253">
            <v>96000</v>
          </cell>
          <cell r="T253">
            <v>0</v>
          </cell>
          <cell r="U253">
            <v>96660</v>
          </cell>
          <cell r="V253">
            <v>0</v>
          </cell>
          <cell r="W253">
            <v>167671.49776228005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49330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118341.49776228005</v>
          </cell>
          <cell r="AT253">
            <v>118341.49776228005</v>
          </cell>
          <cell r="AU253">
            <v>0</v>
          </cell>
        </row>
        <row r="254">
          <cell r="B254">
            <v>240</v>
          </cell>
          <cell r="C254">
            <v>5</v>
          </cell>
          <cell r="D254">
            <v>1388407.694294754</v>
          </cell>
          <cell r="E254">
            <v>1388407.694294754</v>
          </cell>
          <cell r="F254">
            <v>1219030</v>
          </cell>
          <cell r="G254">
            <v>1</v>
          </cell>
          <cell r="H254">
            <v>13100</v>
          </cell>
          <cell r="I254">
            <v>192920</v>
          </cell>
          <cell r="J254">
            <v>96660</v>
          </cell>
          <cell r="K254">
            <v>96660</v>
          </cell>
          <cell r="L254">
            <v>96460</v>
          </cell>
          <cell r="M254">
            <v>96460</v>
          </cell>
          <cell r="N254">
            <v>96460</v>
          </cell>
          <cell r="O254">
            <v>96000</v>
          </cell>
          <cell r="P254">
            <v>96660</v>
          </cell>
          <cell r="Q254">
            <v>144990</v>
          </cell>
          <cell r="R254">
            <v>0</v>
          </cell>
          <cell r="S254">
            <v>96000</v>
          </cell>
          <cell r="T254">
            <v>0</v>
          </cell>
          <cell r="U254">
            <v>96660</v>
          </cell>
          <cell r="V254">
            <v>0</v>
          </cell>
          <cell r="W254">
            <v>169377.69429475395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49330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120047.69429475395</v>
          </cell>
          <cell r="AT254">
            <v>120047.69429475395</v>
          </cell>
          <cell r="AU254">
            <v>0</v>
          </cell>
        </row>
        <row r="255">
          <cell r="B255">
            <v>241</v>
          </cell>
          <cell r="C255">
            <v>5</v>
          </cell>
          <cell r="D255">
            <v>1406018.7573917939</v>
          </cell>
          <cell r="E255">
            <v>1406018.7573917939</v>
          </cell>
          <cell r="F255">
            <v>1219030</v>
          </cell>
          <cell r="G255">
            <v>1</v>
          </cell>
          <cell r="H255">
            <v>13100</v>
          </cell>
          <cell r="I255">
            <v>192920</v>
          </cell>
          <cell r="J255">
            <v>96660</v>
          </cell>
          <cell r="K255">
            <v>96660</v>
          </cell>
          <cell r="L255">
            <v>96460</v>
          </cell>
          <cell r="M255">
            <v>96460</v>
          </cell>
          <cell r="N255">
            <v>96460</v>
          </cell>
          <cell r="O255">
            <v>96000</v>
          </cell>
          <cell r="P255">
            <v>96660</v>
          </cell>
          <cell r="Q255">
            <v>144990</v>
          </cell>
          <cell r="R255">
            <v>0</v>
          </cell>
          <cell r="S255">
            <v>96000</v>
          </cell>
          <cell r="T255">
            <v>0</v>
          </cell>
          <cell r="U255">
            <v>96660</v>
          </cell>
          <cell r="V255">
            <v>0</v>
          </cell>
          <cell r="W255">
            <v>186988.75739179389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49330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137658.75739179389</v>
          </cell>
          <cell r="AT255">
            <v>137658.75739179389</v>
          </cell>
          <cell r="AU255">
            <v>0</v>
          </cell>
        </row>
        <row r="256">
          <cell r="B256">
            <v>242</v>
          </cell>
          <cell r="C256">
            <v>5</v>
          </cell>
          <cell r="D256">
            <v>1139727.3033775999</v>
          </cell>
          <cell r="E256">
            <v>1139727.3033775999</v>
          </cell>
          <cell r="F256">
            <v>1219030</v>
          </cell>
          <cell r="G256">
            <v>0.934946066444304</v>
          </cell>
          <cell r="H256">
            <v>12247.793470420382</v>
          </cell>
          <cell r="I256">
            <v>180369.79513843512</v>
          </cell>
          <cell r="J256">
            <v>90371.886782506423</v>
          </cell>
          <cell r="K256">
            <v>90371.886782506423</v>
          </cell>
          <cell r="L256">
            <v>90184.897569217559</v>
          </cell>
          <cell r="M256">
            <v>90184.897569217559</v>
          </cell>
          <cell r="N256">
            <v>90184.897569217559</v>
          </cell>
          <cell r="O256">
            <v>89754.822378653189</v>
          </cell>
          <cell r="P256">
            <v>90371.886782506423</v>
          </cell>
          <cell r="Q256">
            <v>135557.83017375963</v>
          </cell>
          <cell r="R256">
            <v>0</v>
          </cell>
          <cell r="S256">
            <v>89754.822378653189</v>
          </cell>
          <cell r="T256">
            <v>0</v>
          </cell>
          <cell r="U256">
            <v>84492.840064454416</v>
          </cell>
          <cell r="V256">
            <v>0</v>
          </cell>
          <cell r="W256">
            <v>5879.0467180521227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5496.5916034851271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382.45511456699569</v>
          </cell>
          <cell r="AT256">
            <v>382.45511456699569</v>
          </cell>
          <cell r="AU256">
            <v>0</v>
          </cell>
        </row>
        <row r="257">
          <cell r="B257">
            <v>243</v>
          </cell>
          <cell r="C257">
            <v>5</v>
          </cell>
          <cell r="D257">
            <v>1183433.4893335081</v>
          </cell>
          <cell r="E257">
            <v>1183433.4893335081</v>
          </cell>
          <cell r="F257">
            <v>1219030</v>
          </cell>
          <cell r="G257">
            <v>0.97079931530274732</v>
          </cell>
          <cell r="H257">
            <v>12717.471030465989</v>
          </cell>
          <cell r="I257">
            <v>187286.60390820602</v>
          </cell>
          <cell r="J257">
            <v>93837.461817163552</v>
          </cell>
          <cell r="K257">
            <v>93837.461817163552</v>
          </cell>
          <cell r="L257">
            <v>93643.301954103008</v>
          </cell>
          <cell r="M257">
            <v>93643.301954103008</v>
          </cell>
          <cell r="N257">
            <v>93643.301954103008</v>
          </cell>
          <cell r="O257">
            <v>93196.734269063745</v>
          </cell>
          <cell r="P257">
            <v>93837.461817163552</v>
          </cell>
          <cell r="Q257">
            <v>140756.19272574532</v>
          </cell>
          <cell r="R257">
            <v>0</v>
          </cell>
          <cell r="S257">
            <v>93196.734269063745</v>
          </cell>
          <cell r="T257">
            <v>0</v>
          </cell>
          <cell r="U257">
            <v>91097.343681850252</v>
          </cell>
          <cell r="V257">
            <v>0</v>
          </cell>
          <cell r="W257">
            <v>2740.1181353135034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2660.1048096109898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80.013325702513612</v>
          </cell>
          <cell r="AT257">
            <v>80.013325702513612</v>
          </cell>
          <cell r="AU257">
            <v>0</v>
          </cell>
        </row>
        <row r="258">
          <cell r="B258">
            <v>244</v>
          </cell>
          <cell r="C258">
            <v>6</v>
          </cell>
          <cell r="D258">
            <v>1227074.7819163259</v>
          </cell>
          <cell r="E258">
            <v>1227074.7819163259</v>
          </cell>
          <cell r="F258">
            <v>1219030</v>
          </cell>
          <cell r="G258">
            <v>1</v>
          </cell>
          <cell r="H258">
            <v>13100</v>
          </cell>
          <cell r="I258">
            <v>192920</v>
          </cell>
          <cell r="J258">
            <v>96660</v>
          </cell>
          <cell r="K258">
            <v>96660</v>
          </cell>
          <cell r="L258">
            <v>96460</v>
          </cell>
          <cell r="M258">
            <v>96460</v>
          </cell>
          <cell r="N258">
            <v>96460</v>
          </cell>
          <cell r="O258">
            <v>96000</v>
          </cell>
          <cell r="P258">
            <v>96660</v>
          </cell>
          <cell r="Q258">
            <v>144990</v>
          </cell>
          <cell r="R258">
            <v>0</v>
          </cell>
          <cell r="S258">
            <v>96000</v>
          </cell>
          <cell r="T258">
            <v>0</v>
          </cell>
          <cell r="U258">
            <v>96660</v>
          </cell>
          <cell r="V258">
            <v>0</v>
          </cell>
          <cell r="W258">
            <v>8044.7819163259119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8044.7819163259119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</row>
        <row r="259">
          <cell r="B259">
            <v>245</v>
          </cell>
          <cell r="C259">
            <v>6</v>
          </cell>
          <cell r="D259">
            <v>1169360.6126092519</v>
          </cell>
          <cell r="E259">
            <v>1169360.6126092519</v>
          </cell>
          <cell r="F259">
            <v>1219030</v>
          </cell>
          <cell r="G259">
            <v>0.95925499176332973</v>
          </cell>
          <cell r="H259">
            <v>12566.24039209962</v>
          </cell>
          <cell r="I259">
            <v>185059.47301098157</v>
          </cell>
          <cell r="J259">
            <v>92721.587503843446</v>
          </cell>
          <cell r="K259">
            <v>92721.587503843446</v>
          </cell>
          <cell r="L259">
            <v>92529.736505490786</v>
          </cell>
          <cell r="M259">
            <v>92529.736505490786</v>
          </cell>
          <cell r="N259">
            <v>92529.736505490786</v>
          </cell>
          <cell r="O259">
            <v>92088.479209279656</v>
          </cell>
          <cell r="P259">
            <v>92721.587503843446</v>
          </cell>
          <cell r="Q259">
            <v>139082.38125576518</v>
          </cell>
          <cell r="R259">
            <v>0</v>
          </cell>
          <cell r="S259">
            <v>92088.479209279656</v>
          </cell>
          <cell r="T259">
            <v>0</v>
          </cell>
          <cell r="U259">
            <v>88943.645657282235</v>
          </cell>
          <cell r="V259">
            <v>0</v>
          </cell>
          <cell r="W259">
            <v>3777.9418465611525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3624.0095749053571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153.93227165579538</v>
          </cell>
          <cell r="AT259">
            <v>153.93227165579538</v>
          </cell>
          <cell r="AU259">
            <v>0</v>
          </cell>
        </row>
        <row r="260">
          <cell r="B260">
            <v>246</v>
          </cell>
          <cell r="C260">
            <v>6</v>
          </cell>
          <cell r="D260">
            <v>1107071.959679126</v>
          </cell>
          <cell r="E260">
            <v>1107071.959679126</v>
          </cell>
          <cell r="F260">
            <v>1219030</v>
          </cell>
          <cell r="G260">
            <v>0.90815809264671588</v>
          </cell>
          <cell r="H260">
            <v>11896.871013671978</v>
          </cell>
          <cell r="I260">
            <v>175201.85923340442</v>
          </cell>
          <cell r="J260">
            <v>87782.561235231551</v>
          </cell>
          <cell r="K260">
            <v>87782.561235231551</v>
          </cell>
          <cell r="L260">
            <v>87600.929616702211</v>
          </cell>
          <cell r="M260">
            <v>87600.929616702211</v>
          </cell>
          <cell r="N260">
            <v>87600.929616702211</v>
          </cell>
          <cell r="O260">
            <v>87183.176894084725</v>
          </cell>
          <cell r="P260">
            <v>87782.561235231551</v>
          </cell>
          <cell r="Q260">
            <v>131673.84185284734</v>
          </cell>
          <cell r="R260">
            <v>0</v>
          </cell>
          <cell r="S260">
            <v>87183.176894084725</v>
          </cell>
          <cell r="T260">
            <v>0</v>
          </cell>
          <cell r="U260">
            <v>79720.443379031451</v>
          </cell>
          <cell r="V260">
            <v>0</v>
          </cell>
          <cell r="W260">
            <v>8062.117856200086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7321.6775749796998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740.44028122038617</v>
          </cell>
          <cell r="AT260">
            <v>740.44028122038617</v>
          </cell>
          <cell r="AU260">
            <v>0</v>
          </cell>
        </row>
        <row r="261">
          <cell r="B261">
            <v>247</v>
          </cell>
          <cell r="C261">
            <v>6</v>
          </cell>
          <cell r="D261">
            <v>1039084.6702321119</v>
          </cell>
          <cell r="E261">
            <v>1039084.6702321119</v>
          </cell>
          <cell r="F261">
            <v>1219030</v>
          </cell>
          <cell r="G261">
            <v>0.85238646319788025</v>
          </cell>
          <cell r="H261">
            <v>11166.262667892232</v>
          </cell>
          <cell r="I261">
            <v>164442.39648013507</v>
          </cell>
          <cell r="J261">
            <v>82391.675532707101</v>
          </cell>
          <cell r="K261">
            <v>82391.675532707101</v>
          </cell>
          <cell r="L261">
            <v>82221.198240067533</v>
          </cell>
          <cell r="M261">
            <v>82221.198240067533</v>
          </cell>
          <cell r="N261">
            <v>82221.198240067533</v>
          </cell>
          <cell r="O261">
            <v>81829.100466996504</v>
          </cell>
          <cell r="P261">
            <v>82391.675532707101</v>
          </cell>
          <cell r="Q261">
            <v>123587.51329906065</v>
          </cell>
          <cell r="R261">
            <v>0</v>
          </cell>
          <cell r="S261">
            <v>81829.100466996504</v>
          </cell>
          <cell r="T261">
            <v>0</v>
          </cell>
          <cell r="U261">
            <v>70229.548904271462</v>
          </cell>
          <cell r="V261">
            <v>0</v>
          </cell>
          <cell r="W261">
            <v>12162.126628435566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10366.832101776952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1795.2945266586139</v>
          </cell>
          <cell r="AT261">
            <v>1795.2945266586139</v>
          </cell>
          <cell r="AU261">
            <v>0</v>
          </cell>
        </row>
        <row r="262">
          <cell r="B262">
            <v>248</v>
          </cell>
          <cell r="C262">
            <v>6</v>
          </cell>
          <cell r="D262">
            <v>1055751.285160796</v>
          </cell>
          <cell r="E262">
            <v>1055751.285160796</v>
          </cell>
          <cell r="F262">
            <v>1219030</v>
          </cell>
          <cell r="G262">
            <v>0.8660584933601273</v>
          </cell>
          <cell r="H262">
            <v>11345.366263017668</v>
          </cell>
          <cell r="I262">
            <v>167080.00453903576</v>
          </cell>
          <cell r="J262">
            <v>83713.213968189899</v>
          </cell>
          <cell r="K262">
            <v>83713.213968189899</v>
          </cell>
          <cell r="L262">
            <v>83540.002269517878</v>
          </cell>
          <cell r="M262">
            <v>83540.002269517878</v>
          </cell>
          <cell r="N262">
            <v>83540.002269517878</v>
          </cell>
          <cell r="O262">
            <v>83141.615362572222</v>
          </cell>
          <cell r="P262">
            <v>83713.213968189899</v>
          </cell>
          <cell r="Q262">
            <v>125569.82095228486</v>
          </cell>
          <cell r="R262">
            <v>0</v>
          </cell>
          <cell r="S262">
            <v>83141.615362572222</v>
          </cell>
          <cell r="T262">
            <v>0</v>
          </cell>
          <cell r="U262">
            <v>72500.539963624513</v>
          </cell>
          <cell r="V262">
            <v>0</v>
          </cell>
          <cell r="W262">
            <v>11212.674004565342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9710.8315549321251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1501.8424496332173</v>
          </cell>
          <cell r="AT262">
            <v>1501.8424496332173</v>
          </cell>
          <cell r="AU262">
            <v>0</v>
          </cell>
        </row>
        <row r="263">
          <cell r="B263">
            <v>249</v>
          </cell>
          <cell r="C263">
            <v>6</v>
          </cell>
          <cell r="D263">
            <v>1255933.3641092419</v>
          </cell>
          <cell r="E263">
            <v>1255933.3641092419</v>
          </cell>
          <cell r="F263">
            <v>1219030</v>
          </cell>
          <cell r="G263">
            <v>1</v>
          </cell>
          <cell r="H263">
            <v>13100</v>
          </cell>
          <cell r="I263">
            <v>192920</v>
          </cell>
          <cell r="J263">
            <v>96660</v>
          </cell>
          <cell r="K263">
            <v>96660</v>
          </cell>
          <cell r="L263">
            <v>96460</v>
          </cell>
          <cell r="M263">
            <v>96460</v>
          </cell>
          <cell r="N263">
            <v>96460</v>
          </cell>
          <cell r="O263">
            <v>96000</v>
          </cell>
          <cell r="P263">
            <v>96660</v>
          </cell>
          <cell r="Q263">
            <v>144990</v>
          </cell>
          <cell r="R263">
            <v>0</v>
          </cell>
          <cell r="S263">
            <v>96000</v>
          </cell>
          <cell r="T263">
            <v>0</v>
          </cell>
          <cell r="U263">
            <v>96660</v>
          </cell>
          <cell r="V263">
            <v>0</v>
          </cell>
          <cell r="W263">
            <v>36903.364109241869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36903.364109241869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</row>
        <row r="264">
          <cell r="B264">
            <v>250</v>
          </cell>
          <cell r="C264">
            <v>6</v>
          </cell>
          <cell r="D264">
            <v>1305116.550753946</v>
          </cell>
          <cell r="E264">
            <v>1305116.550753946</v>
          </cell>
          <cell r="F264">
            <v>1219030</v>
          </cell>
          <cell r="G264">
            <v>1</v>
          </cell>
          <cell r="H264">
            <v>13100</v>
          </cell>
          <cell r="I264">
            <v>192920</v>
          </cell>
          <cell r="J264">
            <v>96660</v>
          </cell>
          <cell r="K264">
            <v>96660</v>
          </cell>
          <cell r="L264">
            <v>96460</v>
          </cell>
          <cell r="M264">
            <v>96460</v>
          </cell>
          <cell r="N264">
            <v>96460</v>
          </cell>
          <cell r="O264">
            <v>96000</v>
          </cell>
          <cell r="P264">
            <v>96660</v>
          </cell>
          <cell r="Q264">
            <v>144990</v>
          </cell>
          <cell r="R264">
            <v>0</v>
          </cell>
          <cell r="S264">
            <v>96000</v>
          </cell>
          <cell r="T264">
            <v>0</v>
          </cell>
          <cell r="U264">
            <v>96660</v>
          </cell>
          <cell r="V264">
            <v>0</v>
          </cell>
          <cell r="W264">
            <v>86086.55075394595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49330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36756.55075394595</v>
          </cell>
          <cell r="AT264">
            <v>36756.55075394595</v>
          </cell>
          <cell r="AU264">
            <v>0</v>
          </cell>
        </row>
        <row r="265">
          <cell r="B265">
            <v>251</v>
          </cell>
          <cell r="C265">
            <v>6</v>
          </cell>
          <cell r="D265">
            <v>1287634.2760435001</v>
          </cell>
          <cell r="E265">
            <v>1287634.2760435001</v>
          </cell>
          <cell r="F265">
            <v>1219030</v>
          </cell>
          <cell r="G265">
            <v>1</v>
          </cell>
          <cell r="H265">
            <v>13100</v>
          </cell>
          <cell r="I265">
            <v>192920</v>
          </cell>
          <cell r="J265">
            <v>96660</v>
          </cell>
          <cell r="K265">
            <v>96660</v>
          </cell>
          <cell r="L265">
            <v>96460</v>
          </cell>
          <cell r="M265">
            <v>96460</v>
          </cell>
          <cell r="N265">
            <v>96460</v>
          </cell>
          <cell r="O265">
            <v>96000</v>
          </cell>
          <cell r="P265">
            <v>96660</v>
          </cell>
          <cell r="Q265">
            <v>144990</v>
          </cell>
          <cell r="R265">
            <v>0</v>
          </cell>
          <cell r="S265">
            <v>96000</v>
          </cell>
          <cell r="T265">
            <v>0</v>
          </cell>
          <cell r="U265">
            <v>96660</v>
          </cell>
          <cell r="V265">
            <v>0</v>
          </cell>
          <cell r="W265">
            <v>68604.276043500053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49330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19274.276043500053</v>
          </cell>
          <cell r="AT265">
            <v>19274.276043500053</v>
          </cell>
          <cell r="AU265">
            <v>0</v>
          </cell>
        </row>
        <row r="266">
          <cell r="B266">
            <v>252</v>
          </cell>
          <cell r="C266">
            <v>6</v>
          </cell>
          <cell r="D266">
            <v>1362539.1990619081</v>
          </cell>
          <cell r="E266">
            <v>1362539.1990619081</v>
          </cell>
          <cell r="F266">
            <v>1219030</v>
          </cell>
          <cell r="G266">
            <v>1</v>
          </cell>
          <cell r="H266">
            <v>13100</v>
          </cell>
          <cell r="I266">
            <v>192920</v>
          </cell>
          <cell r="J266">
            <v>96660</v>
          </cell>
          <cell r="K266">
            <v>96660</v>
          </cell>
          <cell r="L266">
            <v>96460</v>
          </cell>
          <cell r="M266">
            <v>96460</v>
          </cell>
          <cell r="N266">
            <v>96460</v>
          </cell>
          <cell r="O266">
            <v>96000</v>
          </cell>
          <cell r="P266">
            <v>96660</v>
          </cell>
          <cell r="Q266">
            <v>144990</v>
          </cell>
          <cell r="R266">
            <v>0</v>
          </cell>
          <cell r="S266">
            <v>96000</v>
          </cell>
          <cell r="T266">
            <v>0</v>
          </cell>
          <cell r="U266">
            <v>96660</v>
          </cell>
          <cell r="V266">
            <v>0</v>
          </cell>
          <cell r="W266">
            <v>143509.19906190806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49330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94179.199061908061</v>
          </cell>
          <cell r="AT266">
            <v>94179.199061908061</v>
          </cell>
          <cell r="AU266">
            <v>0</v>
          </cell>
        </row>
        <row r="267">
          <cell r="B267">
            <v>253</v>
          </cell>
          <cell r="C267">
            <v>6</v>
          </cell>
          <cell r="D267">
            <v>1420061.68332847</v>
          </cell>
          <cell r="E267">
            <v>1420061.68332847</v>
          </cell>
          <cell r="F267">
            <v>1219030</v>
          </cell>
          <cell r="G267">
            <v>1</v>
          </cell>
          <cell r="H267">
            <v>13100</v>
          </cell>
          <cell r="I267">
            <v>192920</v>
          </cell>
          <cell r="J267">
            <v>96660</v>
          </cell>
          <cell r="K267">
            <v>96660</v>
          </cell>
          <cell r="L267">
            <v>96460</v>
          </cell>
          <cell r="M267">
            <v>96460</v>
          </cell>
          <cell r="N267">
            <v>96460</v>
          </cell>
          <cell r="O267">
            <v>96000</v>
          </cell>
          <cell r="P267">
            <v>96660</v>
          </cell>
          <cell r="Q267">
            <v>144990</v>
          </cell>
          <cell r="R267">
            <v>0</v>
          </cell>
          <cell r="S267">
            <v>96000</v>
          </cell>
          <cell r="T267">
            <v>0</v>
          </cell>
          <cell r="U267">
            <v>96660</v>
          </cell>
          <cell r="V267">
            <v>0</v>
          </cell>
          <cell r="W267">
            <v>201031.68332846998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49330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151701.68332846998</v>
          </cell>
          <cell r="AT267">
            <v>151701.68332846998</v>
          </cell>
          <cell r="AU267">
            <v>0</v>
          </cell>
        </row>
        <row r="268">
          <cell r="B268">
            <v>254</v>
          </cell>
          <cell r="C268">
            <v>6</v>
          </cell>
          <cell r="D268">
            <v>1415199.67214465</v>
          </cell>
          <cell r="E268">
            <v>1415199.67214465</v>
          </cell>
          <cell r="F268">
            <v>1219030</v>
          </cell>
          <cell r="G268">
            <v>1</v>
          </cell>
          <cell r="H268">
            <v>13100</v>
          </cell>
          <cell r="I268">
            <v>192920</v>
          </cell>
          <cell r="J268">
            <v>96660</v>
          </cell>
          <cell r="K268">
            <v>96660</v>
          </cell>
          <cell r="L268">
            <v>96460</v>
          </cell>
          <cell r="M268">
            <v>96460</v>
          </cell>
          <cell r="N268">
            <v>96460</v>
          </cell>
          <cell r="O268">
            <v>96000</v>
          </cell>
          <cell r="P268">
            <v>96660</v>
          </cell>
          <cell r="Q268">
            <v>144990</v>
          </cell>
          <cell r="R268">
            <v>0</v>
          </cell>
          <cell r="S268">
            <v>96000</v>
          </cell>
          <cell r="T268">
            <v>0</v>
          </cell>
          <cell r="U268">
            <v>96660</v>
          </cell>
          <cell r="V268">
            <v>0</v>
          </cell>
          <cell r="W268">
            <v>196169.67214465002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49330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146839.67214465002</v>
          </cell>
          <cell r="AT268">
            <v>146839.67214465002</v>
          </cell>
          <cell r="AU268">
            <v>0</v>
          </cell>
        </row>
        <row r="269">
          <cell r="B269">
            <v>255</v>
          </cell>
          <cell r="C269">
            <v>6</v>
          </cell>
          <cell r="D269">
            <v>1157937.3822262399</v>
          </cell>
          <cell r="E269">
            <v>1157937.3822262399</v>
          </cell>
          <cell r="F269">
            <v>1219030</v>
          </cell>
          <cell r="G269">
            <v>0.94988423765308472</v>
          </cell>
          <cell r="H269">
            <v>12443.483513255409</v>
          </cell>
          <cell r="I269">
            <v>183251.66712803309</v>
          </cell>
          <cell r="J269">
            <v>91815.810411547165</v>
          </cell>
          <cell r="K269">
            <v>91815.810411547165</v>
          </cell>
          <cell r="L269">
            <v>91625.833564016546</v>
          </cell>
          <cell r="M269">
            <v>91625.833564016546</v>
          </cell>
          <cell r="N269">
            <v>91625.833564016546</v>
          </cell>
          <cell r="O269">
            <v>91188.886814696132</v>
          </cell>
          <cell r="P269">
            <v>91815.810411547165</v>
          </cell>
          <cell r="Q269">
            <v>137723.71561732076</v>
          </cell>
          <cell r="R269">
            <v>0</v>
          </cell>
          <cell r="S269">
            <v>91188.886814696132</v>
          </cell>
          <cell r="T269">
            <v>0</v>
          </cell>
          <cell r="U269">
            <v>87214.391077272769</v>
          </cell>
          <cell r="V269">
            <v>0</v>
          </cell>
          <cell r="W269">
            <v>4601.4193342744838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4370.8156964594828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230.60363781500109</v>
          </cell>
          <cell r="AT269">
            <v>230.60363781500109</v>
          </cell>
          <cell r="AU269">
            <v>0</v>
          </cell>
        </row>
        <row r="270">
          <cell r="B270">
            <v>256</v>
          </cell>
          <cell r="C270">
            <v>6</v>
          </cell>
          <cell r="D270">
            <v>1140375.2387489139</v>
          </cell>
          <cell r="E270">
            <v>1140375.2387489139</v>
          </cell>
          <cell r="F270">
            <v>1219030</v>
          </cell>
          <cell r="G270">
            <v>0.93547758361066902</v>
          </cell>
          <cell r="H270">
            <v>12254.756345299764</v>
          </cell>
          <cell r="I270">
            <v>180472.33543017026</v>
          </cell>
          <cell r="J270">
            <v>90423.263231807272</v>
          </cell>
          <cell r="K270">
            <v>90423.263231807272</v>
          </cell>
          <cell r="L270">
            <v>90236.167715085132</v>
          </cell>
          <cell r="M270">
            <v>90236.167715085132</v>
          </cell>
          <cell r="N270">
            <v>90236.167715085132</v>
          </cell>
          <cell r="O270">
            <v>89805.848026624226</v>
          </cell>
          <cell r="P270">
            <v>90423.263231807272</v>
          </cell>
          <cell r="Q270">
            <v>135634.89484771091</v>
          </cell>
          <cell r="R270">
            <v>0</v>
          </cell>
          <cell r="S270">
            <v>89805.848026624226</v>
          </cell>
          <cell r="T270">
            <v>0</v>
          </cell>
          <cell r="U270">
            <v>84588.93579028263</v>
          </cell>
          <cell r="V270">
            <v>0</v>
          </cell>
          <cell r="W270">
            <v>5834.3274415247142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5457.8825369909564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376.44490453375784</v>
          </cell>
          <cell r="AT270">
            <v>376.44490453375784</v>
          </cell>
          <cell r="AU270">
            <v>0</v>
          </cell>
        </row>
        <row r="271">
          <cell r="B271">
            <v>257</v>
          </cell>
          <cell r="C271">
            <v>6</v>
          </cell>
          <cell r="D271">
            <v>1284418.559816994</v>
          </cell>
          <cell r="E271">
            <v>1284418.559816994</v>
          </cell>
          <cell r="F271">
            <v>1219030</v>
          </cell>
          <cell r="G271">
            <v>1</v>
          </cell>
          <cell r="H271">
            <v>13100</v>
          </cell>
          <cell r="I271">
            <v>192920</v>
          </cell>
          <cell r="J271">
            <v>96660</v>
          </cell>
          <cell r="K271">
            <v>96660</v>
          </cell>
          <cell r="L271">
            <v>96460</v>
          </cell>
          <cell r="M271">
            <v>96460</v>
          </cell>
          <cell r="N271">
            <v>96460</v>
          </cell>
          <cell r="O271">
            <v>96000</v>
          </cell>
          <cell r="P271">
            <v>96660</v>
          </cell>
          <cell r="Q271">
            <v>144990</v>
          </cell>
          <cell r="R271">
            <v>0</v>
          </cell>
          <cell r="S271">
            <v>96000</v>
          </cell>
          <cell r="T271">
            <v>0</v>
          </cell>
          <cell r="U271">
            <v>96660</v>
          </cell>
          <cell r="V271">
            <v>0</v>
          </cell>
          <cell r="W271">
            <v>65388.559816994006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49330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16058.559816994006</v>
          </cell>
          <cell r="AT271">
            <v>16058.559816994006</v>
          </cell>
          <cell r="AU271">
            <v>0</v>
          </cell>
        </row>
        <row r="272">
          <cell r="B272">
            <v>258</v>
          </cell>
          <cell r="C272">
            <v>6</v>
          </cell>
          <cell r="D272">
            <v>1153631.457331822</v>
          </cell>
          <cell r="E272">
            <v>1153631.457331822</v>
          </cell>
          <cell r="F272">
            <v>1219030</v>
          </cell>
          <cell r="G272">
            <v>0.94635198258600861</v>
          </cell>
          <cell r="H272">
            <v>12397.210971876713</v>
          </cell>
          <cell r="I272">
            <v>182570.22448049279</v>
          </cell>
          <cell r="J272">
            <v>91474.382636763592</v>
          </cell>
          <cell r="K272">
            <v>91474.382636763592</v>
          </cell>
          <cell r="L272">
            <v>91285.112240246395</v>
          </cell>
          <cell r="M272">
            <v>91285.112240246395</v>
          </cell>
          <cell r="N272">
            <v>91285.112240246395</v>
          </cell>
          <cell r="O272">
            <v>90849.79032825683</v>
          </cell>
          <cell r="P272">
            <v>91474.382636763592</v>
          </cell>
          <cell r="Q272">
            <v>137211.5739551454</v>
          </cell>
          <cell r="R272">
            <v>0</v>
          </cell>
          <cell r="S272">
            <v>90849.79032825683</v>
          </cell>
          <cell r="T272">
            <v>0</v>
          </cell>
          <cell r="U272">
            <v>86566.9633641322</v>
          </cell>
          <cell r="V272">
            <v>0</v>
          </cell>
          <cell r="W272">
            <v>4907.419272631174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4644.1459580352994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263.27331459587458</v>
          </cell>
          <cell r="AT272">
            <v>263.27331459587458</v>
          </cell>
          <cell r="AU272">
            <v>0</v>
          </cell>
        </row>
        <row r="273">
          <cell r="B273">
            <v>259</v>
          </cell>
          <cell r="C273">
            <v>6</v>
          </cell>
          <cell r="D273">
            <v>1087975.3375181179</v>
          </cell>
          <cell r="E273">
            <v>1087975.3375181179</v>
          </cell>
          <cell r="F273">
            <v>1219030</v>
          </cell>
          <cell r="G273">
            <v>0.89249266836592855</v>
          </cell>
          <cell r="H273">
            <v>11691.653955593663</v>
          </cell>
          <cell r="I273">
            <v>172179.68558115495</v>
          </cell>
          <cell r="J273">
            <v>86268.34132425065</v>
          </cell>
          <cell r="K273">
            <v>86268.34132425065</v>
          </cell>
          <cell r="L273">
            <v>86089.842790577473</v>
          </cell>
          <cell r="M273">
            <v>86089.842790577473</v>
          </cell>
          <cell r="N273">
            <v>86089.842790577473</v>
          </cell>
          <cell r="O273">
            <v>85679.29616312914</v>
          </cell>
          <cell r="P273">
            <v>86268.34132425065</v>
          </cell>
          <cell r="Q273">
            <v>129402.51198637598</v>
          </cell>
          <cell r="R273">
            <v>0</v>
          </cell>
          <cell r="S273">
            <v>85679.29616312914</v>
          </cell>
          <cell r="T273">
            <v>0</v>
          </cell>
          <cell r="U273">
            <v>76993.862143983089</v>
          </cell>
          <cell r="V273">
            <v>0</v>
          </cell>
          <cell r="W273">
            <v>9274.4791802675463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8277.4046713012322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997.07450896631417</v>
          </cell>
          <cell r="AT273">
            <v>997.07450896631417</v>
          </cell>
          <cell r="AU273">
            <v>0</v>
          </cell>
        </row>
        <row r="274">
          <cell r="B274">
            <v>260</v>
          </cell>
          <cell r="C274">
            <v>6</v>
          </cell>
          <cell r="D274">
            <v>1002226.232676578</v>
          </cell>
          <cell r="E274">
            <v>1002226.232676578</v>
          </cell>
          <cell r="F274">
            <v>1219030</v>
          </cell>
          <cell r="G274">
            <v>0.82215058913773897</v>
          </cell>
          <cell r="H274">
            <v>10770.172717704381</v>
          </cell>
          <cell r="I274">
            <v>158609.29165645261</v>
          </cell>
          <cell r="J274">
            <v>79469.075946053854</v>
          </cell>
          <cell r="K274">
            <v>79469.075946053854</v>
          </cell>
          <cell r="L274">
            <v>79304.645828226305</v>
          </cell>
          <cell r="M274">
            <v>79304.645828226305</v>
          </cell>
          <cell r="N274">
            <v>79304.645828226305</v>
          </cell>
          <cell r="O274">
            <v>78926.456557222948</v>
          </cell>
          <cell r="P274">
            <v>79469.075946053854</v>
          </cell>
          <cell r="Q274">
            <v>119203.61391908077</v>
          </cell>
          <cell r="R274">
            <v>0</v>
          </cell>
          <cell r="S274">
            <v>78926.456557222948</v>
          </cell>
          <cell r="T274">
            <v>0</v>
          </cell>
          <cell r="U274">
            <v>65335.54760727979</v>
          </cell>
          <cell r="V274">
            <v>0</v>
          </cell>
          <cell r="W274">
            <v>14133.528338773875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11619.888650317871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2513.6396884560036</v>
          </cell>
          <cell r="AT274">
            <v>2513.6396884560036</v>
          </cell>
          <cell r="AU274">
            <v>0</v>
          </cell>
        </row>
        <row r="275">
          <cell r="B275">
            <v>261</v>
          </cell>
          <cell r="C275">
            <v>6</v>
          </cell>
          <cell r="D275">
            <v>955689.69729435991</v>
          </cell>
          <cell r="E275">
            <v>955689.69729435991</v>
          </cell>
          <cell r="F275">
            <v>1219030</v>
          </cell>
          <cell r="G275">
            <v>0.78397553570819412</v>
          </cell>
          <cell r="H275">
            <v>10270.079517777343</v>
          </cell>
          <cell r="I275">
            <v>151244.5603488248</v>
          </cell>
          <cell r="J275">
            <v>75779.075281554047</v>
          </cell>
          <cell r="K275">
            <v>75779.075281554047</v>
          </cell>
          <cell r="L275">
            <v>75622.280174412401</v>
          </cell>
          <cell r="M275">
            <v>75622.280174412401</v>
          </cell>
          <cell r="N275">
            <v>75622.280174412401</v>
          </cell>
          <cell r="O275">
            <v>75261.651427986639</v>
          </cell>
          <cell r="P275">
            <v>75779.075281554047</v>
          </cell>
          <cell r="Q275">
            <v>113668.61292233107</v>
          </cell>
          <cell r="R275">
            <v>0</v>
          </cell>
          <cell r="S275">
            <v>75261.651427986639</v>
          </cell>
          <cell r="T275">
            <v>0</v>
          </cell>
          <cell r="U275">
            <v>59408.941139327879</v>
          </cell>
          <cell r="V275">
            <v>0</v>
          </cell>
          <cell r="W275">
            <v>16370.13414222619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12833.784683766777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3536.3494584594137</v>
          </cell>
          <cell r="AT275">
            <v>3536.3494584594137</v>
          </cell>
          <cell r="AU275">
            <v>0</v>
          </cell>
        </row>
        <row r="276">
          <cell r="B276">
            <v>262</v>
          </cell>
          <cell r="C276">
            <v>6</v>
          </cell>
          <cell r="D276">
            <v>891446.25629484595</v>
          </cell>
          <cell r="E276">
            <v>891446.25629484595</v>
          </cell>
          <cell r="F276">
            <v>1219030</v>
          </cell>
          <cell r="G276">
            <v>0.73127507632695332</v>
          </cell>
          <cell r="H276">
            <v>9579.7034998830877</v>
          </cell>
          <cell r="I276">
            <v>141077.58772499583</v>
          </cell>
          <cell r="J276">
            <v>70685.048877763315</v>
          </cell>
          <cell r="K276">
            <v>70685.048877763315</v>
          </cell>
          <cell r="L276">
            <v>70538.793862497914</v>
          </cell>
          <cell r="M276">
            <v>70538.793862497914</v>
          </cell>
          <cell r="N276">
            <v>70538.793862497914</v>
          </cell>
          <cell r="O276">
            <v>70202.407327387526</v>
          </cell>
          <cell r="P276">
            <v>70685.048877763315</v>
          </cell>
          <cell r="Q276">
            <v>106027.57331664496</v>
          </cell>
          <cell r="R276">
            <v>0</v>
          </cell>
          <cell r="S276">
            <v>70202.407327387526</v>
          </cell>
          <cell r="T276">
            <v>0</v>
          </cell>
          <cell r="U276">
            <v>51690.214513260806</v>
          </cell>
          <cell r="V276">
            <v>0</v>
          </cell>
          <cell r="W276">
            <v>18994.834364502574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13890.448949719455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5104.3854147831189</v>
          </cell>
          <cell r="AT276">
            <v>5104.3854147831189</v>
          </cell>
          <cell r="AU276">
            <v>0</v>
          </cell>
        </row>
        <row r="277">
          <cell r="B277">
            <v>263</v>
          </cell>
          <cell r="C277">
            <v>6</v>
          </cell>
          <cell r="D277">
            <v>853970.83251516393</v>
          </cell>
          <cell r="E277">
            <v>853970.83251516393</v>
          </cell>
          <cell r="F277">
            <v>1219030</v>
          </cell>
          <cell r="G277">
            <v>0.70053307343967242</v>
          </cell>
          <cell r="H277">
            <v>9176.9832620597081</v>
          </cell>
          <cell r="I277">
            <v>135146.84052798161</v>
          </cell>
          <cell r="J277">
            <v>67713.526878678735</v>
          </cell>
          <cell r="K277">
            <v>67713.526878678735</v>
          </cell>
          <cell r="L277">
            <v>67573.420263990804</v>
          </cell>
          <cell r="M277">
            <v>67573.420263990804</v>
          </cell>
          <cell r="N277">
            <v>67573.420263990804</v>
          </cell>
          <cell r="O277">
            <v>67251.175050208549</v>
          </cell>
          <cell r="P277">
            <v>67713.526878678735</v>
          </cell>
          <cell r="Q277">
            <v>101570.2903180181</v>
          </cell>
          <cell r="R277">
            <v>0</v>
          </cell>
          <cell r="S277">
            <v>67251.175050208549</v>
          </cell>
          <cell r="T277">
            <v>0</v>
          </cell>
          <cell r="U277">
            <v>47435.565097760744</v>
          </cell>
          <cell r="V277">
            <v>0</v>
          </cell>
          <cell r="W277">
            <v>20277.961780918064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14205.382889478744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6072.5788914393197</v>
          </cell>
          <cell r="AT277">
            <v>6072.5788914393197</v>
          </cell>
          <cell r="AU277">
            <v>0</v>
          </cell>
        </row>
        <row r="278">
          <cell r="B278">
            <v>264</v>
          </cell>
          <cell r="C278">
            <v>6</v>
          </cell>
          <cell r="D278">
            <v>959928.73209651595</v>
          </cell>
          <cell r="E278">
            <v>959928.73209651595</v>
          </cell>
          <cell r="F278">
            <v>1219030</v>
          </cell>
          <cell r="G278">
            <v>0.78745291920339611</v>
          </cell>
          <cell r="H278">
            <v>10315.633241564488</v>
          </cell>
          <cell r="I278">
            <v>151915.41717271917</v>
          </cell>
          <cell r="J278">
            <v>76115.199170200271</v>
          </cell>
          <cell r="K278">
            <v>76115.199170200271</v>
          </cell>
          <cell r="L278">
            <v>75957.708586359586</v>
          </cell>
          <cell r="M278">
            <v>75957.708586359586</v>
          </cell>
          <cell r="N278">
            <v>75957.708586359586</v>
          </cell>
          <cell r="O278">
            <v>75595.480243526021</v>
          </cell>
          <cell r="P278">
            <v>76115.199170200271</v>
          </cell>
          <cell r="Q278">
            <v>114172.79875530041</v>
          </cell>
          <cell r="R278">
            <v>0</v>
          </cell>
          <cell r="S278">
            <v>75595.480243526021</v>
          </cell>
          <cell r="T278">
            <v>0</v>
          </cell>
          <cell r="U278">
            <v>59937.135782322024</v>
          </cell>
          <cell r="V278">
            <v>0</v>
          </cell>
          <cell r="W278">
            <v>16178.063387878123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12739.463241842212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3438.6001460359112</v>
          </cell>
          <cell r="AT278">
            <v>3438.6001460359112</v>
          </cell>
          <cell r="AU278">
            <v>0</v>
          </cell>
        </row>
        <row r="279">
          <cell r="B279">
            <v>265</v>
          </cell>
          <cell r="C279">
            <v>6</v>
          </cell>
          <cell r="D279">
            <v>1004140.0880029399</v>
          </cell>
          <cell r="E279">
            <v>1004140.0880029399</v>
          </cell>
          <cell r="F279">
            <v>1219030</v>
          </cell>
          <cell r="G279">
            <v>0.82372057127629339</v>
          </cell>
          <cell r="H279">
            <v>10790.739483719444</v>
          </cell>
          <cell r="I279">
            <v>158912.17261062251</v>
          </cell>
          <cell r="J279">
            <v>79620.830419566526</v>
          </cell>
          <cell r="K279">
            <v>79620.830419566526</v>
          </cell>
          <cell r="L279">
            <v>79456.086305311255</v>
          </cell>
          <cell r="M279">
            <v>79456.086305311255</v>
          </cell>
          <cell r="N279">
            <v>79456.086305311255</v>
          </cell>
          <cell r="O279">
            <v>79077.174842524168</v>
          </cell>
          <cell r="P279">
            <v>79620.830419566526</v>
          </cell>
          <cell r="Q279">
            <v>119431.24562934978</v>
          </cell>
          <cell r="R279">
            <v>0</v>
          </cell>
          <cell r="S279">
            <v>79077.174842524168</v>
          </cell>
          <cell r="T279">
            <v>0</v>
          </cell>
          <cell r="U279">
            <v>65585.315918698368</v>
          </cell>
          <cell r="V279">
            <v>0</v>
          </cell>
          <cell r="W279">
            <v>14035.51450086839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11561.34202281201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2474.17247805638</v>
          </cell>
          <cell r="AT279">
            <v>2474.17247805638</v>
          </cell>
          <cell r="AU279">
            <v>0</v>
          </cell>
        </row>
        <row r="280">
          <cell r="B280">
            <v>266</v>
          </cell>
          <cell r="C280">
            <v>6</v>
          </cell>
          <cell r="D280">
            <v>1066955.8747944739</v>
          </cell>
          <cell r="E280">
            <v>1066955.8747944739</v>
          </cell>
          <cell r="F280">
            <v>1219030</v>
          </cell>
          <cell r="G280">
            <v>0.87524989113842466</v>
          </cell>
          <cell r="H280">
            <v>11465.773573913362</v>
          </cell>
          <cell r="I280">
            <v>168853.20899842487</v>
          </cell>
          <cell r="J280">
            <v>84601.654477440126</v>
          </cell>
          <cell r="K280">
            <v>84601.654477440126</v>
          </cell>
          <cell r="L280">
            <v>84426.604499212437</v>
          </cell>
          <cell r="M280">
            <v>84426.604499212437</v>
          </cell>
          <cell r="N280">
            <v>84426.604499212437</v>
          </cell>
          <cell r="O280">
            <v>84023.989549288774</v>
          </cell>
          <cell r="P280">
            <v>84601.654477440126</v>
          </cell>
          <cell r="Q280">
            <v>126902.4817161602</v>
          </cell>
          <cell r="R280">
            <v>0</v>
          </cell>
          <cell r="S280">
            <v>84023.989549288774</v>
          </cell>
          <cell r="T280">
            <v>0</v>
          </cell>
          <cell r="U280">
            <v>74047.588871510132</v>
          </cell>
          <cell r="V280">
            <v>0</v>
          </cell>
          <cell r="W280">
            <v>10554.065605930053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9237.4447726580711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1316.6208332719816</v>
          </cell>
          <cell r="AT280">
            <v>1316.6208332719816</v>
          </cell>
          <cell r="AU280">
            <v>0</v>
          </cell>
        </row>
        <row r="281">
          <cell r="B281">
            <v>267</v>
          </cell>
          <cell r="C281">
            <v>6</v>
          </cell>
          <cell r="D281">
            <v>1089058.5576689281</v>
          </cell>
          <cell r="E281">
            <v>1089058.5576689281</v>
          </cell>
          <cell r="F281">
            <v>1219030</v>
          </cell>
          <cell r="G281">
            <v>0.89338126023881947</v>
          </cell>
          <cell r="H281">
            <v>11703.294509128535</v>
          </cell>
          <cell r="I281">
            <v>172351.11272527307</v>
          </cell>
          <cell r="J281">
            <v>86354.232614684297</v>
          </cell>
          <cell r="K281">
            <v>86354.232614684297</v>
          </cell>
          <cell r="L281">
            <v>86175.556362636533</v>
          </cell>
          <cell r="M281">
            <v>86175.556362636533</v>
          </cell>
          <cell r="N281">
            <v>86175.556362636533</v>
          </cell>
          <cell r="O281">
            <v>85764.60098292667</v>
          </cell>
          <cell r="P281">
            <v>86354.232614684297</v>
          </cell>
          <cell r="Q281">
            <v>129531.34892202643</v>
          </cell>
          <cell r="R281">
            <v>0</v>
          </cell>
          <cell r="S281">
            <v>85764.60098292667</v>
          </cell>
          <cell r="T281">
            <v>0</v>
          </cell>
          <cell r="U281">
            <v>77147.253160262801</v>
          </cell>
          <cell r="V281">
            <v>0</v>
          </cell>
          <cell r="W281">
            <v>9206.9794544214383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8225.3429079839425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981.63654643749578</v>
          </cell>
          <cell r="AT281">
            <v>981.63654643749578</v>
          </cell>
          <cell r="AU281">
            <v>0</v>
          </cell>
        </row>
        <row r="282">
          <cell r="B282">
            <v>268</v>
          </cell>
          <cell r="C282">
            <v>6</v>
          </cell>
          <cell r="D282">
            <v>1003590.9902306399</v>
          </cell>
          <cell r="E282">
            <v>1003590.9902306399</v>
          </cell>
          <cell r="F282">
            <v>1219030</v>
          </cell>
          <cell r="G282">
            <v>0.82327013299971286</v>
          </cell>
          <cell r="H282">
            <v>10784.838742296239</v>
          </cell>
          <cell r="I282">
            <v>158825.27405830461</v>
          </cell>
          <cell r="J282">
            <v>79577.291055752241</v>
          </cell>
          <cell r="K282">
            <v>79577.291055752241</v>
          </cell>
          <cell r="L282">
            <v>79412.637029152305</v>
          </cell>
          <cell r="M282">
            <v>79412.637029152305</v>
          </cell>
          <cell r="N282">
            <v>79412.637029152305</v>
          </cell>
          <cell r="O282">
            <v>79033.932767972437</v>
          </cell>
          <cell r="P282">
            <v>79577.291055752241</v>
          </cell>
          <cell r="Q282">
            <v>119365.93658362837</v>
          </cell>
          <cell r="R282">
            <v>0</v>
          </cell>
          <cell r="S282">
            <v>79033.932767972437</v>
          </cell>
          <cell r="T282">
            <v>0</v>
          </cell>
          <cell r="U282">
            <v>65513.60699122597</v>
          </cell>
          <cell r="V282">
            <v>0</v>
          </cell>
          <cell r="W282">
            <v>14063.684064526227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11578.21105026845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2485.4730142577773</v>
          </cell>
          <cell r="AT282">
            <v>2485.4730142577773</v>
          </cell>
          <cell r="AU282">
            <v>0</v>
          </cell>
        </row>
        <row r="283">
          <cell r="B283">
            <v>269</v>
          </cell>
          <cell r="C283">
            <v>6</v>
          </cell>
          <cell r="D283">
            <v>877424.295909476</v>
          </cell>
          <cell r="E283">
            <v>877424.295909476</v>
          </cell>
          <cell r="F283">
            <v>1219030</v>
          </cell>
          <cell r="G283">
            <v>0.71977252070045528</v>
          </cell>
          <cell r="H283">
            <v>9429.0200211759638</v>
          </cell>
          <cell r="I283">
            <v>138858.51469353182</v>
          </cell>
          <cell r="J283">
            <v>69573.211850906009</v>
          </cell>
          <cell r="K283">
            <v>69573.211850906009</v>
          </cell>
          <cell r="L283">
            <v>69429.257346765909</v>
          </cell>
          <cell r="M283">
            <v>69429.257346765909</v>
          </cell>
          <cell r="N283">
            <v>69429.257346765909</v>
          </cell>
          <cell r="O283">
            <v>69098.1619872437</v>
          </cell>
          <cell r="P283">
            <v>69573.211850906009</v>
          </cell>
          <cell r="Q283">
            <v>104359.81777635901</v>
          </cell>
          <cell r="R283">
            <v>0</v>
          </cell>
          <cell r="S283">
            <v>69098.1619872437</v>
          </cell>
          <cell r="T283">
            <v>0</v>
          </cell>
          <cell r="U283">
            <v>50076.886067153413</v>
          </cell>
          <cell r="V283">
            <v>0</v>
          </cell>
          <cell r="W283">
            <v>19496.325783752603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14032.91955376889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5463.4062299837133</v>
          </cell>
          <cell r="AT283">
            <v>5463.4062299837133</v>
          </cell>
          <cell r="AU283">
            <v>0</v>
          </cell>
        </row>
        <row r="284">
          <cell r="B284">
            <v>270</v>
          </cell>
          <cell r="C284">
            <v>6</v>
          </cell>
          <cell r="D284">
            <v>852012.05100743193</v>
          </cell>
          <cell r="E284">
            <v>852012.05100743193</v>
          </cell>
          <cell r="F284">
            <v>1219030</v>
          </cell>
          <cell r="G284">
            <v>0.69892623726030689</v>
          </cell>
          <cell r="H284">
            <v>9155.9337081100202</v>
          </cell>
          <cell r="I284">
            <v>134836.8496922584</v>
          </cell>
          <cell r="J284">
            <v>67558.210093581263</v>
          </cell>
          <cell r="K284">
            <v>67558.210093581263</v>
          </cell>
          <cell r="L284">
            <v>67418.424846129201</v>
          </cell>
          <cell r="M284">
            <v>67418.424846129201</v>
          </cell>
          <cell r="N284">
            <v>67418.424846129201</v>
          </cell>
          <cell r="O284">
            <v>67096.918776989463</v>
          </cell>
          <cell r="P284">
            <v>67558.210093581263</v>
          </cell>
          <cell r="Q284">
            <v>101337.31514037189</v>
          </cell>
          <cell r="R284">
            <v>0</v>
          </cell>
          <cell r="S284">
            <v>67096.918776989463</v>
          </cell>
          <cell r="T284">
            <v>0</v>
          </cell>
          <cell r="U284">
            <v>47218.2055767481</v>
          </cell>
          <cell r="V284">
            <v>0</v>
          </cell>
          <cell r="W284">
            <v>20340.004516833229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14216.162822807895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6123.8416940253337</v>
          </cell>
          <cell r="AT284">
            <v>6123.8416940253337</v>
          </cell>
          <cell r="AU284">
            <v>0</v>
          </cell>
        </row>
        <row r="285">
          <cell r="B285">
            <v>271</v>
          </cell>
          <cell r="C285">
            <v>6</v>
          </cell>
          <cell r="D285">
            <v>964092.88992972195</v>
          </cell>
          <cell r="E285">
            <v>964092.88992972195</v>
          </cell>
          <cell r="F285">
            <v>1219030</v>
          </cell>
          <cell r="G285">
            <v>0.79086887929724614</v>
          </cell>
          <cell r="H285">
            <v>10360.382318793925</v>
          </cell>
          <cell r="I285">
            <v>152574.42419402473</v>
          </cell>
          <cell r="J285">
            <v>76445.385872871819</v>
          </cell>
          <cell r="K285">
            <v>76445.385872871819</v>
          </cell>
          <cell r="L285">
            <v>76287.212097012365</v>
          </cell>
          <cell r="M285">
            <v>76287.212097012365</v>
          </cell>
          <cell r="N285">
            <v>76287.212097012365</v>
          </cell>
          <cell r="O285">
            <v>75923.412412535632</v>
          </cell>
          <cell r="P285">
            <v>76445.385872871819</v>
          </cell>
          <cell r="Q285">
            <v>114668.07880930771</v>
          </cell>
          <cell r="R285">
            <v>0</v>
          </cell>
          <cell r="S285">
            <v>75923.412412535632</v>
          </cell>
          <cell r="T285">
            <v>0</v>
          </cell>
          <cell r="U285">
            <v>60458.276652723602</v>
          </cell>
          <cell r="V285">
            <v>0</v>
          </cell>
          <cell r="W285">
            <v>15987.109220148181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12643.707152141262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3343.4020680069189</v>
          </cell>
          <cell r="AT285">
            <v>3343.4020680069189</v>
          </cell>
          <cell r="AU285">
            <v>0</v>
          </cell>
        </row>
        <row r="286">
          <cell r="B286">
            <v>272</v>
          </cell>
          <cell r="C286">
            <v>6</v>
          </cell>
          <cell r="D286">
            <v>963171.40403184399</v>
          </cell>
          <cell r="E286">
            <v>963171.40403184399</v>
          </cell>
          <cell r="F286">
            <v>1219030</v>
          </cell>
          <cell r="G286">
            <v>0.79011296197127556</v>
          </cell>
          <cell r="H286">
            <v>10350.479801823711</v>
          </cell>
          <cell r="I286">
            <v>152428.59262349849</v>
          </cell>
          <cell r="J286">
            <v>76372.318904143496</v>
          </cell>
          <cell r="K286">
            <v>76372.318904143496</v>
          </cell>
          <cell r="L286">
            <v>76214.296311749247</v>
          </cell>
          <cell r="M286">
            <v>76214.296311749247</v>
          </cell>
          <cell r="N286">
            <v>76214.296311749247</v>
          </cell>
          <cell r="O286">
            <v>75850.844349242456</v>
          </cell>
          <cell r="P286">
            <v>76372.318904143496</v>
          </cell>
          <cell r="Q286">
            <v>114558.47835621524</v>
          </cell>
          <cell r="R286">
            <v>0</v>
          </cell>
          <cell r="S286">
            <v>75850.844349242456</v>
          </cell>
          <cell r="T286">
            <v>0</v>
          </cell>
          <cell r="U286">
            <v>60342.759101967589</v>
          </cell>
          <cell r="V286">
            <v>0</v>
          </cell>
          <cell r="W286">
            <v>16029.559802175849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12665.162974392853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3364.3968277829954</v>
          </cell>
          <cell r="AT286">
            <v>3364.3968277829954</v>
          </cell>
          <cell r="AU286">
            <v>0</v>
          </cell>
        </row>
        <row r="287">
          <cell r="B287">
            <v>273</v>
          </cell>
          <cell r="C287">
            <v>6</v>
          </cell>
          <cell r="D287">
            <v>997283.35436629201</v>
          </cell>
          <cell r="E287">
            <v>997283.35436629201</v>
          </cell>
          <cell r="F287">
            <v>1219030</v>
          </cell>
          <cell r="G287">
            <v>0.8180958256698293</v>
          </cell>
          <cell r="H287">
            <v>10717.055316274764</v>
          </cell>
          <cell r="I287">
            <v>157827.04668822346</v>
          </cell>
          <cell r="J287">
            <v>79077.142509245707</v>
          </cell>
          <cell r="K287">
            <v>79077.142509245707</v>
          </cell>
          <cell r="L287">
            <v>78913.523344111731</v>
          </cell>
          <cell r="M287">
            <v>78913.523344111731</v>
          </cell>
          <cell r="N287">
            <v>78913.523344111731</v>
          </cell>
          <cell r="O287">
            <v>78537.199264303606</v>
          </cell>
          <cell r="P287">
            <v>79077.142509245707</v>
          </cell>
          <cell r="Q287">
            <v>118615.71376386855</v>
          </cell>
          <cell r="R287">
            <v>0</v>
          </cell>
          <cell r="S287">
            <v>78537.199264303606</v>
          </cell>
          <cell r="T287">
            <v>0</v>
          </cell>
          <cell r="U287">
            <v>64692.680192712185</v>
          </cell>
          <cell r="V287">
            <v>0</v>
          </cell>
          <cell r="W287">
            <v>14384.462316533551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11767.868575661061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2616.5937408724894</v>
          </cell>
          <cell r="AT287">
            <v>2616.5937408724894</v>
          </cell>
          <cell r="AU287">
            <v>0</v>
          </cell>
        </row>
        <row r="288">
          <cell r="B288">
            <v>274</v>
          </cell>
          <cell r="C288">
            <v>7</v>
          </cell>
          <cell r="D288">
            <v>841940.59950386395</v>
          </cell>
          <cell r="E288">
            <v>841940.59950386395</v>
          </cell>
          <cell r="F288">
            <v>1219030</v>
          </cell>
          <cell r="G288">
            <v>0.69066438028913479</v>
          </cell>
          <cell r="H288">
            <v>9047.7033817876654</v>
          </cell>
          <cell r="I288">
            <v>133242.97224537987</v>
          </cell>
          <cell r="J288">
            <v>66759.61899874777</v>
          </cell>
          <cell r="K288">
            <v>66759.61899874777</v>
          </cell>
          <cell r="L288">
            <v>66621.486122689937</v>
          </cell>
          <cell r="M288">
            <v>66621.486122689937</v>
          </cell>
          <cell r="N288">
            <v>66621.486122689937</v>
          </cell>
          <cell r="O288">
            <v>66303.780507756936</v>
          </cell>
          <cell r="P288">
            <v>66759.61899874777</v>
          </cell>
          <cell r="Q288">
            <v>100139.42849812165</v>
          </cell>
          <cell r="R288">
            <v>0</v>
          </cell>
          <cell r="S288">
            <v>66303.780507756936</v>
          </cell>
          <cell r="T288">
            <v>0</v>
          </cell>
          <cell r="U288">
            <v>46108.490884108811</v>
          </cell>
          <cell r="V288">
            <v>0</v>
          </cell>
          <cell r="W288">
            <v>20651.12811463885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14262.99860156857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6388.1295130702802</v>
          </cell>
          <cell r="AT288">
            <v>6388.1295130702802</v>
          </cell>
          <cell r="AU288">
            <v>0</v>
          </cell>
        </row>
        <row r="289">
          <cell r="B289">
            <v>275</v>
          </cell>
          <cell r="C289">
            <v>7</v>
          </cell>
          <cell r="D289">
            <v>836572.42000994203</v>
          </cell>
          <cell r="E289">
            <v>836572.42000994203</v>
          </cell>
          <cell r="F289">
            <v>1219030</v>
          </cell>
          <cell r="G289">
            <v>0.68626073190154635</v>
          </cell>
          <cell r="H289">
            <v>8990.0155879102567</v>
          </cell>
          <cell r="I289">
            <v>132393.42039844632</v>
          </cell>
          <cell r="J289">
            <v>66333.962345603475</v>
          </cell>
          <cell r="K289">
            <v>66333.962345603475</v>
          </cell>
          <cell r="L289">
            <v>66196.710199223162</v>
          </cell>
          <cell r="M289">
            <v>66196.710199223162</v>
          </cell>
          <cell r="N289">
            <v>66196.710199223162</v>
          </cell>
          <cell r="O289">
            <v>65881.030262548447</v>
          </cell>
          <cell r="P289">
            <v>66333.962345603475</v>
          </cell>
          <cell r="Q289">
            <v>99500.943518405198</v>
          </cell>
          <cell r="R289">
            <v>0</v>
          </cell>
          <cell r="S289">
            <v>65881.030262548447</v>
          </cell>
          <cell r="T289">
            <v>0</v>
          </cell>
          <cell r="U289">
            <v>45522.393549223394</v>
          </cell>
          <cell r="V289">
            <v>0</v>
          </cell>
          <cell r="W289">
            <v>20811.568796379957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14282.162434223093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6529.4063621568639</v>
          </cell>
          <cell r="AT289">
            <v>6529.4063621568639</v>
          </cell>
          <cell r="AU289">
            <v>0</v>
          </cell>
        </row>
        <row r="290">
          <cell r="B290">
            <v>276</v>
          </cell>
          <cell r="C290">
            <v>7</v>
          </cell>
          <cell r="D290">
            <v>729876.73269453598</v>
          </cell>
          <cell r="E290">
            <v>729876.73269453598</v>
          </cell>
          <cell r="F290">
            <v>1219030</v>
          </cell>
          <cell r="G290">
            <v>0.59873566088983532</v>
          </cell>
          <cell r="H290">
            <v>7843.4371576568428</v>
          </cell>
          <cell r="I290">
            <v>115508.08369886703</v>
          </cell>
          <cell r="J290">
            <v>57873.788981611484</v>
          </cell>
          <cell r="K290">
            <v>57873.788981611484</v>
          </cell>
          <cell r="L290">
            <v>57754.041849433517</v>
          </cell>
          <cell r="M290">
            <v>57754.041849433517</v>
          </cell>
          <cell r="N290">
            <v>57754.041849433517</v>
          </cell>
          <cell r="O290">
            <v>57478.623445424193</v>
          </cell>
          <cell r="P290">
            <v>57873.788981611484</v>
          </cell>
          <cell r="Q290">
            <v>86810.683472417222</v>
          </cell>
          <cell r="R290">
            <v>0</v>
          </cell>
          <cell r="S290">
            <v>57478.623445424193</v>
          </cell>
          <cell r="T290">
            <v>0</v>
          </cell>
          <cell r="U290">
            <v>34651.101294104097</v>
          </cell>
          <cell r="V290">
            <v>0</v>
          </cell>
          <cell r="W290">
            <v>23222.687687507481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13904.251260218034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9318.4364272894472</v>
          </cell>
          <cell r="AT290">
            <v>9318.4364272894472</v>
          </cell>
          <cell r="AU290">
            <v>0</v>
          </cell>
        </row>
        <row r="291">
          <cell r="B291">
            <v>277</v>
          </cell>
          <cell r="C291">
            <v>7</v>
          </cell>
          <cell r="D291">
            <v>538298.51665823802</v>
          </cell>
          <cell r="E291">
            <v>538298.51665823802</v>
          </cell>
          <cell r="F291">
            <v>1219030</v>
          </cell>
          <cell r="G291">
            <v>0.44157938414824738</v>
          </cell>
          <cell r="H291">
            <v>5784.6899323420403</v>
          </cell>
          <cell r="I291">
            <v>85189.494789879886</v>
          </cell>
          <cell r="J291">
            <v>42683.063271769592</v>
          </cell>
          <cell r="K291">
            <v>42683.063271769592</v>
          </cell>
          <cell r="L291">
            <v>42594.747394939943</v>
          </cell>
          <cell r="M291">
            <v>42594.747394939943</v>
          </cell>
          <cell r="N291">
            <v>42594.747394939943</v>
          </cell>
          <cell r="O291">
            <v>42391.620878231748</v>
          </cell>
          <cell r="P291">
            <v>42683.063271769592</v>
          </cell>
          <cell r="Q291">
            <v>64024.594907654384</v>
          </cell>
          <cell r="R291">
            <v>0</v>
          </cell>
          <cell r="S291">
            <v>37567.226633564249</v>
          </cell>
          <cell r="T291">
            <v>0</v>
          </cell>
          <cell r="U291">
            <v>20978.313832557298</v>
          </cell>
          <cell r="V291">
            <v>0</v>
          </cell>
          <cell r="W291">
            <v>26529.143683879753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11714.722929907988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14814.420753971764</v>
          </cell>
          <cell r="AT291">
            <v>14814.420753971764</v>
          </cell>
          <cell r="AU291">
            <v>0</v>
          </cell>
        </row>
        <row r="292">
          <cell r="B292">
            <v>278</v>
          </cell>
          <cell r="C292">
            <v>7</v>
          </cell>
          <cell r="D292">
            <v>578549.38008699997</v>
          </cell>
          <cell r="E292">
            <v>578549.38008699997</v>
          </cell>
          <cell r="F292">
            <v>1219030</v>
          </cell>
          <cell r="G292">
            <v>0.4745981477789718</v>
          </cell>
          <cell r="H292">
            <v>6217.2357359045309</v>
          </cell>
          <cell r="I292">
            <v>91559.474669519244</v>
          </cell>
          <cell r="J292">
            <v>45874.656964315414</v>
          </cell>
          <cell r="K292">
            <v>45874.656964315414</v>
          </cell>
          <cell r="L292">
            <v>45779.737334759622</v>
          </cell>
          <cell r="M292">
            <v>45779.737334759622</v>
          </cell>
          <cell r="N292">
            <v>45779.737334759622</v>
          </cell>
          <cell r="O292">
            <v>45561.422186781296</v>
          </cell>
          <cell r="P292">
            <v>45874.656964315414</v>
          </cell>
          <cell r="Q292">
            <v>68811.985446473118</v>
          </cell>
          <cell r="R292">
            <v>0</v>
          </cell>
          <cell r="S292">
            <v>43395.39380528195</v>
          </cell>
          <cell r="T292">
            <v>0</v>
          </cell>
          <cell r="U292">
            <v>22800.020283156096</v>
          </cell>
          <cell r="V292">
            <v>0</v>
          </cell>
          <cell r="W292">
            <v>25240.665062658722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11979.172887447234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13261.492175211488</v>
          </cell>
          <cell r="AT292">
            <v>13261.492175211488</v>
          </cell>
          <cell r="AU292">
            <v>0</v>
          </cell>
        </row>
        <row r="293">
          <cell r="B293">
            <v>279</v>
          </cell>
          <cell r="C293">
            <v>7</v>
          </cell>
          <cell r="D293">
            <v>714041.75130099</v>
          </cell>
          <cell r="E293">
            <v>714041.75130099</v>
          </cell>
          <cell r="F293">
            <v>1219030</v>
          </cell>
          <cell r="G293">
            <v>0.58574583997193674</v>
          </cell>
          <cell r="H293">
            <v>7673.2705036323714</v>
          </cell>
          <cell r="I293">
            <v>113002.08744738603</v>
          </cell>
          <cell r="J293">
            <v>56618.192891687402</v>
          </cell>
          <cell r="K293">
            <v>56618.192891687402</v>
          </cell>
          <cell r="L293">
            <v>56501.043723693016</v>
          </cell>
          <cell r="M293">
            <v>56501.043723693016</v>
          </cell>
          <cell r="N293">
            <v>56501.043723693016</v>
          </cell>
          <cell r="O293">
            <v>56231.600637305928</v>
          </cell>
          <cell r="P293">
            <v>56618.192891687402</v>
          </cell>
          <cell r="Q293">
            <v>84927.289337531111</v>
          </cell>
          <cell r="R293">
            <v>0</v>
          </cell>
          <cell r="S293">
            <v>56231.600637305928</v>
          </cell>
          <cell r="T293">
            <v>0</v>
          </cell>
          <cell r="U293">
            <v>33163.870953034639</v>
          </cell>
          <cell r="V293">
            <v>0</v>
          </cell>
          <cell r="W293">
            <v>23454.321938652894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13738.271504928463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9716.0504337244311</v>
          </cell>
          <cell r="AT293">
            <v>9716.0504337244311</v>
          </cell>
          <cell r="AU293">
            <v>0</v>
          </cell>
        </row>
        <row r="294">
          <cell r="B294">
            <v>280</v>
          </cell>
          <cell r="C294">
            <v>7</v>
          </cell>
          <cell r="D294">
            <v>832346.36388240394</v>
          </cell>
          <cell r="E294">
            <v>832346.36388240394</v>
          </cell>
          <cell r="F294">
            <v>1219030</v>
          </cell>
          <cell r="G294">
            <v>0.68279399512924532</v>
          </cell>
          <cell r="H294">
            <v>8944.6013361931145</v>
          </cell>
          <cell r="I294">
            <v>131724.617540334</v>
          </cell>
          <cell r="J294">
            <v>65998.867569192851</v>
          </cell>
          <cell r="K294">
            <v>65998.867569192851</v>
          </cell>
          <cell r="L294">
            <v>65862.308770167001</v>
          </cell>
          <cell r="M294">
            <v>65862.308770167001</v>
          </cell>
          <cell r="N294">
            <v>65862.308770167001</v>
          </cell>
          <cell r="O294">
            <v>65548.223532407545</v>
          </cell>
          <cell r="P294">
            <v>65998.867569192851</v>
          </cell>
          <cell r="Q294">
            <v>98998.301353789284</v>
          </cell>
          <cell r="R294">
            <v>0</v>
          </cell>
          <cell r="S294">
            <v>65548.223532407545</v>
          </cell>
          <cell r="T294">
            <v>0</v>
          </cell>
          <cell r="U294">
            <v>45063.630461575201</v>
          </cell>
          <cell r="V294">
            <v>0</v>
          </cell>
          <cell r="W294">
            <v>20935.237107617664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14294.454183688291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6640.7829239293733</v>
          </cell>
          <cell r="AT294">
            <v>6640.7829239293733</v>
          </cell>
          <cell r="AU294">
            <v>0</v>
          </cell>
        </row>
        <row r="295">
          <cell r="B295">
            <v>281</v>
          </cell>
          <cell r="C295">
            <v>7</v>
          </cell>
          <cell r="D295">
            <v>863820.64819063991</v>
          </cell>
          <cell r="E295">
            <v>863820.64819063991</v>
          </cell>
          <cell r="F295">
            <v>1219030</v>
          </cell>
          <cell r="G295">
            <v>0.70861311714284303</v>
          </cell>
          <cell r="H295">
            <v>9282.8318345712432</v>
          </cell>
          <cell r="I295">
            <v>136705.64255919727</v>
          </cell>
          <cell r="J295">
            <v>68494.54390302721</v>
          </cell>
          <cell r="K295">
            <v>68494.54390302721</v>
          </cell>
          <cell r="L295">
            <v>68352.821279598633</v>
          </cell>
          <cell r="M295">
            <v>68352.821279598633</v>
          </cell>
          <cell r="N295">
            <v>68352.821279598633</v>
          </cell>
          <cell r="O295">
            <v>68026.859245712927</v>
          </cell>
          <cell r="P295">
            <v>68494.54390302721</v>
          </cell>
          <cell r="Q295">
            <v>102741.81585454081</v>
          </cell>
          <cell r="R295">
            <v>0</v>
          </cell>
          <cell r="S295">
            <v>68026.859245712927</v>
          </cell>
          <cell r="T295">
            <v>0</v>
          </cell>
          <cell r="U295">
            <v>48536.132262401414</v>
          </cell>
          <cell r="V295">
            <v>0</v>
          </cell>
          <cell r="W295">
            <v>19958.411640625796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14142.79228588385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5815.6193547419462</v>
          </cell>
          <cell r="AT295">
            <v>5815.6193547419462</v>
          </cell>
          <cell r="AU295">
            <v>0</v>
          </cell>
        </row>
        <row r="296">
          <cell r="B296">
            <v>282</v>
          </cell>
          <cell r="C296">
            <v>7</v>
          </cell>
          <cell r="D296">
            <v>756523.94840446196</v>
          </cell>
          <cell r="E296">
            <v>756523.94840446196</v>
          </cell>
          <cell r="F296">
            <v>1219030</v>
          </cell>
          <cell r="G296">
            <v>0.62059502096294761</v>
          </cell>
          <cell r="H296">
            <v>8129.7947746146137</v>
          </cell>
          <cell r="I296">
            <v>119725.19144417185</v>
          </cell>
          <cell r="J296">
            <v>59986.714726278515</v>
          </cell>
          <cell r="K296">
            <v>59986.714726278515</v>
          </cell>
          <cell r="L296">
            <v>59862.595722085927</v>
          </cell>
          <cell r="M296">
            <v>59862.595722085927</v>
          </cell>
          <cell r="N296">
            <v>59862.595722085927</v>
          </cell>
          <cell r="O296">
            <v>59577.122012442967</v>
          </cell>
          <cell r="P296">
            <v>59986.714726278515</v>
          </cell>
          <cell r="Q296">
            <v>89980.072089417779</v>
          </cell>
          <cell r="R296">
            <v>0</v>
          </cell>
          <cell r="S296">
            <v>59577.122012442967</v>
          </cell>
          <cell r="T296">
            <v>0</v>
          </cell>
          <cell r="U296">
            <v>37227.456483053131</v>
          </cell>
          <cell r="V296">
            <v>0</v>
          </cell>
          <cell r="W296">
            <v>22759.258243225282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14124.282346555532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8634.97589666975</v>
          </cell>
          <cell r="AT296">
            <v>8634.97589666975</v>
          </cell>
          <cell r="AU296">
            <v>0</v>
          </cell>
        </row>
        <row r="297">
          <cell r="B297">
            <v>283</v>
          </cell>
          <cell r="C297">
            <v>7</v>
          </cell>
          <cell r="D297">
            <v>805420.60584798397</v>
          </cell>
          <cell r="E297">
            <v>805420.60584798397</v>
          </cell>
          <cell r="F297">
            <v>1219030</v>
          </cell>
          <cell r="G297">
            <v>0.66070614000310413</v>
          </cell>
          <cell r="H297">
            <v>8655.2504340406649</v>
          </cell>
          <cell r="I297">
            <v>127463.42852939885</v>
          </cell>
          <cell r="J297">
            <v>63863.855492700044</v>
          </cell>
          <cell r="K297">
            <v>63863.855492700044</v>
          </cell>
          <cell r="L297">
            <v>63731.714264699425</v>
          </cell>
          <cell r="M297">
            <v>63731.714264699425</v>
          </cell>
          <cell r="N297">
            <v>63731.714264699425</v>
          </cell>
          <cell r="O297">
            <v>63427.789440297995</v>
          </cell>
          <cell r="P297">
            <v>63863.855492700044</v>
          </cell>
          <cell r="Q297">
            <v>95795.78323905007</v>
          </cell>
          <cell r="R297">
            <v>0</v>
          </cell>
          <cell r="S297">
            <v>63427.789440297995</v>
          </cell>
          <cell r="T297">
            <v>0</v>
          </cell>
          <cell r="U297">
            <v>42195.241448297864</v>
          </cell>
          <cell r="V297">
            <v>0</v>
          </cell>
          <cell r="W297">
            <v>21668.614044402144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14316.586344493991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7352.0276999081525</v>
          </cell>
          <cell r="AT297">
            <v>7352.0276999081525</v>
          </cell>
          <cell r="AU297">
            <v>0</v>
          </cell>
        </row>
        <row r="298">
          <cell r="B298">
            <v>284</v>
          </cell>
          <cell r="C298">
            <v>7</v>
          </cell>
          <cell r="D298">
            <v>794061.27047847596</v>
          </cell>
          <cell r="E298">
            <v>794061.27047847596</v>
          </cell>
          <cell r="F298">
            <v>1219030</v>
          </cell>
          <cell r="G298">
            <v>0.65138780052867928</v>
          </cell>
          <cell r="H298">
            <v>8533.1801869256979</v>
          </cell>
          <cell r="I298">
            <v>125665.73447799281</v>
          </cell>
          <cell r="J298">
            <v>62963.144799102141</v>
          </cell>
          <cell r="K298">
            <v>62963.144799102141</v>
          </cell>
          <cell r="L298">
            <v>62832.867238996405</v>
          </cell>
          <cell r="M298">
            <v>62832.867238996405</v>
          </cell>
          <cell r="N298">
            <v>62832.867238996405</v>
          </cell>
          <cell r="O298">
            <v>62533.228850753214</v>
          </cell>
          <cell r="P298">
            <v>62963.144799102141</v>
          </cell>
          <cell r="Q298">
            <v>94444.717198653205</v>
          </cell>
          <cell r="R298">
            <v>0</v>
          </cell>
          <cell r="S298">
            <v>62533.228850753214</v>
          </cell>
          <cell r="T298">
            <v>0</v>
          </cell>
          <cell r="U298">
            <v>41013.42440505587</v>
          </cell>
          <cell r="V298">
            <v>0</v>
          </cell>
          <cell r="W298">
            <v>21949.720394046279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14297.7800896973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7651.9403043489783</v>
          </cell>
          <cell r="AT298">
            <v>7651.9403043489783</v>
          </cell>
          <cell r="AU298">
            <v>0</v>
          </cell>
        </row>
        <row r="299">
          <cell r="B299">
            <v>285</v>
          </cell>
          <cell r="C299">
            <v>7</v>
          </cell>
          <cell r="D299">
            <v>777661.21755925403</v>
          </cell>
          <cell r="E299">
            <v>777661.21755925403</v>
          </cell>
          <cell r="F299">
            <v>1219030</v>
          </cell>
          <cell r="G299">
            <v>0.63793443767524505</v>
          </cell>
          <cell r="H299">
            <v>8356.9411335457098</v>
          </cell>
          <cell r="I299">
            <v>123070.31171630828</v>
          </cell>
          <cell r="J299">
            <v>61662.742745689189</v>
          </cell>
          <cell r="K299">
            <v>61662.742745689189</v>
          </cell>
          <cell r="L299">
            <v>61535.155858154139</v>
          </cell>
          <cell r="M299">
            <v>61535.155858154139</v>
          </cell>
          <cell r="N299">
            <v>61535.155858154139</v>
          </cell>
          <cell r="O299">
            <v>61241.706016823526</v>
          </cell>
          <cell r="P299">
            <v>61662.742745689189</v>
          </cell>
          <cell r="Q299">
            <v>92494.114118533776</v>
          </cell>
          <cell r="R299">
            <v>0</v>
          </cell>
          <cell r="S299">
            <v>61241.706016823526</v>
          </cell>
          <cell r="T299">
            <v>0</v>
          </cell>
          <cell r="U299">
            <v>39336.787118984554</v>
          </cell>
          <cell r="V299">
            <v>0</v>
          </cell>
          <cell r="W299">
            <v>22325.95562670473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14242.495948284355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8083.459678420375</v>
          </cell>
          <cell r="AT299">
            <v>8083.459678420375</v>
          </cell>
          <cell r="AU299">
            <v>0</v>
          </cell>
        </row>
        <row r="300">
          <cell r="B300">
            <v>286</v>
          </cell>
          <cell r="C300">
            <v>7</v>
          </cell>
          <cell r="D300">
            <v>800776.23705391202</v>
          </cell>
          <cell r="E300">
            <v>800776.23705391202</v>
          </cell>
          <cell r="F300">
            <v>1219030</v>
          </cell>
          <cell r="G300">
            <v>0.6568962511619173</v>
          </cell>
          <cell r="H300">
            <v>8605.3408902211158</v>
          </cell>
          <cell r="I300">
            <v>126728.42477415709</v>
          </cell>
          <cell r="J300">
            <v>63495.591637310928</v>
          </cell>
          <cell r="K300">
            <v>63495.591637310928</v>
          </cell>
          <cell r="L300">
            <v>63364.212387078544</v>
          </cell>
          <cell r="M300">
            <v>63364.212387078544</v>
          </cell>
          <cell r="N300">
            <v>63364.212387078544</v>
          </cell>
          <cell r="O300">
            <v>63062.040111544062</v>
          </cell>
          <cell r="P300">
            <v>63495.591637310928</v>
          </cell>
          <cell r="Q300">
            <v>95243.387455966396</v>
          </cell>
          <cell r="R300">
            <v>0</v>
          </cell>
          <cell r="S300">
            <v>63062.040111544062</v>
          </cell>
          <cell r="T300">
            <v>0</v>
          </cell>
          <cell r="U300">
            <v>41710.016111857374</v>
          </cell>
          <cell r="V300">
            <v>0</v>
          </cell>
          <cell r="W300">
            <v>21785.575525453314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14310.862892075098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7474.7126333782162</v>
          </cell>
          <cell r="AT300">
            <v>7474.7126333782162</v>
          </cell>
          <cell r="AU300">
            <v>0</v>
          </cell>
        </row>
        <row r="301">
          <cell r="B301">
            <v>287</v>
          </cell>
          <cell r="C301">
            <v>7</v>
          </cell>
          <cell r="D301">
            <v>774905.74510189402</v>
          </cell>
          <cell r="E301">
            <v>774905.74510189402</v>
          </cell>
          <cell r="F301">
            <v>1219030</v>
          </cell>
          <cell r="G301">
            <v>0.63567405650549536</v>
          </cell>
          <cell r="H301">
            <v>8327.3301402219895</v>
          </cell>
          <cell r="I301">
            <v>122634.23898104017</v>
          </cell>
          <cell r="J301">
            <v>61444.25430182118</v>
          </cell>
          <cell r="K301">
            <v>61444.25430182118</v>
          </cell>
          <cell r="L301">
            <v>61317.119490520083</v>
          </cell>
          <cell r="M301">
            <v>61317.119490520083</v>
          </cell>
          <cell r="N301">
            <v>61317.119490520083</v>
          </cell>
          <cell r="O301">
            <v>61024.709424527551</v>
          </cell>
          <cell r="P301">
            <v>61444.25430182118</v>
          </cell>
          <cell r="Q301">
            <v>92166.381452731774</v>
          </cell>
          <cell r="R301">
            <v>0</v>
          </cell>
          <cell r="S301">
            <v>61024.709424527551</v>
          </cell>
          <cell r="T301">
            <v>0</v>
          </cell>
          <cell r="U301">
            <v>39058.518380993861</v>
          </cell>
          <cell r="V301">
            <v>0</v>
          </cell>
          <cell r="W301">
            <v>22385.735920827254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14230.03156065304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8155.7043601742134</v>
          </cell>
          <cell r="AT301">
            <v>8155.7043601742134</v>
          </cell>
          <cell r="AU301">
            <v>0</v>
          </cell>
        </row>
        <row r="302">
          <cell r="B302">
            <v>288</v>
          </cell>
          <cell r="C302">
            <v>7</v>
          </cell>
          <cell r="D302">
            <v>770650.73654636194</v>
          </cell>
          <cell r="E302">
            <v>770650.73654636194</v>
          </cell>
          <cell r="F302">
            <v>1219030</v>
          </cell>
          <cell r="G302">
            <v>0.63218356935133835</v>
          </cell>
          <cell r="H302">
            <v>8281.6047585025317</v>
          </cell>
          <cell r="I302">
            <v>121960.8541992602</v>
          </cell>
          <cell r="J302">
            <v>61106.863813500364</v>
          </cell>
          <cell r="K302">
            <v>61106.863813500364</v>
          </cell>
          <cell r="L302">
            <v>60980.427099630098</v>
          </cell>
          <cell r="M302">
            <v>60980.427099630098</v>
          </cell>
          <cell r="N302">
            <v>60980.427099630098</v>
          </cell>
          <cell r="O302">
            <v>60689.622657728483</v>
          </cell>
          <cell r="P302">
            <v>61106.863813500364</v>
          </cell>
          <cell r="Q302">
            <v>91660.295720250549</v>
          </cell>
          <cell r="R302">
            <v>0</v>
          </cell>
          <cell r="S302">
            <v>60689.622657728483</v>
          </cell>
          <cell r="T302">
            <v>0</v>
          </cell>
          <cell r="U302">
            <v>38630.755277484663</v>
          </cell>
          <cell r="V302">
            <v>0</v>
          </cell>
          <cell r="W302">
            <v>22476.108536015498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14209.026519426361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8267.0820165891364</v>
          </cell>
          <cell r="AT302">
            <v>8267.0820165891364</v>
          </cell>
          <cell r="AU302">
            <v>0</v>
          </cell>
        </row>
        <row r="303">
          <cell r="B303">
            <v>289</v>
          </cell>
          <cell r="C303">
            <v>7</v>
          </cell>
          <cell r="D303">
            <v>727361.864897402</v>
          </cell>
          <cell r="E303">
            <v>727361.864897402</v>
          </cell>
          <cell r="F303">
            <v>1219030</v>
          </cell>
          <cell r="G303">
            <v>0.5966726535830964</v>
          </cell>
          <cell r="H303">
            <v>7816.4117619385624</v>
          </cell>
          <cell r="I303">
            <v>115110.08832925095</v>
          </cell>
          <cell r="J303">
            <v>57674.3786953421</v>
          </cell>
          <cell r="K303">
            <v>57674.3786953421</v>
          </cell>
          <cell r="L303">
            <v>57555.044164625477</v>
          </cell>
          <cell r="M303">
            <v>57555.044164625477</v>
          </cell>
          <cell r="N303">
            <v>57555.044164625477</v>
          </cell>
          <cell r="O303">
            <v>57280.574743977253</v>
          </cell>
          <cell r="P303">
            <v>57674.3786953421</v>
          </cell>
          <cell r="Q303">
            <v>86511.568043013147</v>
          </cell>
          <cell r="R303">
            <v>0</v>
          </cell>
          <cell r="S303">
            <v>57280.574743977253</v>
          </cell>
          <cell r="T303">
            <v>0</v>
          </cell>
          <cell r="U303">
            <v>34412.724579906178</v>
          </cell>
          <cell r="V303">
            <v>0</v>
          </cell>
          <cell r="W303">
            <v>23261.6541154359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13879.592887789293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9382.0612276466072</v>
          </cell>
          <cell r="AT303">
            <v>9382.0612276466072</v>
          </cell>
          <cell r="AU303">
            <v>0</v>
          </cell>
        </row>
        <row r="304">
          <cell r="B304">
            <v>290</v>
          </cell>
          <cell r="C304">
            <v>7</v>
          </cell>
          <cell r="D304">
            <v>795908.23571257596</v>
          </cell>
          <cell r="E304">
            <v>795908.23571257596</v>
          </cell>
          <cell r="F304">
            <v>1219030</v>
          </cell>
          <cell r="G304">
            <v>0.65290291109535936</v>
          </cell>
          <cell r="H304">
            <v>8553.0281353492082</v>
          </cell>
          <cell r="I304">
            <v>125958.02960851672</v>
          </cell>
          <cell r="J304">
            <v>63109.595386477435</v>
          </cell>
          <cell r="K304">
            <v>63109.595386477435</v>
          </cell>
          <cell r="L304">
            <v>62979.014804258361</v>
          </cell>
          <cell r="M304">
            <v>62979.014804258361</v>
          </cell>
          <cell r="N304">
            <v>62979.014804258361</v>
          </cell>
          <cell r="O304">
            <v>62678.679465154499</v>
          </cell>
          <cell r="P304">
            <v>63109.595386477435</v>
          </cell>
          <cell r="Q304">
            <v>94664.393079716159</v>
          </cell>
          <cell r="R304">
            <v>0</v>
          </cell>
          <cell r="S304">
            <v>62678.679465154499</v>
          </cell>
          <cell r="T304">
            <v>0</v>
          </cell>
          <cell r="U304">
            <v>41204.438545881443</v>
          </cell>
          <cell r="V304">
            <v>0</v>
          </cell>
          <cell r="W304">
            <v>21905.156840596115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14301.940669225629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7603.2161713704863</v>
          </cell>
          <cell r="AT304">
            <v>7603.2161713704863</v>
          </cell>
          <cell r="AU304">
            <v>0</v>
          </cell>
        </row>
        <row r="305">
          <cell r="B305">
            <v>291</v>
          </cell>
          <cell r="C305">
            <v>7</v>
          </cell>
          <cell r="D305">
            <v>729215.81864860398</v>
          </cell>
          <cell r="E305">
            <v>729215.81864860398</v>
          </cell>
          <cell r="F305">
            <v>1219030</v>
          </cell>
          <cell r="G305">
            <v>0.59819349700056934</v>
          </cell>
          <cell r="H305">
            <v>7836.334810707458</v>
          </cell>
          <cell r="I305">
            <v>115403.48944134984</v>
          </cell>
          <cell r="J305">
            <v>57821.383420075035</v>
          </cell>
          <cell r="K305">
            <v>57821.383420075035</v>
          </cell>
          <cell r="L305">
            <v>57701.74472067492</v>
          </cell>
          <cell r="M305">
            <v>57701.74472067492</v>
          </cell>
          <cell r="N305">
            <v>57701.74472067492</v>
          </cell>
          <cell r="O305">
            <v>57426.575712054655</v>
          </cell>
          <cell r="P305">
            <v>57821.383420075035</v>
          </cell>
          <cell r="Q305">
            <v>86732.075130112542</v>
          </cell>
          <cell r="R305">
            <v>0</v>
          </cell>
          <cell r="S305">
            <v>57426.575712054655</v>
          </cell>
          <cell r="T305">
            <v>0</v>
          </cell>
          <cell r="U305">
            <v>34588.375549465367</v>
          </cell>
          <cell r="V305">
            <v>0</v>
          </cell>
          <cell r="W305">
            <v>23233.007870609523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13897.834223961661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9335.1736466478615</v>
          </cell>
          <cell r="AT305">
            <v>9335.1736466478615</v>
          </cell>
          <cell r="AU305">
            <v>0</v>
          </cell>
        </row>
        <row r="306">
          <cell r="B306">
            <v>292</v>
          </cell>
          <cell r="C306">
            <v>7</v>
          </cell>
          <cell r="D306">
            <v>606801.95801121392</v>
          </cell>
          <cell r="E306">
            <v>606801.95801121392</v>
          </cell>
          <cell r="F306">
            <v>1219030</v>
          </cell>
          <cell r="G306">
            <v>0.49777442557706858</v>
          </cell>
          <cell r="H306">
            <v>6520.8449750595983</v>
          </cell>
          <cell r="I306">
            <v>96030.642182328069</v>
          </cell>
          <cell r="J306">
            <v>48114.875976279451</v>
          </cell>
          <cell r="K306">
            <v>48114.875976279451</v>
          </cell>
          <cell r="L306">
            <v>48015.321091164034</v>
          </cell>
          <cell r="M306">
            <v>48015.321091164034</v>
          </cell>
          <cell r="N306">
            <v>48015.321091164034</v>
          </cell>
          <cell r="O306">
            <v>47786.344855398587</v>
          </cell>
          <cell r="P306">
            <v>48114.875976279451</v>
          </cell>
          <cell r="Q306">
            <v>72172.313964419169</v>
          </cell>
          <cell r="R306">
            <v>0</v>
          </cell>
          <cell r="S306">
            <v>47737.175111628159</v>
          </cell>
          <cell r="T306">
            <v>0</v>
          </cell>
          <cell r="U306">
            <v>23974.830191765497</v>
          </cell>
          <cell r="V306">
            <v>0</v>
          </cell>
          <cell r="W306">
            <v>24189.215528284432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12040.772864751691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12148.442663532742</v>
          </cell>
          <cell r="AT306">
            <v>12148.442663532742</v>
          </cell>
          <cell r="AU306">
            <v>0</v>
          </cell>
        </row>
        <row r="307">
          <cell r="B307">
            <v>293</v>
          </cell>
          <cell r="C307">
            <v>7</v>
          </cell>
          <cell r="D307">
            <v>599211.43007885595</v>
          </cell>
          <cell r="E307">
            <v>599211.43007885595</v>
          </cell>
          <cell r="F307">
            <v>1219030</v>
          </cell>
          <cell r="G307">
            <v>0.49154773063735591</v>
          </cell>
          <cell r="H307">
            <v>6439.2752713493628</v>
          </cell>
          <cell r="I307">
            <v>94829.388194558705</v>
          </cell>
          <cell r="J307">
            <v>47513.003643406824</v>
          </cell>
          <cell r="K307">
            <v>47513.003643406824</v>
          </cell>
          <cell r="L307">
            <v>47414.694097279353</v>
          </cell>
          <cell r="M307">
            <v>47414.694097279353</v>
          </cell>
          <cell r="N307">
            <v>47414.694097279353</v>
          </cell>
          <cell r="O307">
            <v>47188.582141186169</v>
          </cell>
          <cell r="P307">
            <v>47513.003643406824</v>
          </cell>
          <cell r="Q307">
            <v>71269.50546511024</v>
          </cell>
          <cell r="R307">
            <v>0</v>
          </cell>
          <cell r="S307">
            <v>46550.349580175549</v>
          </cell>
          <cell r="T307">
            <v>0</v>
          </cell>
          <cell r="U307">
            <v>23668.630883664675</v>
          </cell>
          <cell r="V307">
            <v>0</v>
          </cell>
          <cell r="W307">
            <v>24482.605320752715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12034.369085506052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12448.236235246663</v>
          </cell>
          <cell r="AT307">
            <v>12448.236235246663</v>
          </cell>
          <cell r="AU307">
            <v>0</v>
          </cell>
        </row>
        <row r="308">
          <cell r="B308">
            <v>294</v>
          </cell>
          <cell r="C308">
            <v>7</v>
          </cell>
          <cell r="D308">
            <v>623440.61887149001</v>
          </cell>
          <cell r="E308">
            <v>623440.61887149001</v>
          </cell>
          <cell r="F308">
            <v>1219030</v>
          </cell>
          <cell r="G308">
            <v>0.51142352433614435</v>
          </cell>
          <cell r="H308">
            <v>6699.648168803491</v>
          </cell>
          <cell r="I308">
            <v>98663.826314928971</v>
          </cell>
          <cell r="J308">
            <v>49434.197862331712</v>
          </cell>
          <cell r="K308">
            <v>49434.197862331712</v>
          </cell>
          <cell r="L308">
            <v>49331.913157464485</v>
          </cell>
          <cell r="M308">
            <v>49331.913157464485</v>
          </cell>
          <cell r="N308">
            <v>49331.913157464485</v>
          </cell>
          <cell r="O308">
            <v>49096.658336269858</v>
          </cell>
          <cell r="P308">
            <v>49434.197862331712</v>
          </cell>
          <cell r="Q308">
            <v>74151.296793497575</v>
          </cell>
          <cell r="R308">
            <v>0</v>
          </cell>
          <cell r="S308">
            <v>49096.658336269858</v>
          </cell>
          <cell r="T308">
            <v>0</v>
          </cell>
          <cell r="U308">
            <v>25281.811693484</v>
          </cell>
          <cell r="V308">
            <v>0</v>
          </cell>
          <cell r="W308">
            <v>24152.386168847792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12352.098455599686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11800.287713248106</v>
          </cell>
          <cell r="AT308">
            <v>11800.287713248106</v>
          </cell>
          <cell r="AU308">
            <v>0</v>
          </cell>
        </row>
        <row r="309">
          <cell r="B309">
            <v>295</v>
          </cell>
          <cell r="C309">
            <v>7</v>
          </cell>
          <cell r="D309">
            <v>459815.47288360598</v>
          </cell>
          <cell r="E309">
            <v>459815.47288360598</v>
          </cell>
          <cell r="F309">
            <v>1219030</v>
          </cell>
          <cell r="G309">
            <v>0.37719783178724559</v>
          </cell>
          <cell r="H309">
            <v>4941.291596412917</v>
          </cell>
          <cell r="I309">
            <v>72769.005708395416</v>
          </cell>
          <cell r="J309">
            <v>36459.942420555155</v>
          </cell>
          <cell r="K309">
            <v>36459.942420555155</v>
          </cell>
          <cell r="L309">
            <v>36384.502854197708</v>
          </cell>
          <cell r="M309">
            <v>36384.502854197708</v>
          </cell>
          <cell r="N309">
            <v>36384.502854197708</v>
          </cell>
          <cell r="O309">
            <v>36210.991851575578</v>
          </cell>
          <cell r="P309">
            <v>36459.942420555155</v>
          </cell>
          <cell r="Q309">
            <v>48040.235683583007</v>
          </cell>
          <cell r="R309">
            <v>0</v>
          </cell>
          <cell r="S309">
            <v>29919.562945187226</v>
          </cell>
          <cell r="T309">
            <v>0</v>
          </cell>
          <cell r="U309">
            <v>18633.968674240594</v>
          </cell>
          <cell r="V309">
            <v>0</v>
          </cell>
          <cell r="W309">
            <v>30767.080599952722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11605.276092725593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19161.804507227127</v>
          </cell>
          <cell r="AT309">
            <v>19161.804507227127</v>
          </cell>
          <cell r="AU309">
            <v>0</v>
          </cell>
        </row>
        <row r="310">
          <cell r="B310">
            <v>296</v>
          </cell>
          <cell r="C310">
            <v>7</v>
          </cell>
          <cell r="D310">
            <v>733435.88461862598</v>
          </cell>
          <cell r="E310">
            <v>733435.88461862598</v>
          </cell>
          <cell r="F310">
            <v>1219030</v>
          </cell>
          <cell r="G310">
            <v>0.60165531990076204</v>
          </cell>
          <cell r="H310">
            <v>7881.6846906999826</v>
          </cell>
          <cell r="I310">
            <v>116071.34431525502</v>
          </cell>
          <cell r="J310">
            <v>58156.003221607658</v>
          </cell>
          <cell r="K310">
            <v>58156.003221607658</v>
          </cell>
          <cell r="L310">
            <v>58035.672157627509</v>
          </cell>
          <cell r="M310">
            <v>58035.672157627509</v>
          </cell>
          <cell r="N310">
            <v>58035.672157627509</v>
          </cell>
          <cell r="O310">
            <v>57758.910710473159</v>
          </cell>
          <cell r="P310">
            <v>58156.003221607658</v>
          </cell>
          <cell r="Q310">
            <v>87234.00483241149</v>
          </cell>
          <cell r="R310">
            <v>0</v>
          </cell>
          <cell r="S310">
            <v>57758.910710473159</v>
          </cell>
          <cell r="T310">
            <v>0</v>
          </cell>
          <cell r="U310">
            <v>34989.86872244603</v>
          </cell>
          <cell r="V310">
            <v>0</v>
          </cell>
          <cell r="W310">
            <v>23166.134499161504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13938.028062957095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9228.106436204409</v>
          </cell>
          <cell r="AT310">
            <v>9228.106436204409</v>
          </cell>
          <cell r="AU310">
            <v>0</v>
          </cell>
        </row>
        <row r="311">
          <cell r="B311">
            <v>297</v>
          </cell>
          <cell r="C311">
            <v>7</v>
          </cell>
          <cell r="D311">
            <v>756677.69578070601</v>
          </cell>
          <cell r="E311">
            <v>756677.69578070601</v>
          </cell>
          <cell r="F311">
            <v>1219030</v>
          </cell>
          <cell r="G311">
            <v>0.62072114368039011</v>
          </cell>
          <cell r="H311">
            <v>8131.4469822131105</v>
          </cell>
          <cell r="I311">
            <v>119749.52303882086</v>
          </cell>
          <cell r="J311">
            <v>59998.905748146506</v>
          </cell>
          <cell r="K311">
            <v>59998.905748146506</v>
          </cell>
          <cell r="L311">
            <v>59874.761519410429</v>
          </cell>
          <cell r="M311">
            <v>59874.761519410429</v>
          </cell>
          <cell r="N311">
            <v>59874.761519410429</v>
          </cell>
          <cell r="O311">
            <v>59589.229793317449</v>
          </cell>
          <cell r="P311">
            <v>59998.905748146506</v>
          </cell>
          <cell r="Q311">
            <v>89998.358622219763</v>
          </cell>
          <cell r="R311">
            <v>0</v>
          </cell>
          <cell r="S311">
            <v>59589.229793317449</v>
          </cell>
          <cell r="T311">
            <v>0</v>
          </cell>
          <cell r="U311">
            <v>37242.589395561481</v>
          </cell>
          <cell r="V311">
            <v>0</v>
          </cell>
          <cell r="W311">
            <v>22756.316352585098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14125.326712329386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8630.9896402557115</v>
          </cell>
          <cell r="AT311">
            <v>8630.9896402557115</v>
          </cell>
          <cell r="AU311">
            <v>0</v>
          </cell>
        </row>
        <row r="312">
          <cell r="B312">
            <v>298</v>
          </cell>
          <cell r="C312">
            <v>7</v>
          </cell>
          <cell r="D312">
            <v>745947.32695037802</v>
          </cell>
          <cell r="E312">
            <v>745947.32695037802</v>
          </cell>
          <cell r="F312">
            <v>1219030</v>
          </cell>
          <cell r="G312">
            <v>0.61191876077732132</v>
          </cell>
          <cell r="H312">
            <v>8016.1357661829097</v>
          </cell>
          <cell r="I312">
            <v>118051.36732916083</v>
          </cell>
          <cell r="J312">
            <v>59148.067416735881</v>
          </cell>
          <cell r="K312">
            <v>59148.067416735881</v>
          </cell>
          <cell r="L312">
            <v>59025.683664580414</v>
          </cell>
          <cell r="M312">
            <v>59025.683664580414</v>
          </cell>
          <cell r="N312">
            <v>59025.683664580414</v>
          </cell>
          <cell r="O312">
            <v>58744.201034622849</v>
          </cell>
          <cell r="P312">
            <v>59148.067416735881</v>
          </cell>
          <cell r="Q312">
            <v>88722.101125103814</v>
          </cell>
          <cell r="R312">
            <v>0</v>
          </cell>
          <cell r="S312">
            <v>58744.201034622849</v>
          </cell>
          <cell r="T312">
            <v>0</v>
          </cell>
          <cell r="U312">
            <v>36193.812116022506</v>
          </cell>
          <cell r="V312">
            <v>0</v>
          </cell>
          <cell r="W312">
            <v>22954.25530071347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14046.139458178846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8908.1158425346239</v>
          </cell>
          <cell r="AT312">
            <v>8908.1158425346239</v>
          </cell>
          <cell r="AU312">
            <v>0</v>
          </cell>
        </row>
        <row r="313">
          <cell r="B313">
            <v>299</v>
          </cell>
          <cell r="C313">
            <v>7</v>
          </cell>
          <cell r="D313">
            <v>635402.96343094204</v>
          </cell>
          <cell r="E313">
            <v>635402.96343094204</v>
          </cell>
          <cell r="F313">
            <v>1219030</v>
          </cell>
          <cell r="G313">
            <v>0.52123652693612299</v>
          </cell>
          <cell r="H313">
            <v>6828.1985028632116</v>
          </cell>
          <cell r="I313">
            <v>100556.95077651685</v>
          </cell>
          <cell r="J313">
            <v>50382.72269364565</v>
          </cell>
          <cell r="K313">
            <v>50382.72269364565</v>
          </cell>
          <cell r="L313">
            <v>50278.475388258426</v>
          </cell>
          <cell r="M313">
            <v>50278.475388258426</v>
          </cell>
          <cell r="N313">
            <v>50278.475388258426</v>
          </cell>
          <cell r="O313">
            <v>50038.706585867811</v>
          </cell>
          <cell r="P313">
            <v>50382.72269364565</v>
          </cell>
          <cell r="Q313">
            <v>75574.084040468471</v>
          </cell>
          <cell r="R313">
            <v>0</v>
          </cell>
          <cell r="S313">
            <v>50038.706585867811</v>
          </cell>
          <cell r="T313">
            <v>0</v>
          </cell>
          <cell r="U313">
            <v>26261.315394421694</v>
          </cell>
          <cell r="V313">
            <v>0</v>
          </cell>
          <cell r="W313">
            <v>24121.407299224054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12572.958565459192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11548.448733764862</v>
          </cell>
          <cell r="AT313">
            <v>11548.448733764862</v>
          </cell>
          <cell r="AU313">
            <v>0</v>
          </cell>
        </row>
        <row r="314">
          <cell r="B314">
            <v>300</v>
          </cell>
          <cell r="C314">
            <v>7</v>
          </cell>
          <cell r="D314">
            <v>612297.92753214401</v>
          </cell>
          <cell r="E314">
            <v>612297.92753214401</v>
          </cell>
          <cell r="F314">
            <v>1219030</v>
          </cell>
          <cell r="G314">
            <v>0.50228290323629776</v>
          </cell>
          <cell r="H314">
            <v>6579.9060323955009</v>
          </cell>
          <cell r="I314">
            <v>96900.417692346571</v>
          </cell>
          <cell r="J314">
            <v>48550.665426820538</v>
          </cell>
          <cell r="K314">
            <v>48550.665426820538</v>
          </cell>
          <cell r="L314">
            <v>48450.208846173286</v>
          </cell>
          <cell r="M314">
            <v>48450.208846173286</v>
          </cell>
          <cell r="N314">
            <v>48450.208846173286</v>
          </cell>
          <cell r="O314">
            <v>48219.158710684584</v>
          </cell>
          <cell r="P314">
            <v>48550.665426820538</v>
          </cell>
          <cell r="Q314">
            <v>72825.998140230819</v>
          </cell>
          <cell r="R314">
            <v>0</v>
          </cell>
          <cell r="S314">
            <v>48219.158710684584</v>
          </cell>
          <cell r="T314">
            <v>0</v>
          </cell>
          <cell r="U314">
            <v>24386.1691846375</v>
          </cell>
          <cell r="V314">
            <v>0</v>
          </cell>
          <cell r="W314">
            <v>24164.496242182911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12137.41332776624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12027.082914416671</v>
          </cell>
          <cell r="AT314">
            <v>12027.082914416671</v>
          </cell>
          <cell r="AU314">
            <v>0</v>
          </cell>
        </row>
        <row r="315">
          <cell r="B315">
            <v>301</v>
          </cell>
          <cell r="C315">
            <v>7</v>
          </cell>
          <cell r="D315">
            <v>584926.90112236794</v>
          </cell>
          <cell r="E315">
            <v>584926.90112236794</v>
          </cell>
          <cell r="F315">
            <v>1219030</v>
          </cell>
          <cell r="G315">
            <v>0.4798297836167838</v>
          </cell>
          <cell r="H315">
            <v>6285.7701653798676</v>
          </cell>
          <cell r="I315">
            <v>92568.761855349934</v>
          </cell>
          <cell r="J315">
            <v>46380.346884398321</v>
          </cell>
          <cell r="K315">
            <v>46380.346884398321</v>
          </cell>
          <cell r="L315">
            <v>46284.380927674967</v>
          </cell>
          <cell r="M315">
            <v>46284.380927674967</v>
          </cell>
          <cell r="N315">
            <v>46284.380927674967</v>
          </cell>
          <cell r="O315">
            <v>46063.659227211247</v>
          </cell>
          <cell r="P315">
            <v>46380.346884398321</v>
          </cell>
          <cell r="Q315">
            <v>69570.520326597485</v>
          </cell>
          <cell r="R315">
            <v>0</v>
          </cell>
          <cell r="S315">
            <v>44357.387449202259</v>
          </cell>
          <cell r="T315">
            <v>0</v>
          </cell>
          <cell r="U315">
            <v>23073.391827645679</v>
          </cell>
          <cell r="V315">
            <v>0</v>
          </cell>
          <cell r="W315">
            <v>25013.226834761561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12002.09121968117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13011.135615080391</v>
          </cell>
          <cell r="AT315">
            <v>13011.135615080391</v>
          </cell>
          <cell r="AU315">
            <v>0</v>
          </cell>
        </row>
        <row r="316">
          <cell r="B316">
            <v>302</v>
          </cell>
          <cell r="C316">
            <v>7</v>
          </cell>
          <cell r="D316">
            <v>652975.09050412802</v>
          </cell>
          <cell r="E316">
            <v>652975.09050412802</v>
          </cell>
          <cell r="F316">
            <v>1219030</v>
          </cell>
          <cell r="G316">
            <v>0.5356513707653856</v>
          </cell>
          <cell r="H316">
            <v>7017.0329570265512</v>
          </cell>
          <cell r="I316">
            <v>103337.86244805819</v>
          </cell>
          <cell r="J316">
            <v>51776.061498182171</v>
          </cell>
          <cell r="K316">
            <v>51776.061498182171</v>
          </cell>
          <cell r="L316">
            <v>51668.931224029096</v>
          </cell>
          <cell r="M316">
            <v>51668.931224029096</v>
          </cell>
          <cell r="N316">
            <v>51668.931224029096</v>
          </cell>
          <cell r="O316">
            <v>51422.531593477019</v>
          </cell>
          <cell r="P316">
            <v>51776.061498182171</v>
          </cell>
          <cell r="Q316">
            <v>77664.092247273264</v>
          </cell>
          <cell r="R316">
            <v>0</v>
          </cell>
          <cell r="S316">
            <v>51422.531593477019</v>
          </cell>
          <cell r="T316">
            <v>0</v>
          </cell>
          <cell r="U316">
            <v>27733.918314334162</v>
          </cell>
          <cell r="V316">
            <v>0</v>
          </cell>
          <cell r="W316">
            <v>24042.143183848006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12878.206952565857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11163.936231282149</v>
          </cell>
          <cell r="AT316">
            <v>11163.936231282149</v>
          </cell>
          <cell r="AU316">
            <v>0</v>
          </cell>
        </row>
        <row r="317">
          <cell r="B317">
            <v>303</v>
          </cell>
          <cell r="C317">
            <v>7</v>
          </cell>
          <cell r="D317">
            <v>664585.01412972203</v>
          </cell>
          <cell r="E317">
            <v>664585.01412972203</v>
          </cell>
          <cell r="F317">
            <v>1219030</v>
          </cell>
          <cell r="G317">
            <v>0.54517527388966802</v>
          </cell>
          <cell r="H317">
            <v>7141.7960879546508</v>
          </cell>
          <cell r="I317">
            <v>105175.21383879475</v>
          </cell>
          <cell r="J317">
            <v>52696.641974175312</v>
          </cell>
          <cell r="K317">
            <v>52696.641974175312</v>
          </cell>
          <cell r="L317">
            <v>52587.606919397374</v>
          </cell>
          <cell r="M317">
            <v>52587.606919397374</v>
          </cell>
          <cell r="N317">
            <v>52587.606919397374</v>
          </cell>
          <cell r="O317">
            <v>52336.826293408129</v>
          </cell>
          <cell r="P317">
            <v>52696.641974175312</v>
          </cell>
          <cell r="Q317">
            <v>79044.962961262965</v>
          </cell>
          <cell r="R317">
            <v>0</v>
          </cell>
          <cell r="S317">
            <v>52336.826293408129</v>
          </cell>
          <cell r="T317">
            <v>0</v>
          </cell>
          <cell r="U317">
            <v>28728.906221336823</v>
          </cell>
          <cell r="V317">
            <v>0</v>
          </cell>
          <cell r="W317">
            <v>23967.735752838547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13066.616903568944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10901.118849269604</v>
          </cell>
          <cell r="AT317">
            <v>10901.118849269604</v>
          </cell>
          <cell r="AU317">
            <v>0</v>
          </cell>
        </row>
        <row r="318">
          <cell r="B318">
            <v>304</v>
          </cell>
          <cell r="C318">
            <v>7</v>
          </cell>
          <cell r="D318">
            <v>730186.22416619596</v>
          </cell>
          <cell r="E318">
            <v>730186.22416619596</v>
          </cell>
          <cell r="F318">
            <v>1219030</v>
          </cell>
          <cell r="G318">
            <v>0.59898954428208984</v>
          </cell>
          <cell r="H318">
            <v>7846.763030095377</v>
          </cell>
          <cell r="I318">
            <v>115557.06288290078</v>
          </cell>
          <cell r="J318">
            <v>57898.329350306805</v>
          </cell>
          <cell r="K318">
            <v>57898.329350306805</v>
          </cell>
          <cell r="L318">
            <v>57778.531441450388</v>
          </cell>
          <cell r="M318">
            <v>57778.531441450388</v>
          </cell>
          <cell r="N318">
            <v>57778.531441450388</v>
          </cell>
          <cell r="O318">
            <v>57502.996251080622</v>
          </cell>
          <cell r="P318">
            <v>57898.329350306805</v>
          </cell>
          <cell r="Q318">
            <v>86847.494025460212</v>
          </cell>
          <cell r="R318">
            <v>0</v>
          </cell>
          <cell r="S318">
            <v>57502.996251080622</v>
          </cell>
          <cell r="T318">
            <v>0</v>
          </cell>
          <cell r="U318">
            <v>34680.493912234597</v>
          </cell>
          <cell r="V318">
            <v>0</v>
          </cell>
          <cell r="W318">
            <v>23217.835438072216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13907.240668267432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9310.5947698047839</v>
          </cell>
          <cell r="AT318">
            <v>9310.5947698047839</v>
          </cell>
          <cell r="AU318">
            <v>0</v>
          </cell>
        </row>
        <row r="319">
          <cell r="B319">
            <v>305</v>
          </cell>
          <cell r="C319">
            <v>8</v>
          </cell>
          <cell r="D319">
            <v>721178.02562171803</v>
          </cell>
          <cell r="E319">
            <v>721178.02562171803</v>
          </cell>
          <cell r="F319">
            <v>1219030</v>
          </cell>
          <cell r="G319">
            <v>0.59159989961011461</v>
          </cell>
          <cell r="H319">
            <v>7749.958684892501</v>
          </cell>
          <cell r="I319">
            <v>114131.45263278332</v>
          </cell>
          <cell r="J319">
            <v>57184.046296313682</v>
          </cell>
          <cell r="K319">
            <v>57184.046296313682</v>
          </cell>
          <cell r="L319">
            <v>57065.726316391658</v>
          </cell>
          <cell r="M319">
            <v>57065.726316391658</v>
          </cell>
          <cell r="N319">
            <v>57065.726316391658</v>
          </cell>
          <cell r="O319">
            <v>56793.590362571005</v>
          </cell>
          <cell r="P319">
            <v>57184.046296313682</v>
          </cell>
          <cell r="Q319">
            <v>85776.069444470515</v>
          </cell>
          <cell r="R319">
            <v>0</v>
          </cell>
          <cell r="S319">
            <v>56793.590362571005</v>
          </cell>
          <cell r="T319">
            <v>0</v>
          </cell>
          <cell r="U319">
            <v>33830.076048199291</v>
          </cell>
          <cell r="V319">
            <v>0</v>
          </cell>
          <cell r="W319">
            <v>23353.970248114318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13816.206454282034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9537.7637938322841</v>
          </cell>
          <cell r="AT319">
            <v>9537.7637938322841</v>
          </cell>
          <cell r="AU319">
            <v>0</v>
          </cell>
        </row>
        <row r="320">
          <cell r="B320">
            <v>306</v>
          </cell>
          <cell r="C320">
            <v>8</v>
          </cell>
          <cell r="D320">
            <v>618361.96365750802</v>
          </cell>
          <cell r="E320">
            <v>618361.96365750802</v>
          </cell>
          <cell r="F320">
            <v>1219030</v>
          </cell>
          <cell r="G320">
            <v>0.50725737976711649</v>
          </cell>
          <cell r="H320">
            <v>6645.0716749492258</v>
          </cell>
          <cell r="I320">
            <v>97860.093704672108</v>
          </cell>
          <cell r="J320">
            <v>49031.498328289483</v>
          </cell>
          <cell r="K320">
            <v>49031.498328289483</v>
          </cell>
          <cell r="L320">
            <v>48930.046852336054</v>
          </cell>
          <cell r="M320">
            <v>48930.046852336054</v>
          </cell>
          <cell r="N320">
            <v>48930.046852336054</v>
          </cell>
          <cell r="O320">
            <v>48696.708457643181</v>
          </cell>
          <cell r="P320">
            <v>49031.498328289483</v>
          </cell>
          <cell r="Q320">
            <v>73547.247492434224</v>
          </cell>
          <cell r="R320">
            <v>0</v>
          </cell>
          <cell r="S320">
            <v>48696.708457643181</v>
          </cell>
          <cell r="T320">
            <v>0</v>
          </cell>
          <cell r="U320">
            <v>24871.589368063876</v>
          </cell>
          <cell r="V320">
            <v>0</v>
          </cell>
          <cell r="W320">
            <v>24159.908960225643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12255.292114576139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11904.616845649503</v>
          </cell>
          <cell r="AT320">
            <v>11904.616845649503</v>
          </cell>
          <cell r="AU320">
            <v>0</v>
          </cell>
        </row>
        <row r="321">
          <cell r="B321">
            <v>307</v>
          </cell>
          <cell r="C321">
            <v>8</v>
          </cell>
          <cell r="D321">
            <v>588134.63047218602</v>
          </cell>
          <cell r="E321">
            <v>588134.63047218602</v>
          </cell>
          <cell r="F321">
            <v>1219030</v>
          </cell>
          <cell r="G321">
            <v>0.48246116213069901</v>
          </cell>
          <cell r="H321">
            <v>6320.2412239121568</v>
          </cell>
          <cell r="I321">
            <v>93076.407398254451</v>
          </cell>
          <cell r="J321">
            <v>46634.695931553368</v>
          </cell>
          <cell r="K321">
            <v>46634.695931553368</v>
          </cell>
          <cell r="L321">
            <v>46538.203699127225</v>
          </cell>
          <cell r="M321">
            <v>46538.203699127225</v>
          </cell>
          <cell r="N321">
            <v>46538.203699127225</v>
          </cell>
          <cell r="O321">
            <v>46316.271564547103</v>
          </cell>
          <cell r="P321">
            <v>46634.695931553368</v>
          </cell>
          <cell r="Q321">
            <v>69952.043897330048</v>
          </cell>
          <cell r="R321">
            <v>0</v>
          </cell>
          <cell r="S321">
            <v>44845.231799341462</v>
          </cell>
          <cell r="T321">
            <v>0</v>
          </cell>
          <cell r="U321">
            <v>23209.149149410579</v>
          </cell>
          <cell r="V321">
            <v>0</v>
          </cell>
          <cell r="W321">
            <v>24896.586547348415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12011.636078721243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12884.950468627172</v>
          </cell>
          <cell r="AT321">
            <v>12884.950468627172</v>
          </cell>
          <cell r="AU321">
            <v>0</v>
          </cell>
        </row>
        <row r="322">
          <cell r="B322">
            <v>308</v>
          </cell>
          <cell r="C322">
            <v>8</v>
          </cell>
          <cell r="D322">
            <v>716151.28510620794</v>
          </cell>
          <cell r="E322">
            <v>716151.28510620794</v>
          </cell>
          <cell r="F322">
            <v>1219030</v>
          </cell>
          <cell r="G322">
            <v>0.58747634193269072</v>
          </cell>
          <cell r="H322">
            <v>7695.9400793182485</v>
          </cell>
          <cell r="I322">
            <v>113335.93588565469</v>
          </cell>
          <cell r="J322">
            <v>56785.463211213886</v>
          </cell>
          <cell r="K322">
            <v>56785.463211213886</v>
          </cell>
          <cell r="L322">
            <v>56667.967942827345</v>
          </cell>
          <cell r="M322">
            <v>56667.967942827345</v>
          </cell>
          <cell r="N322">
            <v>56667.967942827345</v>
          </cell>
          <cell r="O322">
            <v>56397.72882553831</v>
          </cell>
          <cell r="P322">
            <v>56785.463211213886</v>
          </cell>
          <cell r="Q322">
            <v>85178.194816820833</v>
          </cell>
          <cell r="R322">
            <v>0</v>
          </cell>
          <cell r="S322">
            <v>56397.72882553831</v>
          </cell>
          <cell r="T322">
            <v>0</v>
          </cell>
          <cell r="U322">
            <v>33360.11620227735</v>
          </cell>
          <cell r="V322">
            <v>0</v>
          </cell>
          <cell r="W322">
            <v>23425.347008936573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13761.837169313956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9663.5098396226167</v>
          </cell>
          <cell r="AT322">
            <v>9663.5098396226167</v>
          </cell>
          <cell r="AU322">
            <v>0</v>
          </cell>
        </row>
        <row r="323">
          <cell r="B323">
            <v>309</v>
          </cell>
          <cell r="C323">
            <v>8</v>
          </cell>
          <cell r="D323">
            <v>736312.15858589194</v>
          </cell>
          <cell r="E323">
            <v>736312.15858589194</v>
          </cell>
          <cell r="F323">
            <v>1219030</v>
          </cell>
          <cell r="G323">
            <v>0.60401479749135945</v>
          </cell>
          <cell r="H323">
            <v>7912.593847136809</v>
          </cell>
          <cell r="I323">
            <v>116526.53473203306</v>
          </cell>
          <cell r="J323">
            <v>58384.070325514804</v>
          </cell>
          <cell r="K323">
            <v>58384.070325514804</v>
          </cell>
          <cell r="L323">
            <v>58263.267366016531</v>
          </cell>
          <cell r="M323">
            <v>58263.267366016531</v>
          </cell>
          <cell r="N323">
            <v>58263.267366016531</v>
          </cell>
          <cell r="O323">
            <v>57985.42055917051</v>
          </cell>
          <cell r="P323">
            <v>58384.070325514804</v>
          </cell>
          <cell r="Q323">
            <v>87576.105488272209</v>
          </cell>
          <cell r="R323">
            <v>0</v>
          </cell>
          <cell r="S323">
            <v>57985.42055917051</v>
          </cell>
          <cell r="T323">
            <v>0</v>
          </cell>
          <cell r="U323">
            <v>35264.842414387087</v>
          </cell>
          <cell r="V323">
            <v>0</v>
          </cell>
          <cell r="W323">
            <v>23119.227911127731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13964.355764896402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9154.8721462313297</v>
          </cell>
          <cell r="AT323">
            <v>9154.8721462313297</v>
          </cell>
          <cell r="AU323">
            <v>0</v>
          </cell>
        </row>
        <row r="324">
          <cell r="B324">
            <v>310</v>
          </cell>
          <cell r="C324">
            <v>8</v>
          </cell>
          <cell r="D324">
            <v>710972.79393362603</v>
          </cell>
          <cell r="E324">
            <v>710972.79393362603</v>
          </cell>
          <cell r="F324">
            <v>1219030</v>
          </cell>
          <cell r="G324">
            <v>0.58322829949519372</v>
          </cell>
          <cell r="H324">
            <v>7640.2907233870374</v>
          </cell>
          <cell r="I324">
            <v>112516.40353861278</v>
          </cell>
          <cell r="J324">
            <v>56374.847429205423</v>
          </cell>
          <cell r="K324">
            <v>56374.847429205423</v>
          </cell>
          <cell r="L324">
            <v>56258.20176930639</v>
          </cell>
          <cell r="M324">
            <v>56258.20176930639</v>
          </cell>
          <cell r="N324">
            <v>56258.20176930639</v>
          </cell>
          <cell r="O324">
            <v>55989.9167515386</v>
          </cell>
          <cell r="P324">
            <v>56374.847429205423</v>
          </cell>
          <cell r="Q324">
            <v>84562.271143808131</v>
          </cell>
          <cell r="R324">
            <v>0</v>
          </cell>
          <cell r="S324">
            <v>55989.9167515386</v>
          </cell>
          <cell r="T324">
            <v>0</v>
          </cell>
          <cell r="U324">
            <v>32879.406400436477</v>
          </cell>
          <cell r="V324">
            <v>0</v>
          </cell>
          <cell r="W324">
            <v>23495.441028768895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13703.206117098487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9792.2349116704081</v>
          </cell>
          <cell r="AT324">
            <v>9792.2349116704081</v>
          </cell>
          <cell r="AU324">
            <v>0</v>
          </cell>
        </row>
        <row r="325">
          <cell r="B325">
            <v>311</v>
          </cell>
          <cell r="C325">
            <v>8</v>
          </cell>
          <cell r="D325">
            <v>778237.27104037593</v>
          </cell>
          <cell r="E325">
            <v>778237.27104037593</v>
          </cell>
          <cell r="F325">
            <v>1219030</v>
          </cell>
          <cell r="G325">
            <v>0.63840698837631227</v>
          </cell>
          <cell r="H325">
            <v>8363.1315477296903</v>
          </cell>
          <cell r="I325">
            <v>123161.47619755816</v>
          </cell>
          <cell r="J325">
            <v>61708.419496454342</v>
          </cell>
          <cell r="K325">
            <v>61708.419496454342</v>
          </cell>
          <cell r="L325">
            <v>61580.738098779082</v>
          </cell>
          <cell r="M325">
            <v>61580.738098779082</v>
          </cell>
          <cell r="N325">
            <v>61580.738098779082</v>
          </cell>
          <cell r="O325">
            <v>61287.070884125977</v>
          </cell>
          <cell r="P325">
            <v>61708.419496454342</v>
          </cell>
          <cell r="Q325">
            <v>92562.629244681521</v>
          </cell>
          <cell r="R325">
            <v>0</v>
          </cell>
          <cell r="S325">
            <v>61287.070884125977</v>
          </cell>
          <cell r="T325">
            <v>0</v>
          </cell>
          <cell r="U325">
            <v>39395.086248193424</v>
          </cell>
          <cell r="V325">
            <v>0</v>
          </cell>
          <cell r="W325">
            <v>22313.33324826078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14244.987879659202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8068.3453686015782</v>
          </cell>
          <cell r="AT325">
            <v>8068.3453686015782</v>
          </cell>
          <cell r="AU325">
            <v>0</v>
          </cell>
        </row>
        <row r="326">
          <cell r="B326">
            <v>312</v>
          </cell>
          <cell r="C326">
            <v>8</v>
          </cell>
          <cell r="D326">
            <v>765291.54228871397</v>
          </cell>
          <cell r="E326">
            <v>765291.54228871397</v>
          </cell>
          <cell r="F326">
            <v>1219030</v>
          </cell>
          <cell r="G326">
            <v>0.62778729177191206</v>
          </cell>
          <cell r="H326">
            <v>8224.013522212048</v>
          </cell>
          <cell r="I326">
            <v>121112.72432863727</v>
          </cell>
          <cell r="J326">
            <v>60681.91962267302</v>
          </cell>
          <cell r="K326">
            <v>60681.91962267302</v>
          </cell>
          <cell r="L326">
            <v>60556.362164318634</v>
          </cell>
          <cell r="M326">
            <v>60556.362164318634</v>
          </cell>
          <cell r="N326">
            <v>60556.362164318634</v>
          </cell>
          <cell r="O326">
            <v>60267.580010103557</v>
          </cell>
          <cell r="P326">
            <v>60681.91962267302</v>
          </cell>
          <cell r="Q326">
            <v>91022.879434009534</v>
          </cell>
          <cell r="R326">
            <v>0</v>
          </cell>
          <cell r="S326">
            <v>60267.580010103557</v>
          </cell>
          <cell r="T326">
            <v>0</v>
          </cell>
          <cell r="U326">
            <v>38095.337979438773</v>
          </cell>
          <cell r="V326">
            <v>0</v>
          </cell>
          <cell r="W326">
            <v>22586.581643234356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14179.568920191279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8407.0127230430771</v>
          </cell>
          <cell r="AT326">
            <v>8407.0127230430771</v>
          </cell>
          <cell r="AU326">
            <v>0</v>
          </cell>
        </row>
        <row r="327">
          <cell r="B327">
            <v>313</v>
          </cell>
          <cell r="C327">
            <v>8</v>
          </cell>
          <cell r="D327">
            <v>636144.74460333993</v>
          </cell>
          <cell r="E327">
            <v>636144.74460333993</v>
          </cell>
          <cell r="F327">
            <v>1219030</v>
          </cell>
          <cell r="G327">
            <v>0.52184502809884903</v>
          </cell>
          <cell r="H327">
            <v>6836.1698680949221</v>
          </cell>
          <cell r="I327">
            <v>100674.34282082996</v>
          </cell>
          <cell r="J327">
            <v>50441.540416034746</v>
          </cell>
          <cell r="K327">
            <v>50441.540416034746</v>
          </cell>
          <cell r="L327">
            <v>50337.17141041498</v>
          </cell>
          <cell r="M327">
            <v>50337.17141041498</v>
          </cell>
          <cell r="N327">
            <v>50337.17141041498</v>
          </cell>
          <cell r="O327">
            <v>50097.122697489503</v>
          </cell>
          <cell r="P327">
            <v>50441.540416034746</v>
          </cell>
          <cell r="Q327">
            <v>75662.310624052116</v>
          </cell>
          <cell r="R327">
            <v>0</v>
          </cell>
          <cell r="S327">
            <v>50097.122697489503</v>
          </cell>
          <cell r="T327">
            <v>0</v>
          </cell>
          <cell r="U327">
            <v>26322.667075754885</v>
          </cell>
          <cell r="V327">
            <v>0</v>
          </cell>
          <cell r="W327">
            <v>24118.873340279912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12586.314135970952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11532.55920430896</v>
          </cell>
          <cell r="AT327">
            <v>11532.55920430896</v>
          </cell>
          <cell r="AU327">
            <v>0</v>
          </cell>
        </row>
        <row r="328">
          <cell r="B328">
            <v>314</v>
          </cell>
          <cell r="C328">
            <v>8</v>
          </cell>
          <cell r="D328">
            <v>613922.25857856602</v>
          </cell>
          <cell r="E328">
            <v>613922.25857856602</v>
          </cell>
          <cell r="F328">
            <v>1219030</v>
          </cell>
          <cell r="G328">
            <v>0.50361538155629149</v>
          </cell>
          <cell r="H328">
            <v>6597.3614983874186</v>
          </cell>
          <cell r="I328">
            <v>97157.479409839754</v>
          </cell>
          <cell r="J328">
            <v>48679.462781231137</v>
          </cell>
          <cell r="K328">
            <v>48679.462781231137</v>
          </cell>
          <cell r="L328">
            <v>48578.739704919877</v>
          </cell>
          <cell r="M328">
            <v>48578.739704919877</v>
          </cell>
          <cell r="N328">
            <v>48578.739704919877</v>
          </cell>
          <cell r="O328">
            <v>48347.076629403986</v>
          </cell>
          <cell r="P328">
            <v>48679.462781231137</v>
          </cell>
          <cell r="Q328">
            <v>73019.194171846699</v>
          </cell>
          <cell r="R328">
            <v>0</v>
          </cell>
          <cell r="S328">
            <v>48347.076629403986</v>
          </cell>
          <cell r="T328">
            <v>0</v>
          </cell>
          <cell r="U328">
            <v>24515.726222525016</v>
          </cell>
          <cell r="V328">
            <v>0</v>
          </cell>
          <cell r="W328">
            <v>24163.73655870615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12169.229406838507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11994.507151867643</v>
          </cell>
          <cell r="AT328">
            <v>11994.507151867643</v>
          </cell>
          <cell r="AU328">
            <v>0</v>
          </cell>
        </row>
        <row r="329">
          <cell r="B329">
            <v>315</v>
          </cell>
          <cell r="C329">
            <v>8</v>
          </cell>
          <cell r="D329">
            <v>765631.98290753993</v>
          </cell>
          <cell r="E329">
            <v>765631.98290753993</v>
          </cell>
          <cell r="F329">
            <v>1219030</v>
          </cell>
          <cell r="G329">
            <v>0.62806656350339196</v>
          </cell>
          <cell r="H329">
            <v>8227.6719818944348</v>
          </cell>
          <cell r="I329">
            <v>121166.60143107438</v>
          </cell>
          <cell r="J329">
            <v>60708.914028237865</v>
          </cell>
          <cell r="K329">
            <v>60708.914028237865</v>
          </cell>
          <cell r="L329">
            <v>60583.300715537189</v>
          </cell>
          <cell r="M329">
            <v>60583.300715537189</v>
          </cell>
          <cell r="N329">
            <v>60583.300715537189</v>
          </cell>
          <cell r="O329">
            <v>60294.390096325631</v>
          </cell>
          <cell r="P329">
            <v>60708.914028237865</v>
          </cell>
          <cell r="Q329">
            <v>91063.371042356797</v>
          </cell>
          <cell r="R329">
            <v>0</v>
          </cell>
          <cell r="S329">
            <v>60294.390096325631</v>
          </cell>
          <cell r="T329">
            <v>0</v>
          </cell>
          <cell r="U329">
            <v>38129.239007738186</v>
          </cell>
          <cell r="V329">
            <v>0</v>
          </cell>
          <cell r="W329">
            <v>22579.675020499621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14181.538895148578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8398.1361253510422</v>
          </cell>
          <cell r="AT329">
            <v>8398.1361253510422</v>
          </cell>
          <cell r="AU329">
            <v>0</v>
          </cell>
        </row>
        <row r="330">
          <cell r="B330">
            <v>316</v>
          </cell>
          <cell r="C330">
            <v>8</v>
          </cell>
          <cell r="D330">
            <v>780793.07158053597</v>
          </cell>
          <cell r="E330">
            <v>780793.07158053597</v>
          </cell>
          <cell r="F330">
            <v>1219030</v>
          </cell>
          <cell r="G330">
            <v>0.64050357380912359</v>
          </cell>
          <cell r="H330">
            <v>8390.5968168995187</v>
          </cell>
          <cell r="I330">
            <v>123565.94945925612</v>
          </cell>
          <cell r="J330">
            <v>61911.075444389884</v>
          </cell>
          <cell r="K330">
            <v>61911.075444389884</v>
          </cell>
          <cell r="L330">
            <v>61782.974729628062</v>
          </cell>
          <cell r="M330">
            <v>61782.974729628062</v>
          </cell>
          <cell r="N330">
            <v>61782.974729628062</v>
          </cell>
          <cell r="O330">
            <v>61488.343085675864</v>
          </cell>
          <cell r="P330">
            <v>61911.075444389884</v>
          </cell>
          <cell r="Q330">
            <v>92866.613166584837</v>
          </cell>
          <cell r="R330">
            <v>0</v>
          </cell>
          <cell r="S330">
            <v>61488.343085675864</v>
          </cell>
          <cell r="T330">
            <v>0</v>
          </cell>
          <cell r="U330">
            <v>39654.265080498037</v>
          </cell>
          <cell r="V330">
            <v>0</v>
          </cell>
          <cell r="W330">
            <v>22256.810363891884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14255.566579664692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8001.243784227192</v>
          </cell>
          <cell r="AT330">
            <v>8001.243784227192</v>
          </cell>
          <cell r="AU330">
            <v>0</v>
          </cell>
        </row>
        <row r="331">
          <cell r="B331">
            <v>317</v>
          </cell>
          <cell r="C331">
            <v>8</v>
          </cell>
          <cell r="D331">
            <v>781990.10472414992</v>
          </cell>
          <cell r="E331">
            <v>781990.10472414992</v>
          </cell>
          <cell r="F331">
            <v>1219030</v>
          </cell>
          <cell r="G331">
            <v>0.64148552925206925</v>
          </cell>
          <cell r="H331">
            <v>8403.4604332021081</v>
          </cell>
          <cell r="I331">
            <v>123755.3883033092</v>
          </cell>
          <cell r="J331">
            <v>62005.991257505011</v>
          </cell>
          <cell r="K331">
            <v>62005.991257505011</v>
          </cell>
          <cell r="L331">
            <v>61877.694151654599</v>
          </cell>
          <cell r="M331">
            <v>61877.694151654599</v>
          </cell>
          <cell r="N331">
            <v>61877.694151654599</v>
          </cell>
          <cell r="O331">
            <v>61582.610808198646</v>
          </cell>
          <cell r="P331">
            <v>62005.991257505011</v>
          </cell>
          <cell r="Q331">
            <v>93008.986886257524</v>
          </cell>
          <cell r="R331">
            <v>0</v>
          </cell>
          <cell r="S331">
            <v>61582.610808198646</v>
          </cell>
          <cell r="T331">
            <v>0</v>
          </cell>
          <cell r="U331">
            <v>39775.946118619715</v>
          </cell>
          <cell r="V331">
            <v>0</v>
          </cell>
          <cell r="W331">
            <v>22230.045138885151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14260.252271215129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7969.7928676700212</v>
          </cell>
          <cell r="AT331">
            <v>7969.7928676700212</v>
          </cell>
          <cell r="AU331">
            <v>0</v>
          </cell>
        </row>
        <row r="332">
          <cell r="B332">
            <v>318</v>
          </cell>
          <cell r="C332">
            <v>8</v>
          </cell>
          <cell r="D332">
            <v>705844.22074034403</v>
          </cell>
          <cell r="E332">
            <v>705844.22074034403</v>
          </cell>
          <cell r="F332">
            <v>1219030</v>
          </cell>
          <cell r="G332">
            <v>0.5790212059919313</v>
          </cell>
          <cell r="H332">
            <v>7585.1777984943001</v>
          </cell>
          <cell r="I332">
            <v>111704.77105996339</v>
          </cell>
          <cell r="J332">
            <v>55968.189771180078</v>
          </cell>
          <cell r="K332">
            <v>55968.189771180078</v>
          </cell>
          <cell r="L332">
            <v>55852.385529981693</v>
          </cell>
          <cell r="M332">
            <v>55852.385529981693</v>
          </cell>
          <cell r="N332">
            <v>55852.385529981693</v>
          </cell>
          <cell r="O332">
            <v>55586.035775225406</v>
          </cell>
          <cell r="P332">
            <v>55968.189771180078</v>
          </cell>
          <cell r="Q332">
            <v>83952.28465677012</v>
          </cell>
          <cell r="R332">
            <v>0</v>
          </cell>
          <cell r="S332">
            <v>55586.035775225406</v>
          </cell>
          <cell r="T332">
            <v>0</v>
          </cell>
          <cell r="U332">
            <v>32406.768738494007</v>
          </cell>
          <cell r="V332">
            <v>0</v>
          </cell>
          <cell r="W332">
            <v>23561.421032686136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13642.562421229582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9918.8586114565533</v>
          </cell>
          <cell r="AT332">
            <v>9918.8586114565533</v>
          </cell>
          <cell r="AU332">
            <v>0</v>
          </cell>
        </row>
        <row r="333">
          <cell r="B333">
            <v>319</v>
          </cell>
          <cell r="C333">
            <v>8</v>
          </cell>
          <cell r="D333">
            <v>745234.498205974</v>
          </cell>
          <cell r="E333">
            <v>745234.498205974</v>
          </cell>
          <cell r="F333">
            <v>1219030</v>
          </cell>
          <cell r="G333">
            <v>0.61133400999645127</v>
          </cell>
          <cell r="H333">
            <v>8008.4755309535112</v>
          </cell>
          <cell r="I333">
            <v>117938.55720851538</v>
          </cell>
          <cell r="J333">
            <v>59091.545406256977</v>
          </cell>
          <cell r="K333">
            <v>59091.545406256977</v>
          </cell>
          <cell r="L333">
            <v>58969.278604257692</v>
          </cell>
          <cell r="M333">
            <v>58969.278604257692</v>
          </cell>
          <cell r="N333">
            <v>58969.278604257692</v>
          </cell>
          <cell r="O333">
            <v>58688.064959659321</v>
          </cell>
          <cell r="P333">
            <v>59091.545406256977</v>
          </cell>
          <cell r="Q333">
            <v>88637.318109385466</v>
          </cell>
          <cell r="R333">
            <v>0</v>
          </cell>
          <cell r="S333">
            <v>58688.064959659321</v>
          </cell>
          <cell r="T333">
            <v>0</v>
          </cell>
          <cell r="U333">
            <v>36124.671410094496</v>
          </cell>
          <cell r="V333">
            <v>0</v>
          </cell>
          <cell r="W333">
            <v>22966.873996162554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14040.431177157276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8926.4428190052786</v>
          </cell>
          <cell r="AT333">
            <v>8926.4428190052786</v>
          </cell>
          <cell r="AU333">
            <v>0</v>
          </cell>
        </row>
        <row r="334">
          <cell r="B334">
            <v>320</v>
          </cell>
          <cell r="C334">
            <v>8</v>
          </cell>
          <cell r="D334">
            <v>574892.38892348204</v>
          </cell>
          <cell r="E334">
            <v>574892.38892348204</v>
          </cell>
          <cell r="F334">
            <v>1219030</v>
          </cell>
          <cell r="G334">
            <v>0.4715982288569453</v>
          </cell>
          <cell r="H334">
            <v>6177.9367980259831</v>
          </cell>
          <cell r="I334">
            <v>90980.73031108189</v>
          </cell>
          <cell r="J334">
            <v>45584.684801312331</v>
          </cell>
          <cell r="K334">
            <v>45584.684801312331</v>
          </cell>
          <cell r="L334">
            <v>45490.365155540945</v>
          </cell>
          <cell r="M334">
            <v>45490.365155540945</v>
          </cell>
          <cell r="N334">
            <v>45490.365155540945</v>
          </cell>
          <cell r="O334">
            <v>45273.429970266749</v>
          </cell>
          <cell r="P334">
            <v>45584.684801312331</v>
          </cell>
          <cell r="Q334">
            <v>68377.027201968493</v>
          </cell>
          <cell r="R334">
            <v>0</v>
          </cell>
          <cell r="S334">
            <v>42848.526003557767</v>
          </cell>
          <cell r="T334">
            <v>0</v>
          </cell>
          <cell r="U334">
            <v>22641.23703114915</v>
          </cell>
          <cell r="V334">
            <v>0</v>
          </cell>
          <cell r="W334">
            <v>25368.351736872224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11963.669748128954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13404.68198874327</v>
          </cell>
          <cell r="AT334">
            <v>13404.68198874327</v>
          </cell>
          <cell r="AU334">
            <v>0</v>
          </cell>
        </row>
        <row r="335">
          <cell r="B335">
            <v>321</v>
          </cell>
          <cell r="C335">
            <v>8</v>
          </cell>
          <cell r="D335">
            <v>583297.57827801595</v>
          </cell>
          <cell r="E335">
            <v>583297.57827801595</v>
          </cell>
          <cell r="F335">
            <v>1219030</v>
          </cell>
          <cell r="G335">
            <v>0.47849321040336656</v>
          </cell>
          <cell r="H335">
            <v>6268.2610562841019</v>
          </cell>
          <cell r="I335">
            <v>92310.910151017481</v>
          </cell>
          <cell r="J335">
            <v>46251.153717589412</v>
          </cell>
          <cell r="K335">
            <v>46251.153717589412</v>
          </cell>
          <cell r="L335">
            <v>46155.45507550874</v>
          </cell>
          <cell r="M335">
            <v>46155.45507550874</v>
          </cell>
          <cell r="N335">
            <v>46155.45507550874</v>
          </cell>
          <cell r="O335">
            <v>45935.348198723193</v>
          </cell>
          <cell r="P335">
            <v>46251.153717589412</v>
          </cell>
          <cell r="Q335">
            <v>69376.730576384114</v>
          </cell>
          <cell r="R335">
            <v>0</v>
          </cell>
          <cell r="S335">
            <v>44110.615257792495</v>
          </cell>
          <cell r="T335">
            <v>0</v>
          </cell>
          <cell r="U335">
            <v>23003.985350223655</v>
          </cell>
          <cell r="V335">
            <v>0</v>
          </cell>
          <cell r="W335">
            <v>25071.901308296481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11996.73454792315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13075.166760373331</v>
          </cell>
          <cell r="AT335">
            <v>13075.166760373331</v>
          </cell>
          <cell r="AU335">
            <v>0</v>
          </cell>
        </row>
        <row r="336">
          <cell r="B336">
            <v>322</v>
          </cell>
          <cell r="C336">
            <v>8</v>
          </cell>
          <cell r="D336">
            <v>736194.35215474397</v>
          </cell>
          <cell r="E336">
            <v>736194.35215474397</v>
          </cell>
          <cell r="F336">
            <v>1219030</v>
          </cell>
          <cell r="G336">
            <v>0.6039181580065659</v>
          </cell>
          <cell r="H336">
            <v>7911.3278698860131</v>
          </cell>
          <cell r="I336">
            <v>116507.8910426267</v>
          </cell>
          <cell r="J336">
            <v>58374.729152914661</v>
          </cell>
          <cell r="K336">
            <v>58374.729152914661</v>
          </cell>
          <cell r="L336">
            <v>58253.945521313348</v>
          </cell>
          <cell r="M336">
            <v>58253.945521313348</v>
          </cell>
          <cell r="N336">
            <v>58253.945521313348</v>
          </cell>
          <cell r="O336">
            <v>57976.143168630326</v>
          </cell>
          <cell r="P336">
            <v>58374.729152914661</v>
          </cell>
          <cell r="Q336">
            <v>87562.093729371991</v>
          </cell>
          <cell r="R336">
            <v>0</v>
          </cell>
          <cell r="S336">
            <v>57976.143168630326</v>
          </cell>
          <cell r="T336">
            <v>0</v>
          </cell>
          <cell r="U336">
            <v>35253.558904160367</v>
          </cell>
          <cell r="V336">
            <v>0</v>
          </cell>
          <cell r="W336">
            <v>23121.170248754206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13963.294547583853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9157.8757011703528</v>
          </cell>
          <cell r="AT336">
            <v>9157.8757011703528</v>
          </cell>
          <cell r="AU336">
            <v>0</v>
          </cell>
        </row>
        <row r="337">
          <cell r="B337">
            <v>323</v>
          </cell>
          <cell r="C337">
            <v>8</v>
          </cell>
          <cell r="D337">
            <v>730230.15198798</v>
          </cell>
          <cell r="E337">
            <v>730230.15198798</v>
          </cell>
          <cell r="F337">
            <v>1219030</v>
          </cell>
          <cell r="G337">
            <v>0.5990255793442163</v>
          </cell>
          <cell r="H337">
            <v>7847.2350894092333</v>
          </cell>
          <cell r="I337">
            <v>115564.01476708621</v>
          </cell>
          <cell r="J337">
            <v>57901.81249941195</v>
          </cell>
          <cell r="K337">
            <v>57901.81249941195</v>
          </cell>
          <cell r="L337">
            <v>57782.007383543103</v>
          </cell>
          <cell r="M337">
            <v>57782.007383543103</v>
          </cell>
          <cell r="N337">
            <v>57782.007383543103</v>
          </cell>
          <cell r="O337">
            <v>57506.455617044761</v>
          </cell>
          <cell r="P337">
            <v>57901.81249941195</v>
          </cell>
          <cell r="Q337">
            <v>86852.718749117921</v>
          </cell>
          <cell r="R337">
            <v>0</v>
          </cell>
          <cell r="S337">
            <v>57506.455617044761</v>
          </cell>
          <cell r="T337">
            <v>0</v>
          </cell>
          <cell r="U337">
            <v>34684.666777540449</v>
          </cell>
          <cell r="V337">
            <v>0</v>
          </cell>
          <cell r="W337">
            <v>23217.145721871522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13907.664166763181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9309.4815551083411</v>
          </cell>
          <cell r="AT337">
            <v>9309.4815551083411</v>
          </cell>
          <cell r="AU337">
            <v>0</v>
          </cell>
        </row>
        <row r="338">
          <cell r="B338">
            <v>324</v>
          </cell>
          <cell r="C338">
            <v>8</v>
          </cell>
          <cell r="D338">
            <v>782108.909514884</v>
          </cell>
          <cell r="E338">
            <v>782108.909514884</v>
          </cell>
          <cell r="F338">
            <v>1219030</v>
          </cell>
          <cell r="G338">
            <v>0.64158298771554756</v>
          </cell>
          <cell r="H338">
            <v>8404.7371390736735</v>
          </cell>
          <cell r="I338">
            <v>123774.18999008344</v>
          </cell>
          <cell r="J338">
            <v>62015.411592584824</v>
          </cell>
          <cell r="K338">
            <v>62015.411592584824</v>
          </cell>
          <cell r="L338">
            <v>61887.09499504172</v>
          </cell>
          <cell r="M338">
            <v>61887.09499504172</v>
          </cell>
          <cell r="N338">
            <v>61887.09499504172</v>
          </cell>
          <cell r="O338">
            <v>61591.966820692563</v>
          </cell>
          <cell r="P338">
            <v>62015.411592584824</v>
          </cell>
          <cell r="Q338">
            <v>93023.117388877246</v>
          </cell>
          <cell r="R338">
            <v>0</v>
          </cell>
          <cell r="S338">
            <v>61591.966820692563</v>
          </cell>
          <cell r="T338">
            <v>0</v>
          </cell>
          <cell r="U338">
            <v>39788.033053980034</v>
          </cell>
          <cell r="V338">
            <v>0</v>
          </cell>
          <cell r="W338">
            <v>22227.378538604826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14260.707931882525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7966.6706067223004</v>
          </cell>
          <cell r="AT338">
            <v>7966.6706067223004</v>
          </cell>
          <cell r="AU338">
            <v>0</v>
          </cell>
        </row>
        <row r="339">
          <cell r="B339">
            <v>325</v>
          </cell>
          <cell r="C339">
            <v>8</v>
          </cell>
          <cell r="D339">
            <v>747942.04940320598</v>
          </cell>
          <cell r="E339">
            <v>747942.04940320598</v>
          </cell>
          <cell r="F339">
            <v>1219030</v>
          </cell>
          <cell r="G339">
            <v>0.6135550801893358</v>
          </cell>
          <cell r="H339">
            <v>8037.5715504802993</v>
          </cell>
          <cell r="I339">
            <v>118367.04607012666</v>
          </cell>
          <cell r="J339">
            <v>59306.234051101201</v>
          </cell>
          <cell r="K339">
            <v>59306.234051101201</v>
          </cell>
          <cell r="L339">
            <v>59183.523035063328</v>
          </cell>
          <cell r="M339">
            <v>59183.523035063328</v>
          </cell>
          <cell r="N339">
            <v>59183.523035063328</v>
          </cell>
          <cell r="O339">
            <v>58901.287698176238</v>
          </cell>
          <cell r="P339">
            <v>59306.234051101201</v>
          </cell>
          <cell r="Q339">
            <v>88959.351076651801</v>
          </cell>
          <cell r="R339">
            <v>0</v>
          </cell>
          <cell r="S339">
            <v>58901.287698176238</v>
          </cell>
          <cell r="T339">
            <v>0</v>
          </cell>
          <cell r="U339">
            <v>36387.641188950882</v>
          </cell>
          <cell r="V339">
            <v>0</v>
          </cell>
          <cell r="W339">
            <v>22918.592862150283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14061.819081363356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8856.7737807869271</v>
          </cell>
          <cell r="AT339">
            <v>8856.7737807869271</v>
          </cell>
          <cell r="AU339">
            <v>0</v>
          </cell>
        </row>
        <row r="340">
          <cell r="B340">
            <v>326</v>
          </cell>
          <cell r="C340">
            <v>8</v>
          </cell>
          <cell r="D340">
            <v>768136.86710881395</v>
          </cell>
          <cell r="E340">
            <v>768136.86710881395</v>
          </cell>
          <cell r="F340">
            <v>1219030</v>
          </cell>
          <cell r="G340">
            <v>0.63012138102328408</v>
          </cell>
          <cell r="H340">
            <v>8254.5900914050217</v>
          </cell>
          <cell r="I340">
            <v>121563.01682701196</v>
          </cell>
          <cell r="J340">
            <v>60907.532689710642</v>
          </cell>
          <cell r="K340">
            <v>60907.532689710642</v>
          </cell>
          <cell r="L340">
            <v>60781.508413505981</v>
          </cell>
          <cell r="M340">
            <v>60781.508413505981</v>
          </cell>
          <cell r="N340">
            <v>60781.508413505981</v>
          </cell>
          <cell r="O340">
            <v>60491.652578235269</v>
          </cell>
          <cell r="P340">
            <v>60907.532689710642</v>
          </cell>
          <cell r="Q340">
            <v>91361.299034565964</v>
          </cell>
          <cell r="R340">
            <v>0</v>
          </cell>
          <cell r="S340">
            <v>60491.652578235269</v>
          </cell>
          <cell r="T340">
            <v>0</v>
          </cell>
          <cell r="U340">
            <v>38379.138613161347</v>
          </cell>
          <cell r="V340">
            <v>0</v>
          </cell>
          <cell r="W340">
            <v>22528.394076549332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14195.622787752038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8332.7712887972939</v>
          </cell>
          <cell r="AT340">
            <v>8332.7712887972939</v>
          </cell>
          <cell r="AU340">
            <v>0</v>
          </cell>
        </row>
        <row r="341">
          <cell r="B341">
            <v>327</v>
          </cell>
          <cell r="C341">
            <v>8</v>
          </cell>
          <cell r="D341">
            <v>654959.82936109602</v>
          </cell>
          <cell r="E341">
            <v>654959.82936109602</v>
          </cell>
          <cell r="F341">
            <v>1219030</v>
          </cell>
          <cell r="G341">
            <v>0.53727950039055317</v>
          </cell>
          <cell r="H341">
            <v>7038.3614551162464</v>
          </cell>
          <cell r="I341">
            <v>103651.96121534552</v>
          </cell>
          <cell r="J341">
            <v>51933.43650775087</v>
          </cell>
          <cell r="K341">
            <v>51933.43650775087</v>
          </cell>
          <cell r="L341">
            <v>51825.980607672762</v>
          </cell>
          <cell r="M341">
            <v>51825.980607672762</v>
          </cell>
          <cell r="N341">
            <v>51825.980607672762</v>
          </cell>
          <cell r="O341">
            <v>51578.832037493106</v>
          </cell>
          <cell r="P341">
            <v>51933.43650775087</v>
          </cell>
          <cell r="Q341">
            <v>77900.154761626298</v>
          </cell>
          <cell r="R341">
            <v>0</v>
          </cell>
          <cell r="S341">
            <v>51578.832037493106</v>
          </cell>
          <cell r="T341">
            <v>0</v>
          </cell>
          <cell r="U341">
            <v>27902.770820448848</v>
          </cell>
          <cell r="V341">
            <v>0</v>
          </cell>
          <cell r="W341">
            <v>24030.665687301895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12911.184054525971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11119.481632775924</v>
          </cell>
          <cell r="AT341">
            <v>11119.481632775924</v>
          </cell>
          <cell r="AU341">
            <v>0</v>
          </cell>
        </row>
        <row r="342">
          <cell r="B342">
            <v>328</v>
          </cell>
          <cell r="C342">
            <v>8</v>
          </cell>
          <cell r="D342">
            <v>583127.85714839597</v>
          </cell>
          <cell r="E342">
            <v>583127.85714839597</v>
          </cell>
          <cell r="F342">
            <v>1219030</v>
          </cell>
          <cell r="G342">
            <v>0.47835398402696894</v>
          </cell>
          <cell r="H342">
            <v>6266.4371907532932</v>
          </cell>
          <cell r="I342">
            <v>92284.050598482849</v>
          </cell>
          <cell r="J342">
            <v>46237.69609604682</v>
          </cell>
          <cell r="K342">
            <v>46237.69609604682</v>
          </cell>
          <cell r="L342">
            <v>46142.025299241424</v>
          </cell>
          <cell r="M342">
            <v>46142.025299241424</v>
          </cell>
          <cell r="N342">
            <v>46142.025299241424</v>
          </cell>
          <cell r="O342">
            <v>45921.982466589019</v>
          </cell>
          <cell r="P342">
            <v>46237.69609604682</v>
          </cell>
          <cell r="Q342">
            <v>69356.544144070227</v>
          </cell>
          <cell r="R342">
            <v>0</v>
          </cell>
          <cell r="S342">
            <v>44084.949407081702</v>
          </cell>
          <cell r="T342">
            <v>0</v>
          </cell>
          <cell r="U342">
            <v>22996.738222576776</v>
          </cell>
          <cell r="V342">
            <v>0</v>
          </cell>
          <cell r="W342">
            <v>25077.990932977293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11996.156874181892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13081.834058795401</v>
          </cell>
          <cell r="AT342">
            <v>13081.834058795401</v>
          </cell>
          <cell r="AU342">
            <v>0</v>
          </cell>
        </row>
        <row r="343">
          <cell r="B343">
            <v>329</v>
          </cell>
          <cell r="C343">
            <v>8</v>
          </cell>
          <cell r="D343">
            <v>799172.87155879592</v>
          </cell>
          <cell r="E343">
            <v>799172.87155879592</v>
          </cell>
          <cell r="F343">
            <v>1219030</v>
          </cell>
          <cell r="G343">
            <v>0.65558097139430194</v>
          </cell>
          <cell r="H343">
            <v>8588.1107252653546</v>
          </cell>
          <cell r="I343">
            <v>126474.68100138873</v>
          </cell>
          <cell r="J343">
            <v>63368.456694973225</v>
          </cell>
          <cell r="K343">
            <v>63368.456694973225</v>
          </cell>
          <cell r="L343">
            <v>63237.340500694365</v>
          </cell>
          <cell r="M343">
            <v>63237.340500694365</v>
          </cell>
          <cell r="N343">
            <v>63237.340500694365</v>
          </cell>
          <cell r="O343">
            <v>62935.773253852989</v>
          </cell>
          <cell r="P343">
            <v>63368.456694973225</v>
          </cell>
          <cell r="Q343">
            <v>95052.685042459838</v>
          </cell>
          <cell r="R343">
            <v>0</v>
          </cell>
          <cell r="S343">
            <v>62935.773253852989</v>
          </cell>
          <cell r="T343">
            <v>0</v>
          </cell>
          <cell r="U343">
            <v>41543.154395848338</v>
          </cell>
          <cell r="V343">
            <v>0</v>
          </cell>
          <cell r="W343">
            <v>21825.302299124887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14308.252882234585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7517.0494168903024</v>
          </cell>
          <cell r="AT343">
            <v>7517.0494168903024</v>
          </cell>
          <cell r="AU343">
            <v>0</v>
          </cell>
        </row>
        <row r="344">
          <cell r="B344">
            <v>330</v>
          </cell>
          <cell r="C344">
            <v>8</v>
          </cell>
          <cell r="D344">
            <v>868273.33194419998</v>
          </cell>
          <cell r="E344">
            <v>868273.33194419998</v>
          </cell>
          <cell r="F344">
            <v>1219030</v>
          </cell>
          <cell r="G344">
            <v>0.71226576207656911</v>
          </cell>
          <cell r="H344">
            <v>9330.6814832030559</v>
          </cell>
          <cell r="I344">
            <v>137410.31081981171</v>
          </cell>
          <cell r="J344">
            <v>68847.608562321169</v>
          </cell>
          <cell r="K344">
            <v>68847.608562321169</v>
          </cell>
          <cell r="L344">
            <v>68705.155409905856</v>
          </cell>
          <cell r="M344">
            <v>68705.155409905856</v>
          </cell>
          <cell r="N344">
            <v>68705.155409905856</v>
          </cell>
          <cell r="O344">
            <v>68377.513159350638</v>
          </cell>
          <cell r="P344">
            <v>68847.608562321169</v>
          </cell>
          <cell r="Q344">
            <v>103271.41284348175</v>
          </cell>
          <cell r="R344">
            <v>0</v>
          </cell>
          <cell r="S344">
            <v>68377.513159350638</v>
          </cell>
          <cell r="T344">
            <v>0</v>
          </cell>
          <cell r="U344">
            <v>49037.794379791092</v>
          </cell>
          <cell r="V344">
            <v>0</v>
          </cell>
          <cell r="W344">
            <v>19809.814182530157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14109.852395315069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5699.9617872150884</v>
          </cell>
          <cell r="AT344">
            <v>5699.9617872150884</v>
          </cell>
          <cell r="AU344">
            <v>0</v>
          </cell>
        </row>
        <row r="345">
          <cell r="B345">
            <v>331</v>
          </cell>
          <cell r="C345">
            <v>8</v>
          </cell>
          <cell r="D345">
            <v>847888.82591725199</v>
          </cell>
          <cell r="E345">
            <v>847888.82591725199</v>
          </cell>
          <cell r="F345">
            <v>1219030</v>
          </cell>
          <cell r="G345">
            <v>0.69554385529252927</v>
          </cell>
          <cell r="H345">
            <v>9111.6245043321342</v>
          </cell>
          <cell r="I345">
            <v>134184.32056303474</v>
          </cell>
          <cell r="J345">
            <v>67231.269052575881</v>
          </cell>
          <cell r="K345">
            <v>67231.269052575881</v>
          </cell>
          <cell r="L345">
            <v>67092.160281517368</v>
          </cell>
          <cell r="M345">
            <v>67092.160281517368</v>
          </cell>
          <cell r="N345">
            <v>67092.160281517368</v>
          </cell>
          <cell r="O345">
            <v>66772.210108082814</v>
          </cell>
          <cell r="P345">
            <v>67231.269052575881</v>
          </cell>
          <cell r="Q345">
            <v>100846.90357886381</v>
          </cell>
          <cell r="R345">
            <v>0</v>
          </cell>
          <cell r="S345">
            <v>66772.210108082814</v>
          </cell>
          <cell r="T345">
            <v>0</v>
          </cell>
          <cell r="U345">
            <v>46762.296073037891</v>
          </cell>
          <cell r="V345">
            <v>0</v>
          </cell>
          <cell r="W345">
            <v>20468.97297953791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14237.068380066408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6231.9045994715016</v>
          </cell>
          <cell r="AT345">
            <v>6231.9045994715016</v>
          </cell>
          <cell r="AU345">
            <v>0</v>
          </cell>
        </row>
        <row r="346">
          <cell r="B346">
            <v>332</v>
          </cell>
          <cell r="C346">
            <v>8</v>
          </cell>
          <cell r="D346">
            <v>833363.69230053795</v>
          </cell>
          <cell r="E346">
            <v>833363.69230053795</v>
          </cell>
          <cell r="F346">
            <v>1219030</v>
          </cell>
          <cell r="G346">
            <v>0.68362853440894644</v>
          </cell>
          <cell r="H346">
            <v>8955.5338007571991</v>
          </cell>
          <cell r="I346">
            <v>131885.61685817395</v>
          </cell>
          <cell r="J346">
            <v>66079.534135968759</v>
          </cell>
          <cell r="K346">
            <v>66079.534135968759</v>
          </cell>
          <cell r="L346">
            <v>65942.808429086974</v>
          </cell>
          <cell r="M346">
            <v>65942.808429086974</v>
          </cell>
          <cell r="N346">
            <v>65942.808429086974</v>
          </cell>
          <cell r="O346">
            <v>65628.339303258865</v>
          </cell>
          <cell r="P346">
            <v>66079.534135968759</v>
          </cell>
          <cell r="Q346">
            <v>99119.301203953146</v>
          </cell>
          <cell r="R346">
            <v>0</v>
          </cell>
          <cell r="S346">
            <v>65628.339303258865</v>
          </cell>
          <cell r="T346">
            <v>0</v>
          </cell>
          <cell r="U346">
            <v>45173.855075798281</v>
          </cell>
          <cell r="V346">
            <v>0</v>
          </cell>
          <cell r="W346">
            <v>20905.679060170543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14291.718736728189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6613.9603234423539</v>
          </cell>
          <cell r="AT346">
            <v>6613.9603234423539</v>
          </cell>
          <cell r="AU346">
            <v>0</v>
          </cell>
        </row>
        <row r="347">
          <cell r="B347">
            <v>333</v>
          </cell>
          <cell r="C347">
            <v>8</v>
          </cell>
          <cell r="D347">
            <v>773500.05480480602</v>
          </cell>
          <cell r="E347">
            <v>773500.05480480602</v>
          </cell>
          <cell r="F347">
            <v>1219030</v>
          </cell>
          <cell r="G347">
            <v>0.63452093451744918</v>
          </cell>
          <cell r="H347">
            <v>8312.224242178585</v>
          </cell>
          <cell r="I347">
            <v>122411.7786871063</v>
          </cell>
          <cell r="J347">
            <v>61332.793530456634</v>
          </cell>
          <cell r="K347">
            <v>61332.793530456634</v>
          </cell>
          <cell r="L347">
            <v>61205.88934355315</v>
          </cell>
          <cell r="M347">
            <v>61205.88934355315</v>
          </cell>
          <cell r="N347">
            <v>61205.88934355315</v>
          </cell>
          <cell r="O347">
            <v>60914.009713675121</v>
          </cell>
          <cell r="P347">
            <v>61332.793530456634</v>
          </cell>
          <cell r="Q347">
            <v>91999.190295684952</v>
          </cell>
          <cell r="R347">
            <v>0</v>
          </cell>
          <cell r="S347">
            <v>60914.009713675121</v>
          </cell>
          <cell r="T347">
            <v>0</v>
          </cell>
          <cell r="U347">
            <v>38916.941467511009</v>
          </cell>
          <cell r="V347">
            <v>0</v>
          </cell>
          <cell r="W347">
            <v>22415.852062945487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14223.327398985062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8192.5246639604247</v>
          </cell>
          <cell r="AT347">
            <v>8192.5246639604247</v>
          </cell>
          <cell r="AU347">
            <v>0</v>
          </cell>
        </row>
        <row r="348">
          <cell r="B348">
            <v>334</v>
          </cell>
          <cell r="C348">
            <v>8</v>
          </cell>
          <cell r="D348">
            <v>574316.33544236002</v>
          </cell>
          <cell r="E348">
            <v>574316.33544236002</v>
          </cell>
          <cell r="F348">
            <v>1219030</v>
          </cell>
          <cell r="G348">
            <v>0.47112567815587808</v>
          </cell>
          <cell r="H348">
            <v>6171.7463838420026</v>
          </cell>
          <cell r="I348">
            <v>90889.565829832005</v>
          </cell>
          <cell r="J348">
            <v>45539.008050547178</v>
          </cell>
          <cell r="K348">
            <v>45539.008050547178</v>
          </cell>
          <cell r="L348">
            <v>45444.782914916002</v>
          </cell>
          <cell r="M348">
            <v>45444.782914916002</v>
          </cell>
          <cell r="N348">
            <v>45444.782914916002</v>
          </cell>
          <cell r="O348">
            <v>45228.065102964298</v>
          </cell>
          <cell r="P348">
            <v>45539.008050547178</v>
          </cell>
          <cell r="Q348">
            <v>68308.512075820763</v>
          </cell>
          <cell r="R348">
            <v>0</v>
          </cell>
          <cell r="S348">
            <v>42762.698893672277</v>
          </cell>
          <cell r="T348">
            <v>0</v>
          </cell>
          <cell r="U348">
            <v>22616.093377615314</v>
          </cell>
          <cell r="V348">
            <v>0</v>
          </cell>
          <cell r="W348">
            <v>25388.280882223858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11961.071047849629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13427.209834374229</v>
          </cell>
          <cell r="AT348">
            <v>13427.209834374229</v>
          </cell>
          <cell r="AU348">
            <v>0</v>
          </cell>
        </row>
        <row r="349">
          <cell r="B349">
            <v>335</v>
          </cell>
          <cell r="C349">
            <v>8</v>
          </cell>
          <cell r="D349">
            <v>522306.79280969</v>
          </cell>
          <cell r="E349">
            <v>522306.79280969</v>
          </cell>
          <cell r="F349">
            <v>1219030</v>
          </cell>
          <cell r="G349">
            <v>0.42846098357685208</v>
          </cell>
          <cell r="H349">
            <v>5612.838884856762</v>
          </cell>
          <cell r="I349">
            <v>82658.692951646299</v>
          </cell>
          <cell r="J349">
            <v>41415.038672538525</v>
          </cell>
          <cell r="K349">
            <v>41415.038672538525</v>
          </cell>
          <cell r="L349">
            <v>41329.346475823149</v>
          </cell>
          <cell r="M349">
            <v>41329.346475823149</v>
          </cell>
          <cell r="N349">
            <v>41329.346475823149</v>
          </cell>
          <cell r="O349">
            <v>41132.254423377803</v>
          </cell>
          <cell r="P349">
            <v>41415.038672538525</v>
          </cell>
          <cell r="Q349">
            <v>61985.386698246832</v>
          </cell>
          <cell r="R349">
            <v>0</v>
          </cell>
          <cell r="S349">
            <v>35427.066946124476</v>
          </cell>
          <cell r="T349">
            <v>0</v>
          </cell>
          <cell r="U349">
            <v>20247.950997144995</v>
          </cell>
          <cell r="V349">
            <v>0</v>
          </cell>
          <cell r="W349">
            <v>27009.446463207831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11572.493997492356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15436.952465715474</v>
          </cell>
          <cell r="AT349">
            <v>15436.952465715474</v>
          </cell>
          <cell r="AU349">
            <v>0</v>
          </cell>
        </row>
        <row r="350">
          <cell r="B350">
            <v>336</v>
          </cell>
          <cell r="C350">
            <v>9</v>
          </cell>
          <cell r="D350">
            <v>622598.00338090595</v>
          </cell>
          <cell r="E350">
            <v>622598.00338090595</v>
          </cell>
          <cell r="F350">
            <v>1219030</v>
          </cell>
          <cell r="G350">
            <v>0.51073230632626432</v>
          </cell>
          <cell r="H350">
            <v>6690.5932128740624</v>
          </cell>
          <cell r="I350">
            <v>98530.476536462913</v>
          </cell>
          <cell r="J350">
            <v>49367.384729496705</v>
          </cell>
          <cell r="K350">
            <v>49367.384729496705</v>
          </cell>
          <cell r="L350">
            <v>49265.238268231456</v>
          </cell>
          <cell r="M350">
            <v>49265.238268231456</v>
          </cell>
          <cell r="N350">
            <v>49265.238268231456</v>
          </cell>
          <cell r="O350">
            <v>49030.301407321378</v>
          </cell>
          <cell r="P350">
            <v>49367.384729496705</v>
          </cell>
          <cell r="Q350">
            <v>74051.077094245062</v>
          </cell>
          <cell r="R350">
            <v>0</v>
          </cell>
          <cell r="S350">
            <v>49030.301407321378</v>
          </cell>
          <cell r="T350">
            <v>0</v>
          </cell>
          <cell r="U350">
            <v>25213.518260191835</v>
          </cell>
          <cell r="V350">
            <v>0</v>
          </cell>
          <cell r="W350">
            <v>24153.866469304892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12336.15992856471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11817.706540740182</v>
          </cell>
          <cell r="AT350">
            <v>11817.706540740182</v>
          </cell>
          <cell r="AU350">
            <v>0</v>
          </cell>
        </row>
        <row r="351">
          <cell r="B351">
            <v>337</v>
          </cell>
          <cell r="C351">
            <v>9</v>
          </cell>
          <cell r="D351">
            <v>779060.91769882594</v>
          </cell>
          <cell r="E351">
            <v>779060.91769882594</v>
          </cell>
          <cell r="F351">
            <v>1219030</v>
          </cell>
          <cell r="G351">
            <v>0.63908264579118312</v>
          </cell>
          <cell r="H351">
            <v>8371.9826598644995</v>
          </cell>
          <cell r="I351">
            <v>123291.82402603504</v>
          </cell>
          <cell r="J351">
            <v>61773.728542175762</v>
          </cell>
          <cell r="K351">
            <v>61773.728542175762</v>
          </cell>
          <cell r="L351">
            <v>61645.912013017522</v>
          </cell>
          <cell r="M351">
            <v>61645.912013017522</v>
          </cell>
          <cell r="N351">
            <v>61645.912013017522</v>
          </cell>
          <cell r="O351">
            <v>61351.933995953579</v>
          </cell>
          <cell r="P351">
            <v>61773.728542175762</v>
          </cell>
          <cell r="Q351">
            <v>92660.592813263647</v>
          </cell>
          <cell r="R351">
            <v>0</v>
          </cell>
          <cell r="S351">
            <v>61351.933995953579</v>
          </cell>
          <cell r="T351">
            <v>0</v>
          </cell>
          <cell r="U351">
            <v>39478.517877120066</v>
          </cell>
          <cell r="V351">
            <v>0</v>
          </cell>
          <cell r="W351">
            <v>22295.210665055783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14248.482220295653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8046.7284447601305</v>
          </cell>
          <cell r="AT351">
            <v>8046.7284447601305</v>
          </cell>
          <cell r="AU351">
            <v>0</v>
          </cell>
        </row>
        <row r="352">
          <cell r="B352">
            <v>338</v>
          </cell>
          <cell r="C352">
            <v>9</v>
          </cell>
          <cell r="D352">
            <v>809747.49629370798</v>
          </cell>
          <cell r="E352">
            <v>809747.49629370798</v>
          </cell>
          <cell r="F352">
            <v>1219030</v>
          </cell>
          <cell r="G352">
            <v>0.66425559362255893</v>
          </cell>
          <cell r="H352">
            <v>8701.7482764555225</v>
          </cell>
          <cell r="I352">
            <v>128148.18912166407</v>
          </cell>
          <cell r="J352">
            <v>64206.945679556549</v>
          </cell>
          <cell r="K352">
            <v>64206.945679556549</v>
          </cell>
          <cell r="L352">
            <v>64074.094560832033</v>
          </cell>
          <cell r="M352">
            <v>64074.094560832033</v>
          </cell>
          <cell r="N352">
            <v>64074.094560832033</v>
          </cell>
          <cell r="O352">
            <v>63768.536987765656</v>
          </cell>
          <cell r="P352">
            <v>64206.945679556549</v>
          </cell>
          <cell r="Q352">
            <v>96310.418519334824</v>
          </cell>
          <cell r="R352">
            <v>0</v>
          </cell>
          <cell r="S352">
            <v>63768.536987765656</v>
          </cell>
          <cell r="T352">
            <v>0</v>
          </cell>
          <cell r="U352">
            <v>42649.822817065171</v>
          </cell>
          <cell r="V352">
            <v>0</v>
          </cell>
          <cell r="W352">
            <v>21557.122862491291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14319.43944381859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7237.683418672701</v>
          </cell>
          <cell r="AT352">
            <v>7237.683418672701</v>
          </cell>
          <cell r="AU352">
            <v>0</v>
          </cell>
        </row>
        <row r="353">
          <cell r="B353">
            <v>339</v>
          </cell>
          <cell r="C353">
            <v>9</v>
          </cell>
          <cell r="D353">
            <v>818510.09838003002</v>
          </cell>
          <cell r="E353">
            <v>818510.09838003002</v>
          </cell>
          <cell r="F353">
            <v>1219030</v>
          </cell>
          <cell r="G353">
            <v>0.67144376953810003</v>
          </cell>
          <cell r="H353">
            <v>8795.9133809491104</v>
          </cell>
          <cell r="I353">
            <v>129534.93201929025</v>
          </cell>
          <cell r="J353">
            <v>64901.754763552752</v>
          </cell>
          <cell r="K353">
            <v>64901.754763552752</v>
          </cell>
          <cell r="L353">
            <v>64767.466009645126</v>
          </cell>
          <cell r="M353">
            <v>64767.466009645126</v>
          </cell>
          <cell r="N353">
            <v>64767.466009645126</v>
          </cell>
          <cell r="O353">
            <v>64458.601875657601</v>
          </cell>
          <cell r="P353">
            <v>64901.754763552752</v>
          </cell>
          <cell r="Q353">
            <v>97352.632145329117</v>
          </cell>
          <cell r="R353">
            <v>0</v>
          </cell>
          <cell r="S353">
            <v>64458.601875657601</v>
          </cell>
          <cell r="T353">
            <v>0</v>
          </cell>
          <cell r="U353">
            <v>43577.878868077081</v>
          </cell>
          <cell r="V353">
            <v>0</v>
          </cell>
          <cell r="W353">
            <v>21323.875895475503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14317.783612420701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7006.0922830548025</v>
          </cell>
          <cell r="AT353">
            <v>7006.0922830548025</v>
          </cell>
          <cell r="AU353">
            <v>0</v>
          </cell>
        </row>
        <row r="354">
          <cell r="B354">
            <v>340</v>
          </cell>
          <cell r="C354">
            <v>9</v>
          </cell>
          <cell r="D354">
            <v>765398.36676441599</v>
          </cell>
          <cell r="E354">
            <v>765398.36676441599</v>
          </cell>
          <cell r="F354">
            <v>1219030</v>
          </cell>
          <cell r="G354">
            <v>0.62787492249117416</v>
          </cell>
          <cell r="H354">
            <v>8225.1614846343818</v>
          </cell>
          <cell r="I354">
            <v>121129.63004699732</v>
          </cell>
          <cell r="J354">
            <v>60690.390007996895</v>
          </cell>
          <cell r="K354">
            <v>60690.390007996895</v>
          </cell>
          <cell r="L354">
            <v>60564.815023498661</v>
          </cell>
          <cell r="M354">
            <v>60564.815023498661</v>
          </cell>
          <cell r="N354">
            <v>60564.815023498661</v>
          </cell>
          <cell r="O354">
            <v>60275.992559152721</v>
          </cell>
          <cell r="P354">
            <v>60690.390007996895</v>
          </cell>
          <cell r="Q354">
            <v>91035.585011995339</v>
          </cell>
          <cell r="R354">
            <v>0</v>
          </cell>
          <cell r="S354">
            <v>60275.992559152721</v>
          </cell>
          <cell r="T354">
            <v>0</v>
          </cell>
          <cell r="U354">
            <v>38105.973922230129</v>
          </cell>
          <cell r="V354">
            <v>0</v>
          </cell>
          <cell r="W354">
            <v>22584.416085766628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14180.188499359148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8404.22758640748</v>
          </cell>
          <cell r="AT354">
            <v>8404.22758640748</v>
          </cell>
          <cell r="AU354">
            <v>0</v>
          </cell>
        </row>
        <row r="355">
          <cell r="B355">
            <v>341</v>
          </cell>
          <cell r="C355">
            <v>9</v>
          </cell>
          <cell r="D355">
            <v>686517.975874556</v>
          </cell>
          <cell r="E355">
            <v>686517.975874556</v>
          </cell>
          <cell r="F355">
            <v>1219030</v>
          </cell>
          <cell r="G355">
            <v>0.56316741661366498</v>
          </cell>
          <cell r="H355">
            <v>7377.4931576390109</v>
          </cell>
          <cell r="I355">
            <v>108646.25801310825</v>
          </cell>
          <cell r="J355">
            <v>54435.762489876855</v>
          </cell>
          <cell r="K355">
            <v>54435.762489876855</v>
          </cell>
          <cell r="L355">
            <v>54323.129006554125</v>
          </cell>
          <cell r="M355">
            <v>54323.129006554125</v>
          </cell>
          <cell r="N355">
            <v>54323.129006554125</v>
          </cell>
          <cell r="O355">
            <v>54064.071994911836</v>
          </cell>
          <cell r="P355">
            <v>54435.762489876855</v>
          </cell>
          <cell r="Q355">
            <v>81653.643734815283</v>
          </cell>
          <cell r="R355">
            <v>0</v>
          </cell>
          <cell r="S355">
            <v>54064.071994911836</v>
          </cell>
          <cell r="T355">
            <v>0</v>
          </cell>
          <cell r="U355">
            <v>30656.447732818979</v>
          </cell>
          <cell r="V355">
            <v>0</v>
          </cell>
          <cell r="W355">
            <v>23779.314757057815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13391.73526057545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10387.579496482365</v>
          </cell>
          <cell r="AT355">
            <v>10387.579496482365</v>
          </cell>
          <cell r="AU355">
            <v>0</v>
          </cell>
        </row>
        <row r="356">
          <cell r="B356">
            <v>342</v>
          </cell>
          <cell r="C356">
            <v>9</v>
          </cell>
          <cell r="D356">
            <v>721955.74773921201</v>
          </cell>
          <cell r="E356">
            <v>721955.74773921201</v>
          </cell>
          <cell r="F356">
            <v>1219030</v>
          </cell>
          <cell r="G356">
            <v>0.5922378840054896</v>
          </cell>
          <cell r="H356">
            <v>7758.3162804719141</v>
          </cell>
          <cell r="I356">
            <v>114254.53258233906</v>
          </cell>
          <cell r="J356">
            <v>57245.713867970626</v>
          </cell>
          <cell r="K356">
            <v>57245.713867970626</v>
          </cell>
          <cell r="L356">
            <v>57127.26629116953</v>
          </cell>
          <cell r="M356">
            <v>57127.26629116953</v>
          </cell>
          <cell r="N356">
            <v>57127.26629116953</v>
          </cell>
          <cell r="O356">
            <v>56854.836864527002</v>
          </cell>
          <cell r="P356">
            <v>57245.713867970626</v>
          </cell>
          <cell r="Q356">
            <v>85868.570801955939</v>
          </cell>
          <cell r="R356">
            <v>0</v>
          </cell>
          <cell r="S356">
            <v>56854.836864527002</v>
          </cell>
          <cell r="T356">
            <v>0</v>
          </cell>
          <cell r="U356">
            <v>33903.080449550704</v>
          </cell>
          <cell r="V356">
            <v>0</v>
          </cell>
          <cell r="W356">
            <v>23342.63341841998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13824.391822840878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9518.2415955791021</v>
          </cell>
          <cell r="AT356">
            <v>9518.2415955791021</v>
          </cell>
          <cell r="AU356">
            <v>0</v>
          </cell>
        </row>
        <row r="357">
          <cell r="B357">
            <v>343</v>
          </cell>
          <cell r="C357">
            <v>9</v>
          </cell>
          <cell r="D357">
            <v>929537.66793908994</v>
          </cell>
          <cell r="E357">
            <v>929537.66793908994</v>
          </cell>
          <cell r="F357">
            <v>1219030</v>
          </cell>
          <cell r="G357">
            <v>0.7625223890626891</v>
          </cell>
          <cell r="H357">
            <v>9989.0432967212273</v>
          </cell>
          <cell r="I357">
            <v>147105.81929797397</v>
          </cell>
          <cell r="J357">
            <v>73705.414126799529</v>
          </cell>
          <cell r="K357">
            <v>73705.414126799529</v>
          </cell>
          <cell r="L357">
            <v>73552.909648986984</v>
          </cell>
          <cell r="M357">
            <v>73552.909648986984</v>
          </cell>
          <cell r="N357">
            <v>73552.909648986984</v>
          </cell>
          <cell r="O357">
            <v>73202.149350018153</v>
          </cell>
          <cell r="P357">
            <v>73705.414126799529</v>
          </cell>
          <cell r="Q357">
            <v>110558.12119019929</v>
          </cell>
          <cell r="R357">
            <v>0</v>
          </cell>
          <cell r="S357">
            <v>73202.149350018153</v>
          </cell>
          <cell r="T357">
            <v>0</v>
          </cell>
          <cell r="U357">
            <v>56202.028466822077</v>
          </cell>
          <cell r="V357">
            <v>0</v>
          </cell>
          <cell r="W357">
            <v>17503.385659977444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13346.723450131614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4156.6622098458301</v>
          </cell>
          <cell r="AT357">
            <v>4156.6622098458301</v>
          </cell>
          <cell r="AU357">
            <v>0</v>
          </cell>
        </row>
        <row r="358">
          <cell r="B358">
            <v>344</v>
          </cell>
          <cell r="C358">
            <v>9</v>
          </cell>
          <cell r="D358">
            <v>927573.89463342796</v>
          </cell>
          <cell r="E358">
            <v>927573.89463342796</v>
          </cell>
          <cell r="F358">
            <v>1219030</v>
          </cell>
          <cell r="G358">
            <v>0.76091145798990012</v>
          </cell>
          <cell r="H358">
            <v>9967.9400996676923</v>
          </cell>
          <cell r="I358">
            <v>146795.03847541154</v>
          </cell>
          <cell r="J358">
            <v>73549.70152930374</v>
          </cell>
          <cell r="K358">
            <v>73549.70152930374</v>
          </cell>
          <cell r="L358">
            <v>73397.519237705768</v>
          </cell>
          <cell r="M358">
            <v>73397.519237705768</v>
          </cell>
          <cell r="N358">
            <v>73397.519237705768</v>
          </cell>
          <cell r="O358">
            <v>73047.49996703041</v>
          </cell>
          <cell r="P358">
            <v>73549.70152930374</v>
          </cell>
          <cell r="Q358">
            <v>110324.55229395562</v>
          </cell>
          <cell r="R358">
            <v>0</v>
          </cell>
          <cell r="S358">
            <v>73047.49996703041</v>
          </cell>
          <cell r="T358">
            <v>0</v>
          </cell>
          <cell r="U358">
            <v>55964.810625384627</v>
          </cell>
          <cell r="V358">
            <v>0</v>
          </cell>
          <cell r="W358">
            <v>17584.890903919237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13380.544976294519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4204.3459276247177</v>
          </cell>
          <cell r="AT358">
            <v>4204.3459276247177</v>
          </cell>
          <cell r="AU358">
            <v>0</v>
          </cell>
        </row>
        <row r="359">
          <cell r="B359">
            <v>345</v>
          </cell>
          <cell r="C359">
            <v>9</v>
          </cell>
          <cell r="D359">
            <v>914877.755778266</v>
          </cell>
          <cell r="E359">
            <v>914877.755778266</v>
          </cell>
          <cell r="F359">
            <v>1219030</v>
          </cell>
          <cell r="G359">
            <v>0.75049650605667295</v>
          </cell>
          <cell r="H359">
            <v>9831.5042293424158</v>
          </cell>
          <cell r="I359">
            <v>144785.78594845335</v>
          </cell>
          <cell r="J359">
            <v>72542.99227543801</v>
          </cell>
          <cell r="K359">
            <v>72542.99227543801</v>
          </cell>
          <cell r="L359">
            <v>72392.892974226677</v>
          </cell>
          <cell r="M359">
            <v>72392.892974226677</v>
          </cell>
          <cell r="N359">
            <v>72392.892974226677</v>
          </cell>
          <cell r="O359">
            <v>72047.664581440607</v>
          </cell>
          <cell r="P359">
            <v>72542.99227543801</v>
          </cell>
          <cell r="Q359">
            <v>108814.48841315701</v>
          </cell>
          <cell r="R359">
            <v>0</v>
          </cell>
          <cell r="S359">
            <v>72047.664581440607</v>
          </cell>
          <cell r="T359">
            <v>0</v>
          </cell>
          <cell r="U359">
            <v>54443.262241612378</v>
          </cell>
          <cell r="V359">
            <v>0</v>
          </cell>
          <cell r="W359">
            <v>18099.730033825501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13583.784150955065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4515.9458828704355</v>
          </cell>
          <cell r="AT359">
            <v>4515.9458828704355</v>
          </cell>
          <cell r="AU359">
            <v>0</v>
          </cell>
        </row>
        <row r="360">
          <cell r="B360">
            <v>346</v>
          </cell>
          <cell r="C360">
            <v>9</v>
          </cell>
          <cell r="D360">
            <v>936810.71752309997</v>
          </cell>
          <cell r="E360">
            <v>936810.71752309997</v>
          </cell>
          <cell r="F360">
            <v>1219030</v>
          </cell>
          <cell r="G360">
            <v>0.7684886487806698</v>
          </cell>
          <cell r="H360">
            <v>10067.201299026774</v>
          </cell>
          <cell r="I360">
            <v>148256.83012276681</v>
          </cell>
          <cell r="J360">
            <v>74282.112791139545</v>
          </cell>
          <cell r="K360">
            <v>74282.112791139545</v>
          </cell>
          <cell r="L360">
            <v>74128.415061383406</v>
          </cell>
          <cell r="M360">
            <v>74128.415061383406</v>
          </cell>
          <cell r="N360">
            <v>74128.415061383406</v>
          </cell>
          <cell r="O360">
            <v>73774.9102829443</v>
          </cell>
          <cell r="P360">
            <v>74282.112791139545</v>
          </cell>
          <cell r="Q360">
            <v>111423.16918670932</v>
          </cell>
          <cell r="R360">
            <v>0</v>
          </cell>
          <cell r="S360">
            <v>73774.9102829443</v>
          </cell>
          <cell r="T360">
            <v>0</v>
          </cell>
          <cell r="U360">
            <v>57084.960487436205</v>
          </cell>
          <cell r="V360">
            <v>0</v>
          </cell>
          <cell r="W360">
            <v>17197.152303703479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13215.816336748469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3981.33596695501</v>
          </cell>
          <cell r="AT360">
            <v>3981.33596695501</v>
          </cell>
          <cell r="AU360">
            <v>0</v>
          </cell>
        </row>
        <row r="361">
          <cell r="B361">
            <v>347</v>
          </cell>
          <cell r="C361">
            <v>9</v>
          </cell>
          <cell r="D361">
            <v>961878.52836797398</v>
          </cell>
          <cell r="E361">
            <v>961878.52836797398</v>
          </cell>
          <cell r="F361">
            <v>1219030</v>
          </cell>
          <cell r="G361">
            <v>0.78905238457459947</v>
          </cell>
          <cell r="H361">
            <v>10336.586237927253</v>
          </cell>
          <cell r="I361">
            <v>152223.98603213174</v>
          </cell>
          <cell r="J361">
            <v>76269.803492980791</v>
          </cell>
          <cell r="K361">
            <v>76269.803492980791</v>
          </cell>
          <cell r="L361">
            <v>76111.99301606587</v>
          </cell>
          <cell r="M361">
            <v>76111.99301606587</v>
          </cell>
          <cell r="N361">
            <v>76111.99301606587</v>
          </cell>
          <cell r="O361">
            <v>75749.028919161545</v>
          </cell>
          <cell r="P361">
            <v>76269.803492980791</v>
          </cell>
          <cell r="Q361">
            <v>114404.70523947118</v>
          </cell>
          <cell r="R361">
            <v>0</v>
          </cell>
          <cell r="S361">
            <v>75749.028919161545</v>
          </cell>
          <cell r="T361">
            <v>0</v>
          </cell>
          <cell r="U361">
            <v>60180.870317172601</v>
          </cell>
          <cell r="V361">
            <v>0</v>
          </cell>
          <cell r="W361">
            <v>16088.933175808168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12695.011087632818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3393.9220881753499</v>
          </cell>
          <cell r="AT361">
            <v>3393.9220881753499</v>
          </cell>
          <cell r="AU361">
            <v>0</v>
          </cell>
        </row>
        <row r="362">
          <cell r="B362">
            <v>348</v>
          </cell>
          <cell r="C362">
            <v>9</v>
          </cell>
          <cell r="D362">
            <v>781515.88392079994</v>
          </cell>
          <cell r="E362">
            <v>781515.88392079994</v>
          </cell>
          <cell r="F362">
            <v>1219030</v>
          </cell>
          <cell r="G362">
            <v>0.64109651437684056</v>
          </cell>
          <cell r="H362">
            <v>8398.3643383366107</v>
          </cell>
          <cell r="I362">
            <v>123680.33955358008</v>
          </cell>
          <cell r="J362">
            <v>61968.389079665409</v>
          </cell>
          <cell r="K362">
            <v>61968.389079665409</v>
          </cell>
          <cell r="L362">
            <v>61840.16977679004</v>
          </cell>
          <cell r="M362">
            <v>61840.16977679004</v>
          </cell>
          <cell r="N362">
            <v>61840.16977679004</v>
          </cell>
          <cell r="O362">
            <v>61545.265380176694</v>
          </cell>
          <cell r="P362">
            <v>61968.389079665409</v>
          </cell>
          <cell r="Q362">
            <v>92952.583619498109</v>
          </cell>
          <cell r="R362">
            <v>0</v>
          </cell>
          <cell r="S362">
            <v>61545.265380176694</v>
          </cell>
          <cell r="T362">
            <v>0</v>
          </cell>
          <cell r="U362">
            <v>39727.718240521368</v>
          </cell>
          <cell r="V362">
            <v>0</v>
          </cell>
          <cell r="W362">
            <v>22240.670839144033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14258.416552377881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7982.2542867661523</v>
          </cell>
          <cell r="AT362">
            <v>7982.2542867661523</v>
          </cell>
          <cell r="AU362">
            <v>0</v>
          </cell>
        </row>
        <row r="363">
          <cell r="B363">
            <v>349</v>
          </cell>
          <cell r="C363">
            <v>9</v>
          </cell>
          <cell r="D363">
            <v>748168.67702922795</v>
          </cell>
          <cell r="E363">
            <v>748168.67702922795</v>
          </cell>
          <cell r="F363">
            <v>1219030</v>
          </cell>
          <cell r="G363">
            <v>0.61374098835076085</v>
          </cell>
          <cell r="H363">
            <v>8040.006947394967</v>
          </cell>
          <cell r="I363">
            <v>118402.91147262878</v>
          </cell>
          <cell r="J363">
            <v>59324.203933984543</v>
          </cell>
          <cell r="K363">
            <v>59324.203933984543</v>
          </cell>
          <cell r="L363">
            <v>59201.45573631439</v>
          </cell>
          <cell r="M363">
            <v>59201.45573631439</v>
          </cell>
          <cell r="N363">
            <v>59201.45573631439</v>
          </cell>
          <cell r="O363">
            <v>58919.134881673039</v>
          </cell>
          <cell r="P363">
            <v>59324.203933984543</v>
          </cell>
          <cell r="Q363">
            <v>88986.305900976819</v>
          </cell>
          <cell r="R363">
            <v>0</v>
          </cell>
          <cell r="S363">
            <v>58919.134881673039</v>
          </cell>
          <cell r="T363">
            <v>0</v>
          </cell>
          <cell r="U363">
            <v>36409.695555565748</v>
          </cell>
          <cell r="V363">
            <v>0</v>
          </cell>
          <cell r="W363">
            <v>22914.508378418745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14063.573019742511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8850.9353586762336</v>
          </cell>
          <cell r="AT363">
            <v>8850.9353586762336</v>
          </cell>
          <cell r="AU363">
            <v>0</v>
          </cell>
        </row>
        <row r="364">
          <cell r="B364">
            <v>350</v>
          </cell>
          <cell r="C364">
            <v>9</v>
          </cell>
          <cell r="D364">
            <v>1042746.65319356</v>
          </cell>
          <cell r="E364">
            <v>1042746.65319356</v>
          </cell>
          <cell r="F364">
            <v>1219030</v>
          </cell>
          <cell r="G364">
            <v>0.85539047701333026</v>
          </cell>
          <cell r="H364">
            <v>11205.615248874627</v>
          </cell>
          <cell r="I364">
            <v>165021.93082541166</v>
          </cell>
          <cell r="J364">
            <v>82682.043508108502</v>
          </cell>
          <cell r="K364">
            <v>82682.043508108502</v>
          </cell>
          <cell r="L364">
            <v>82510.965412705831</v>
          </cell>
          <cell r="M364">
            <v>82510.965412705831</v>
          </cell>
          <cell r="N364">
            <v>82510.965412705831</v>
          </cell>
          <cell r="O364">
            <v>82117.485793279702</v>
          </cell>
          <cell r="P364">
            <v>82682.043508108502</v>
          </cell>
          <cell r="Q364">
            <v>124023.06526216275</v>
          </cell>
          <cell r="R364">
            <v>0</v>
          </cell>
          <cell r="S364">
            <v>82117.485793279702</v>
          </cell>
          <cell r="T364">
            <v>0</v>
          </cell>
          <cell r="U364">
            <v>70725.432636837926</v>
          </cell>
          <cell r="V364">
            <v>0</v>
          </cell>
          <cell r="W364">
            <v>11956.610871270648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10227.571076638969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1729.0397946316789</v>
          </cell>
          <cell r="AT364">
            <v>1729.0397946316789</v>
          </cell>
          <cell r="AU364">
            <v>0</v>
          </cell>
        </row>
        <row r="365">
          <cell r="B365">
            <v>351</v>
          </cell>
          <cell r="C365">
            <v>9</v>
          </cell>
          <cell r="D365">
            <v>1102062.191276578</v>
          </cell>
          <cell r="E365">
            <v>1102062.191276578</v>
          </cell>
          <cell r="F365">
            <v>1219030</v>
          </cell>
          <cell r="G365">
            <v>0.90404845760693175</v>
          </cell>
          <cell r="H365">
            <v>11843.034794650806</v>
          </cell>
          <cell r="I365">
            <v>174409.02844152928</v>
          </cell>
          <cell r="J365">
            <v>87385.323912286025</v>
          </cell>
          <cell r="K365">
            <v>87385.323912286025</v>
          </cell>
          <cell r="L365">
            <v>87204.514220764642</v>
          </cell>
          <cell r="M365">
            <v>87204.514220764642</v>
          </cell>
          <cell r="N365">
            <v>87204.514220764642</v>
          </cell>
          <cell r="O365">
            <v>86788.651930265449</v>
          </cell>
          <cell r="P365">
            <v>87385.323912286025</v>
          </cell>
          <cell r="Q365">
            <v>131077.98586842904</v>
          </cell>
          <cell r="R365">
            <v>0</v>
          </cell>
          <cell r="S365">
            <v>86788.651930265449</v>
          </cell>
          <cell r="T365">
            <v>0</v>
          </cell>
          <cell r="U365">
            <v>79000.567300384151</v>
          </cell>
          <cell r="V365">
            <v>0</v>
          </cell>
          <cell r="W365">
            <v>8384.7566119018011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7580.226282399346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804.53032950245506</v>
          </cell>
          <cell r="AT365">
            <v>804.53032950245506</v>
          </cell>
          <cell r="AU365">
            <v>0</v>
          </cell>
        </row>
        <row r="366">
          <cell r="B366">
            <v>352</v>
          </cell>
          <cell r="C366">
            <v>9</v>
          </cell>
          <cell r="D366">
            <v>1129331.3850085819</v>
          </cell>
          <cell r="E366">
            <v>1129331.3850085819</v>
          </cell>
          <cell r="F366">
            <v>1219030</v>
          </cell>
          <cell r="G366">
            <v>0.92641804140060702</v>
          </cell>
          <cell r="H366">
            <v>12136.076342347951</v>
          </cell>
          <cell r="I366">
            <v>178724.5685470051</v>
          </cell>
          <cell r="J366">
            <v>89547.56788178267</v>
          </cell>
          <cell r="K366">
            <v>89547.56788178267</v>
          </cell>
          <cell r="L366">
            <v>89362.284273502548</v>
          </cell>
          <cell r="M366">
            <v>89362.284273502548</v>
          </cell>
          <cell r="N366">
            <v>89362.284273502548</v>
          </cell>
          <cell r="O366">
            <v>88936.131974458272</v>
          </cell>
          <cell r="P366">
            <v>89547.56788178267</v>
          </cell>
          <cell r="Q366">
            <v>134321.35182267401</v>
          </cell>
          <cell r="R366">
            <v>0</v>
          </cell>
          <cell r="S366">
            <v>88936.131974458272</v>
          </cell>
          <cell r="T366">
            <v>0</v>
          </cell>
          <cell r="U366">
            <v>82958.482449229094</v>
          </cell>
          <cell r="V366">
            <v>0</v>
          </cell>
          <cell r="W366">
            <v>6589.0854325536638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6104.247621047637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484.83781150602681</v>
          </cell>
          <cell r="AT366">
            <v>484.83781150602681</v>
          </cell>
          <cell r="AU366">
            <v>0</v>
          </cell>
        </row>
        <row r="367">
          <cell r="B367">
            <v>353</v>
          </cell>
          <cell r="C367">
            <v>9</v>
          </cell>
          <cell r="D367">
            <v>984652.10888422001</v>
          </cell>
          <cell r="E367">
            <v>984652.10888422001</v>
          </cell>
          <cell r="F367">
            <v>1219030</v>
          </cell>
          <cell r="G367">
            <v>0.80773410735110707</v>
          </cell>
          <cell r="H367">
            <v>10581.316806299503</v>
          </cell>
          <cell r="I367">
            <v>155828.06399017558</v>
          </cell>
          <cell r="J367">
            <v>78075.578816558016</v>
          </cell>
          <cell r="K367">
            <v>78075.578816558016</v>
          </cell>
          <cell r="L367">
            <v>77914.031995087789</v>
          </cell>
          <cell r="M367">
            <v>77914.031995087789</v>
          </cell>
          <cell r="N367">
            <v>77914.031995087789</v>
          </cell>
          <cell r="O367">
            <v>77542.474305706273</v>
          </cell>
          <cell r="P367">
            <v>78075.578816558016</v>
          </cell>
          <cell r="Q367">
            <v>117113.36822483702</v>
          </cell>
          <cell r="R367">
            <v>0</v>
          </cell>
          <cell r="S367">
            <v>77542.474305706273</v>
          </cell>
          <cell r="T367">
            <v>0</v>
          </cell>
          <cell r="U367">
            <v>63064.307961313483</v>
          </cell>
          <cell r="V367">
            <v>0</v>
          </cell>
          <cell r="W367">
            <v>15011.270855244482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12125.115464466591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2886.1553907778907</v>
          </cell>
          <cell r="AT367">
            <v>2886.1553907778907</v>
          </cell>
          <cell r="AU367">
            <v>0</v>
          </cell>
        </row>
        <row r="368">
          <cell r="B368">
            <v>354</v>
          </cell>
          <cell r="C368">
            <v>9</v>
          </cell>
          <cell r="D368">
            <v>967005.10484208399</v>
          </cell>
          <cell r="E368">
            <v>967005.10484208399</v>
          </cell>
          <cell r="F368">
            <v>1219030</v>
          </cell>
          <cell r="G368">
            <v>0.7932578401204925</v>
          </cell>
          <cell r="H368">
            <v>10391.677705578451</v>
          </cell>
          <cell r="I368">
            <v>153035.3025160454</v>
          </cell>
          <cell r="J368">
            <v>76676.302826046798</v>
          </cell>
          <cell r="K368">
            <v>76676.302826046798</v>
          </cell>
          <cell r="L368">
            <v>76517.651258022699</v>
          </cell>
          <cell r="M368">
            <v>76517.651258022699</v>
          </cell>
          <cell r="N368">
            <v>76517.651258022699</v>
          </cell>
          <cell r="O368">
            <v>76152.75265156728</v>
          </cell>
          <cell r="P368">
            <v>76676.302826046798</v>
          </cell>
          <cell r="Q368">
            <v>115014.45423907021</v>
          </cell>
          <cell r="R368">
            <v>0</v>
          </cell>
          <cell r="S368">
            <v>76152.75265156728</v>
          </cell>
          <cell r="T368">
            <v>0</v>
          </cell>
          <cell r="U368">
            <v>60824.07836821481</v>
          </cell>
          <cell r="V368">
            <v>0</v>
          </cell>
          <cell r="W368">
            <v>15852.22445783217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12574.901334525191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3277.3231233069782</v>
          </cell>
          <cell r="AT368">
            <v>3277.3231233069782</v>
          </cell>
          <cell r="AU368">
            <v>0</v>
          </cell>
        </row>
        <row r="369">
          <cell r="B369">
            <v>355</v>
          </cell>
          <cell r="C369">
            <v>9</v>
          </cell>
          <cell r="D369">
            <v>880965.47736101795</v>
          </cell>
          <cell r="E369">
            <v>880965.47736101795</v>
          </cell>
          <cell r="F369">
            <v>1219030</v>
          </cell>
          <cell r="G369">
            <v>0.72267743809505747</v>
          </cell>
          <cell r="H369">
            <v>9467.0744390452528</v>
          </cell>
          <cell r="I369">
            <v>139418.93135729848</v>
          </cell>
          <cell r="J369">
            <v>69854.001166268252</v>
          </cell>
          <cell r="K369">
            <v>69854.001166268252</v>
          </cell>
          <cell r="L369">
            <v>69709.465678649241</v>
          </cell>
          <cell r="M369">
            <v>69709.465678649241</v>
          </cell>
          <cell r="N369">
            <v>69709.465678649241</v>
          </cell>
          <cell r="O369">
            <v>69377.034057125522</v>
          </cell>
          <cell r="P369">
            <v>69854.001166268252</v>
          </cell>
          <cell r="Q369">
            <v>104781.00174940238</v>
          </cell>
          <cell r="R369">
            <v>0</v>
          </cell>
          <cell r="S369">
            <v>69377.034057125522</v>
          </cell>
          <cell r="T369">
            <v>0</v>
          </cell>
          <cell r="U369">
            <v>50481.910603527896</v>
          </cell>
          <cell r="V369">
            <v>0</v>
          </cell>
          <cell r="W369">
            <v>19372.090562740341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13999.77277842663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5372.3177843137109</v>
          </cell>
          <cell r="AT369">
            <v>5372.3177843137109</v>
          </cell>
          <cell r="AU369">
            <v>0</v>
          </cell>
        </row>
        <row r="370">
          <cell r="B370">
            <v>356</v>
          </cell>
          <cell r="C370">
            <v>9</v>
          </cell>
          <cell r="D370">
            <v>838153.82159416599</v>
          </cell>
          <cell r="E370">
            <v>838153.82159416599</v>
          </cell>
          <cell r="F370">
            <v>1219030</v>
          </cell>
          <cell r="G370">
            <v>0.68755799413809826</v>
          </cell>
          <cell r="H370">
            <v>9007.0097232090866</v>
          </cell>
          <cell r="I370">
            <v>132643.68822912191</v>
          </cell>
          <cell r="J370">
            <v>66459.355713388577</v>
          </cell>
          <cell r="K370">
            <v>66459.355713388577</v>
          </cell>
          <cell r="L370">
            <v>66321.844114560954</v>
          </cell>
          <cell r="M370">
            <v>66321.844114560954</v>
          </cell>
          <cell r="N370">
            <v>66321.844114560954</v>
          </cell>
          <cell r="O370">
            <v>66005.567437257429</v>
          </cell>
          <cell r="P370">
            <v>66459.355713388577</v>
          </cell>
          <cell r="Q370">
            <v>99689.033570082873</v>
          </cell>
          <cell r="R370">
            <v>0</v>
          </cell>
          <cell r="S370">
            <v>66005.567437257429</v>
          </cell>
          <cell r="T370">
            <v>0</v>
          </cell>
          <cell r="U370">
            <v>45694.66130600794</v>
          </cell>
          <cell r="V370">
            <v>0</v>
          </cell>
          <cell r="W370">
            <v>20764.694407380768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14276.931635629307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6487.7627717514606</v>
          </cell>
          <cell r="AT370">
            <v>6487.7627717514606</v>
          </cell>
          <cell r="AU370">
            <v>0</v>
          </cell>
        </row>
        <row r="371">
          <cell r="B371">
            <v>357</v>
          </cell>
          <cell r="C371">
            <v>9</v>
          </cell>
          <cell r="D371">
            <v>902636.86889431998</v>
          </cell>
          <cell r="E371">
            <v>902636.86889431998</v>
          </cell>
          <cell r="F371">
            <v>1219030</v>
          </cell>
          <cell r="G371">
            <v>0.74045500840366518</v>
          </cell>
          <cell r="H371">
            <v>9699.9606100880137</v>
          </cell>
          <cell r="I371">
            <v>142848.58022123508</v>
          </cell>
          <cell r="J371">
            <v>71572.381112298273</v>
          </cell>
          <cell r="K371">
            <v>71572.381112298273</v>
          </cell>
          <cell r="L371">
            <v>71424.290110617541</v>
          </cell>
          <cell r="M371">
            <v>71424.290110617541</v>
          </cell>
          <cell r="N371">
            <v>71424.290110617541</v>
          </cell>
          <cell r="O371">
            <v>71083.680806751858</v>
          </cell>
          <cell r="P371">
            <v>71572.381112298273</v>
          </cell>
          <cell r="Q371">
            <v>107358.57166844742</v>
          </cell>
          <cell r="R371">
            <v>0</v>
          </cell>
          <cell r="S371">
            <v>71083.680806751858</v>
          </cell>
          <cell r="T371">
            <v>0</v>
          </cell>
          <cell r="U371">
            <v>52996.128057977199</v>
          </cell>
          <cell r="V371">
            <v>0</v>
          </cell>
          <cell r="W371">
            <v>18576.253054321161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13754.879611445987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4821.3734428751741</v>
          </cell>
          <cell r="AT371">
            <v>4821.3734428751741</v>
          </cell>
          <cell r="AU371">
            <v>0</v>
          </cell>
        </row>
        <row r="372">
          <cell r="B372">
            <v>358</v>
          </cell>
          <cell r="C372">
            <v>9</v>
          </cell>
          <cell r="D372">
            <v>903744.04967519396</v>
          </cell>
          <cell r="E372">
            <v>903744.04967519396</v>
          </cell>
          <cell r="F372">
            <v>1219030</v>
          </cell>
          <cell r="G372">
            <v>0.74136325576498852</v>
          </cell>
          <cell r="H372">
            <v>9711.8586505213498</v>
          </cell>
          <cell r="I372">
            <v>143023.79930218158</v>
          </cell>
          <cell r="J372">
            <v>71660.172302243795</v>
          </cell>
          <cell r="K372">
            <v>71660.172302243795</v>
          </cell>
          <cell r="L372">
            <v>71511.899651090789</v>
          </cell>
          <cell r="M372">
            <v>71511.899651090789</v>
          </cell>
          <cell r="N372">
            <v>71511.899651090789</v>
          </cell>
          <cell r="O372">
            <v>71170.872553438894</v>
          </cell>
          <cell r="P372">
            <v>71660.172302243795</v>
          </cell>
          <cell r="Q372">
            <v>107490.25845336569</v>
          </cell>
          <cell r="R372">
            <v>0</v>
          </cell>
          <cell r="S372">
            <v>71170.872553438894</v>
          </cell>
          <cell r="T372">
            <v>0</v>
          </cell>
          <cell r="U372">
            <v>53126.218646671579</v>
          </cell>
          <cell r="V372">
            <v>0</v>
          </cell>
          <cell r="W372">
            <v>18533.953655572259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13740.39222429246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4793.5614312797989</v>
          </cell>
          <cell r="AT372">
            <v>4793.5614312797989</v>
          </cell>
          <cell r="AU372">
            <v>0</v>
          </cell>
        </row>
        <row r="373">
          <cell r="B373">
            <v>359</v>
          </cell>
          <cell r="C373">
            <v>9</v>
          </cell>
          <cell r="D373">
            <v>905948.42764108197</v>
          </cell>
          <cell r="E373">
            <v>905948.42764108197</v>
          </cell>
          <cell r="F373">
            <v>1219030</v>
          </cell>
          <cell r="G373">
            <v>0.74317156070078827</v>
          </cell>
          <cell r="H373">
            <v>9735.5474451803257</v>
          </cell>
          <cell r="I373">
            <v>143372.65749039609</v>
          </cell>
          <cell r="J373">
            <v>71834.963057338187</v>
          </cell>
          <cell r="K373">
            <v>71834.963057338187</v>
          </cell>
          <cell r="L373">
            <v>71686.328745198043</v>
          </cell>
          <cell r="M373">
            <v>71686.328745198043</v>
          </cell>
          <cell r="N373">
            <v>71686.328745198043</v>
          </cell>
          <cell r="O373">
            <v>71344.46982727568</v>
          </cell>
          <cell r="P373">
            <v>71834.963057338187</v>
          </cell>
          <cell r="Q373">
            <v>107752.44458600729</v>
          </cell>
          <cell r="R373">
            <v>0</v>
          </cell>
          <cell r="S373">
            <v>71344.46982727568</v>
          </cell>
          <cell r="T373">
            <v>0</v>
          </cell>
          <cell r="U373">
            <v>53385.701608205542</v>
          </cell>
          <cell r="V373">
            <v>0</v>
          </cell>
          <cell r="W373">
            <v>18449.261449132697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13710.966424928833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4738.2950242038642</v>
          </cell>
          <cell r="AT373">
            <v>4738.2950242038642</v>
          </cell>
          <cell r="AU373">
            <v>0</v>
          </cell>
        </row>
        <row r="374">
          <cell r="B374">
            <v>360</v>
          </cell>
          <cell r="C374">
            <v>9</v>
          </cell>
          <cell r="D374">
            <v>901371.94729885797</v>
          </cell>
          <cell r="E374">
            <v>901371.94729885797</v>
          </cell>
          <cell r="F374">
            <v>1219030</v>
          </cell>
          <cell r="G374">
            <v>0.73941736241016054</v>
          </cell>
          <cell r="H374">
            <v>9686.3674475731023</v>
          </cell>
          <cell r="I374">
            <v>142648.39755616817</v>
          </cell>
          <cell r="J374">
            <v>71472.08225056612</v>
          </cell>
          <cell r="K374">
            <v>71472.08225056612</v>
          </cell>
          <cell r="L374">
            <v>71324.198778084086</v>
          </cell>
          <cell r="M374">
            <v>71324.198778084086</v>
          </cell>
          <cell r="N374">
            <v>71324.198778084086</v>
          </cell>
          <cell r="O374">
            <v>70984.066791375415</v>
          </cell>
          <cell r="P374">
            <v>71472.08225056612</v>
          </cell>
          <cell r="Q374">
            <v>107208.12337584917</v>
          </cell>
          <cell r="R374">
            <v>0</v>
          </cell>
          <cell r="S374">
            <v>70984.066791375415</v>
          </cell>
          <cell r="T374">
            <v>0</v>
          </cell>
          <cell r="U374">
            <v>52847.698543675644</v>
          </cell>
          <cell r="V374">
            <v>0</v>
          </cell>
          <cell r="W374">
            <v>18624.383706890512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13771.192677063751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4853.1910298267612</v>
          </cell>
          <cell r="AT374">
            <v>4853.1910298267612</v>
          </cell>
          <cell r="AU374">
            <v>0</v>
          </cell>
        </row>
        <row r="375">
          <cell r="B375">
            <v>361</v>
          </cell>
          <cell r="C375">
            <v>9</v>
          </cell>
          <cell r="D375">
            <v>791631.26324615197</v>
          </cell>
          <cell r="E375">
            <v>791631.26324615197</v>
          </cell>
          <cell r="F375">
            <v>1219030</v>
          </cell>
          <cell r="G375">
            <v>0.64939440641013924</v>
          </cell>
          <cell r="H375">
            <v>8507.0667239728245</v>
          </cell>
          <cell r="I375">
            <v>125281.16888464407</v>
          </cell>
          <cell r="J375">
            <v>62770.463323604061</v>
          </cell>
          <cell r="K375">
            <v>62770.463323604061</v>
          </cell>
          <cell r="L375">
            <v>62640.584442322033</v>
          </cell>
          <cell r="M375">
            <v>62640.584442322033</v>
          </cell>
          <cell r="N375">
            <v>62640.584442322033</v>
          </cell>
          <cell r="O375">
            <v>62341.863015373368</v>
          </cell>
          <cell r="P375">
            <v>62770.463323604061</v>
          </cell>
          <cell r="Q375">
            <v>94155.694985406095</v>
          </cell>
          <cell r="R375">
            <v>0</v>
          </cell>
          <cell r="S375">
            <v>62341.863015373368</v>
          </cell>
          <cell r="T375">
            <v>0</v>
          </cell>
          <cell r="U375">
            <v>40762.787770121213</v>
          </cell>
          <cell r="V375">
            <v>0</v>
          </cell>
          <cell r="W375">
            <v>22007.675553482724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14291.661402520846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7716.0141509618788</v>
          </cell>
          <cell r="AT375">
            <v>7716.0141509618788</v>
          </cell>
          <cell r="AU375">
            <v>0</v>
          </cell>
        </row>
        <row r="376">
          <cell r="B376">
            <v>362</v>
          </cell>
          <cell r="C376">
            <v>9</v>
          </cell>
          <cell r="D376">
            <v>688536.65895744797</v>
          </cell>
          <cell r="E376">
            <v>688536.65895744797</v>
          </cell>
          <cell r="F376">
            <v>1219030</v>
          </cell>
          <cell r="G376">
            <v>0.56482339151411198</v>
          </cell>
          <cell r="H376">
            <v>7399.186428834867</v>
          </cell>
          <cell r="I376">
            <v>108965.72869090248</v>
          </cell>
          <cell r="J376">
            <v>54595.829023754064</v>
          </cell>
          <cell r="K376">
            <v>54595.829023754064</v>
          </cell>
          <cell r="L376">
            <v>54482.864345451242</v>
          </cell>
          <cell r="M376">
            <v>54482.864345451242</v>
          </cell>
          <cell r="N376">
            <v>54482.864345451242</v>
          </cell>
          <cell r="O376">
            <v>54223.045585354754</v>
          </cell>
          <cell r="P376">
            <v>54595.829023754064</v>
          </cell>
          <cell r="Q376">
            <v>81893.743535631103</v>
          </cell>
          <cell r="R376">
            <v>0</v>
          </cell>
          <cell r="S376">
            <v>54223.045585354754</v>
          </cell>
          <cell r="T376">
            <v>0</v>
          </cell>
          <cell r="U376">
            <v>30837.001311721386</v>
          </cell>
          <cell r="V376">
            <v>0</v>
          </cell>
          <cell r="W376">
            <v>23758.827712032711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13419.541646709786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10339.286065322925</v>
          </cell>
          <cell r="AT376">
            <v>10339.286065322925</v>
          </cell>
          <cell r="AU376">
            <v>0</v>
          </cell>
        </row>
        <row r="377">
          <cell r="B377">
            <v>363</v>
          </cell>
          <cell r="C377">
            <v>9</v>
          </cell>
          <cell r="D377">
            <v>683121.55656298401</v>
          </cell>
          <cell r="E377">
            <v>683121.55656298401</v>
          </cell>
          <cell r="F377">
            <v>1219030</v>
          </cell>
          <cell r="G377">
            <v>0.56038125112834303</v>
          </cell>
          <cell r="H377">
            <v>7340.9943897812936</v>
          </cell>
          <cell r="I377">
            <v>108108.75096767994</v>
          </cell>
          <cell r="J377">
            <v>54166.451734065638</v>
          </cell>
          <cell r="K377">
            <v>54166.451734065638</v>
          </cell>
          <cell r="L377">
            <v>54054.375483839969</v>
          </cell>
          <cell r="M377">
            <v>54054.375483839969</v>
          </cell>
          <cell r="N377">
            <v>54054.375483839969</v>
          </cell>
          <cell r="O377">
            <v>53796.600108320934</v>
          </cell>
          <cell r="P377">
            <v>54166.451734065638</v>
          </cell>
          <cell r="Q377">
            <v>81249.677601098461</v>
          </cell>
          <cell r="R377">
            <v>0</v>
          </cell>
          <cell r="S377">
            <v>53796.600108320934</v>
          </cell>
          <cell r="T377">
            <v>0</v>
          </cell>
          <cell r="U377">
            <v>30353.863991918719</v>
          </cell>
          <cell r="V377">
            <v>0</v>
          </cell>
          <cell r="W377">
            <v>23812.587742146919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13344.127711547735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10468.460030599184</v>
          </cell>
          <cell r="AT377">
            <v>10468.460030599184</v>
          </cell>
          <cell r="AU377">
            <v>0</v>
          </cell>
        </row>
        <row r="378">
          <cell r="B378">
            <v>364</v>
          </cell>
          <cell r="C378">
            <v>9</v>
          </cell>
          <cell r="D378">
            <v>928025.15316629992</v>
          </cell>
          <cell r="E378">
            <v>928025.15316629992</v>
          </cell>
          <cell r="F378">
            <v>1219030</v>
          </cell>
          <cell r="G378">
            <v>0.76128163635538082</v>
          </cell>
          <cell r="H378">
            <v>9972.7894362554889</v>
          </cell>
          <cell r="I378">
            <v>146866.45328568007</v>
          </cell>
          <cell r="J378">
            <v>73585.482970111116</v>
          </cell>
          <cell r="K378">
            <v>73585.482970111116</v>
          </cell>
          <cell r="L378">
            <v>73433.226642840033</v>
          </cell>
          <cell r="M378">
            <v>73433.226642840033</v>
          </cell>
          <cell r="N378">
            <v>73433.226642840033</v>
          </cell>
          <cell r="O378">
            <v>73083.037090116559</v>
          </cell>
          <cell r="P378">
            <v>73585.482970111116</v>
          </cell>
          <cell r="Q378">
            <v>110378.22445516667</v>
          </cell>
          <cell r="R378">
            <v>0</v>
          </cell>
          <cell r="S378">
            <v>73083.037090116559</v>
          </cell>
          <cell r="T378">
            <v>0</v>
          </cell>
          <cell r="U378">
            <v>56019.276887487256</v>
          </cell>
          <cell r="V378">
            <v>0</v>
          </cell>
          <cell r="W378">
            <v>17566.206082623918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13372.83011113578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4193.375971488138</v>
          </cell>
          <cell r="AT378">
            <v>4193.375971488138</v>
          </cell>
          <cell r="AU378">
            <v>0</v>
          </cell>
        </row>
        <row r="379">
          <cell r="B379">
            <v>365</v>
          </cell>
          <cell r="C379">
            <v>9</v>
          </cell>
          <cell r="D379">
            <v>963671.58218442998</v>
          </cell>
          <cell r="E379">
            <v>963671.58218442998</v>
          </cell>
          <cell r="F379">
            <v>1219030</v>
          </cell>
          <cell r="G379">
            <v>0.79052327029230618</v>
          </cell>
          <cell r="H379">
            <v>10355.854840829212</v>
          </cell>
          <cell r="I379">
            <v>0</v>
          </cell>
          <cell r="J379">
            <v>0</v>
          </cell>
          <cell r="K379">
            <v>76411.979306454319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876903.7480371464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876903.7480371464</v>
          </cell>
          <cell r="AT379">
            <v>876903.7480371464</v>
          </cell>
          <cell r="AU379">
            <v>0</v>
          </cell>
        </row>
        <row r="380">
          <cell r="D380">
            <v>613878162.03401196</v>
          </cell>
          <cell r="E380">
            <v>613878162.03401196</v>
          </cell>
          <cell r="F380">
            <v>428506340</v>
          </cell>
          <cell r="H380" t="str">
            <v>Mist Production</v>
          </cell>
          <cell r="I380" t="str">
            <v>DukeBCS2BS</v>
          </cell>
          <cell r="J380" t="str">
            <v>Duke1ABSTBS</v>
          </cell>
          <cell r="K380" t="str">
            <v>CoralABSTBS</v>
          </cell>
          <cell r="L380" t="str">
            <v>CoralBCS2BS</v>
          </cell>
          <cell r="M380" t="str">
            <v>SempraBCS2BS</v>
          </cell>
          <cell r="N380" t="str">
            <v>BPCanadaBCS2BS</v>
          </cell>
          <cell r="O380" t="str">
            <v>SempraABTCBS</v>
          </cell>
          <cell r="P380" t="str">
            <v>HuskeyABSTBS</v>
          </cell>
          <cell r="Q380" t="str">
            <v>BurlingtonABSTBS</v>
          </cell>
          <cell r="R380" t="str">
            <v>Unused "R"</v>
          </cell>
          <cell r="S380" t="str">
            <v>BPCanadaABTCBS</v>
          </cell>
          <cell r="T380" t="str">
            <v>Unused "T"</v>
          </cell>
          <cell r="U380" t="str">
            <v>BPCanadaABSTBS</v>
          </cell>
          <cell r="V380" t="str">
            <v>Unused "V"</v>
          </cell>
          <cell r="X380" t="str">
            <v>Winter Only Load</v>
          </cell>
          <cell r="Y380" t="str">
            <v>Duke2ABSTBS</v>
          </cell>
          <cell r="Z380" t="str">
            <v>Duke3ABSTBS</v>
          </cell>
          <cell r="AA380" t="str">
            <v>SempraABSTBS</v>
          </cell>
          <cell r="AB380" t="str">
            <v>CanadianresABTCBS</v>
          </cell>
          <cell r="AC380" t="str">
            <v>NationalFuelRKBS</v>
          </cell>
          <cell r="AD380" t="str">
            <v>OneokRKBS</v>
          </cell>
          <cell r="AE380" t="str">
            <v>EnsercoRKBS</v>
          </cell>
          <cell r="AF380" t="str">
            <v>WesternGasRKBS</v>
          </cell>
          <cell r="AG380" t="str">
            <v>ConocoPhRKBS</v>
          </cell>
          <cell r="AH380" t="str">
            <v>SempraRKBS</v>
          </cell>
          <cell r="AI380" t="str">
            <v>NationalFuelRKBS</v>
          </cell>
          <cell r="AJ380" t="str">
            <v>Unused "AJ"</v>
          </cell>
          <cell r="AK380" t="str">
            <v>Unused "AK"</v>
          </cell>
          <cell r="AL380" t="str">
            <v>Unused "AL"</v>
          </cell>
          <cell r="AM380" t="str">
            <v>Unused "AM"</v>
          </cell>
          <cell r="AN380" t="str">
            <v>Unused "AN"</v>
          </cell>
          <cell r="AO380" t="str">
            <v>Unused "AO"</v>
          </cell>
          <cell r="AP380" t="str">
            <v>Unused "AP"</v>
          </cell>
          <cell r="AQ380" t="str">
            <v>Unused "AQ"</v>
          </cell>
          <cell r="AR380" t="str">
            <v>Unused "AR"</v>
          </cell>
          <cell r="AS380" t="str">
            <v>Swing to Dispatch</v>
          </cell>
          <cell r="AT380" t="str">
            <v>Swing</v>
          </cell>
          <cell r="AU380" t="str">
            <v>SEMPRAABSTSW</v>
          </cell>
        </row>
        <row r="381">
          <cell r="E381" t="str">
            <v>TOTAL FLOWING</v>
          </cell>
          <cell r="F381">
            <v>613878162.03401184</v>
          </cell>
          <cell r="H381">
            <v>4261967.8272013497</v>
          </cell>
          <cell r="I381">
            <v>62612288.679984048</v>
          </cell>
          <cell r="J381">
            <v>31371054.446440294</v>
          </cell>
          <cell r="K381">
            <v>31447466.42574675</v>
          </cell>
          <cell r="L381">
            <v>31306144.339992024</v>
          </cell>
          <cell r="M381">
            <v>31306144.339992024</v>
          </cell>
          <cell r="N381">
            <v>31306144.339992024</v>
          </cell>
          <cell r="O381">
            <v>28180851.095161095</v>
          </cell>
          <cell r="P381">
            <v>28374594.446440294</v>
          </cell>
          <cell r="Q381">
            <v>42555104.820402652</v>
          </cell>
          <cell r="R381">
            <v>0</v>
          </cell>
          <cell r="S381">
            <v>28149447.306126852</v>
          </cell>
          <cell r="T381">
            <v>0</v>
          </cell>
          <cell r="U381">
            <v>26012505.837385863</v>
          </cell>
          <cell r="V381">
            <v>0</v>
          </cell>
          <cell r="W381">
            <v>236994448.1291464</v>
          </cell>
          <cell r="X381">
            <v>0</v>
          </cell>
          <cell r="Y381">
            <v>7249500</v>
          </cell>
          <cell r="Z381">
            <v>13049100</v>
          </cell>
          <cell r="AA381">
            <v>14499000</v>
          </cell>
          <cell r="AB381">
            <v>14162149.896067377</v>
          </cell>
          <cell r="AC381">
            <v>14500015.854411952</v>
          </cell>
          <cell r="AD381">
            <v>21583322.902745333</v>
          </cell>
          <cell r="AE381">
            <v>14189567.109728632</v>
          </cell>
          <cell r="AF381">
            <v>13953792.612503203</v>
          </cell>
          <cell r="AG381">
            <v>6906200</v>
          </cell>
          <cell r="AH381">
            <v>10941013.065498121</v>
          </cell>
          <cell r="AI381">
            <v>3810501.0248442767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102150285.66334772</v>
          </cell>
          <cell r="AT381">
            <v>102150285.66334772</v>
          </cell>
          <cell r="AU381">
            <v>12146382.799119866</v>
          </cell>
        </row>
        <row r="382">
          <cell r="D382">
            <v>613878162.03401196</v>
          </cell>
          <cell r="E382">
            <v>613878162.03401196</v>
          </cell>
          <cell r="F382">
            <v>613878162.03401196</v>
          </cell>
          <cell r="H382">
            <v>4261967.8272013497</v>
          </cell>
          <cell r="I382">
            <v>62612288.679984093</v>
          </cell>
          <cell r="J382">
            <v>31371054.446440294</v>
          </cell>
          <cell r="K382">
            <v>31447466.425746754</v>
          </cell>
          <cell r="L382">
            <v>31306144.339992046</v>
          </cell>
          <cell r="M382">
            <v>31306144.339992046</v>
          </cell>
          <cell r="N382">
            <v>31306144.339992046</v>
          </cell>
          <cell r="O382">
            <v>28180851.095161065</v>
          </cell>
          <cell r="P382">
            <v>28374594.446440294</v>
          </cell>
          <cell r="Q382">
            <v>42555104.820402637</v>
          </cell>
          <cell r="R382">
            <v>0</v>
          </cell>
          <cell r="S382">
            <v>28149447.306126822</v>
          </cell>
          <cell r="T382">
            <v>0</v>
          </cell>
          <cell r="U382">
            <v>26012505.837385863</v>
          </cell>
          <cell r="V382">
            <v>0</v>
          </cell>
          <cell r="Y382">
            <v>7249500</v>
          </cell>
          <cell r="Z382">
            <v>13049100</v>
          </cell>
          <cell r="AA382">
            <v>14499000</v>
          </cell>
          <cell r="AB382">
            <v>14162149.896067377</v>
          </cell>
          <cell r="AC382">
            <v>14500015.854411952</v>
          </cell>
          <cell r="AD382">
            <v>21583322.902745336</v>
          </cell>
          <cell r="AE382">
            <v>14189567.109728634</v>
          </cell>
          <cell r="AF382">
            <v>13953792.612503204</v>
          </cell>
          <cell r="AG382">
            <v>6906200</v>
          </cell>
          <cell r="AH382">
            <v>10941013.06549811</v>
          </cell>
          <cell r="AI382">
            <v>3810501.0248442767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U382">
            <v>12146382.799119866</v>
          </cell>
        </row>
        <row r="383">
          <cell r="B383" t="str">
            <v>Load Adjustment</v>
          </cell>
          <cell r="D383">
            <v>0.99835958599999997</v>
          </cell>
          <cell r="F383">
            <v>613878162.03401208</v>
          </cell>
          <cell r="H383" t="str">
            <v>Mist Production</v>
          </cell>
          <cell r="I383" t="str">
            <v>DukeBCS2BS</v>
          </cell>
          <cell r="J383" t="str">
            <v>Duke1ABSTBS</v>
          </cell>
          <cell r="K383" t="str">
            <v>CoralABSTBS</v>
          </cell>
          <cell r="L383" t="str">
            <v>CoralBCS2BS</v>
          </cell>
          <cell r="M383" t="str">
            <v>SempraBCS2BS</v>
          </cell>
          <cell r="N383" t="str">
            <v>BPCanadaBCS2BS</v>
          </cell>
          <cell r="O383" t="str">
            <v>SempraABTCBS</v>
          </cell>
          <cell r="P383" t="str">
            <v>HuskeyABSTBS</v>
          </cell>
          <cell r="Q383" t="str">
            <v>BurlingtonABSTBS</v>
          </cell>
          <cell r="R383" t="str">
            <v>Unused "R"</v>
          </cell>
          <cell r="S383" t="str">
            <v>BPCanadaABTCBS</v>
          </cell>
          <cell r="T383" t="str">
            <v>Unused "T"</v>
          </cell>
          <cell r="U383" t="str">
            <v>BPCanadaABSTBS</v>
          </cell>
          <cell r="V383" t="str">
            <v>Unused "V"</v>
          </cell>
          <cell r="Y383" t="str">
            <v>Duke2ABSTBS</v>
          </cell>
          <cell r="Z383" t="str">
            <v>Duke3ABSTBS</v>
          </cell>
          <cell r="AA383" t="str">
            <v>SempraABSTBS</v>
          </cell>
          <cell r="AB383" t="str">
            <v>CanadianresABTCBS</v>
          </cell>
          <cell r="AC383" t="str">
            <v>NationalFuelRKBS</v>
          </cell>
          <cell r="AD383" t="str">
            <v>OneokRKBS</v>
          </cell>
          <cell r="AE383" t="str">
            <v>EnsercoRKBS</v>
          </cell>
          <cell r="AF383" t="str">
            <v>WesternGasRKBS</v>
          </cell>
          <cell r="AG383" t="str">
            <v>ConocoPhRKBS</v>
          </cell>
          <cell r="AH383" t="str">
            <v>SempraRKBS</v>
          </cell>
          <cell r="AI383" t="str">
            <v>NationalFuelRKBS</v>
          </cell>
          <cell r="AJ383" t="str">
            <v>Unused "AJ"</v>
          </cell>
          <cell r="AK383" t="str">
            <v>Unused "AK"</v>
          </cell>
          <cell r="AL383" t="str">
            <v>Unused "AL"</v>
          </cell>
          <cell r="AM383" t="str">
            <v>Unused "AM"</v>
          </cell>
          <cell r="AN383" t="str">
            <v>Unused "AN"</v>
          </cell>
          <cell r="AO383" t="str">
            <v>Unused "AO"</v>
          </cell>
          <cell r="AP383" t="str">
            <v>Unused "AP"</v>
          </cell>
          <cell r="AQ383" t="str">
            <v>Unused "AQ"</v>
          </cell>
          <cell r="AR383" t="str">
            <v>Unused "AR"</v>
          </cell>
          <cell r="AU383" t="str">
            <v>SEMPRAABSTSW</v>
          </cell>
        </row>
        <row r="384">
          <cell r="D384">
            <v>613878162.03401196</v>
          </cell>
          <cell r="E384">
            <v>1.194623449538218</v>
          </cell>
          <cell r="F384">
            <v>0</v>
          </cell>
          <cell r="G384" t="str">
            <v>Day</v>
          </cell>
          <cell r="H384">
            <v>9825</v>
          </cell>
          <cell r="I384">
            <v>192920</v>
          </cell>
          <cell r="J384">
            <v>96660</v>
          </cell>
          <cell r="K384">
            <v>96660</v>
          </cell>
          <cell r="L384">
            <v>96460</v>
          </cell>
          <cell r="M384">
            <v>96460</v>
          </cell>
          <cell r="N384">
            <v>96460</v>
          </cell>
          <cell r="O384">
            <v>96000</v>
          </cell>
          <cell r="P384">
            <v>96660</v>
          </cell>
          <cell r="Q384">
            <v>144990</v>
          </cell>
          <cell r="R384">
            <v>0</v>
          </cell>
          <cell r="S384">
            <v>96000</v>
          </cell>
          <cell r="T384">
            <v>0</v>
          </cell>
          <cell r="U384">
            <v>96660</v>
          </cell>
          <cell r="V384">
            <v>0</v>
          </cell>
          <cell r="W384" t="e">
            <v>#DIV/0!</v>
          </cell>
          <cell r="Y384">
            <v>48330</v>
          </cell>
          <cell r="Z384">
            <v>144990</v>
          </cell>
          <cell r="AA384">
            <v>96660</v>
          </cell>
          <cell r="AB384">
            <v>96000</v>
          </cell>
          <cell r="AC384">
            <v>98660</v>
          </cell>
          <cell r="AT384">
            <v>65125698.66834271</v>
          </cell>
          <cell r="AU384" t="str">
            <v>swing gas</v>
          </cell>
        </row>
        <row r="385">
          <cell r="D385">
            <v>733353247.52525246</v>
          </cell>
          <cell r="F385">
            <v>0</v>
          </cell>
          <cell r="G385" t="str">
            <v>Year</v>
          </cell>
          <cell r="H385">
            <v>3586125</v>
          </cell>
          <cell r="I385">
            <v>70415800</v>
          </cell>
          <cell r="J385">
            <v>35280900</v>
          </cell>
          <cell r="K385">
            <v>35280900</v>
          </cell>
          <cell r="L385">
            <v>35207900</v>
          </cell>
          <cell r="M385">
            <v>0</v>
          </cell>
          <cell r="N385">
            <v>0</v>
          </cell>
          <cell r="O385">
            <v>-2976000</v>
          </cell>
          <cell r="P385">
            <v>-2996460</v>
          </cell>
          <cell r="Q385">
            <v>-4494690</v>
          </cell>
          <cell r="R385">
            <v>0</v>
          </cell>
          <cell r="S385">
            <v>-2976000</v>
          </cell>
          <cell r="T385">
            <v>0</v>
          </cell>
          <cell r="U385">
            <v>-2996460</v>
          </cell>
          <cell r="V385">
            <v>0</v>
          </cell>
          <cell r="W385" t="e">
            <v>#DIV/0!</v>
          </cell>
          <cell r="Y385">
            <v>-36827460</v>
          </cell>
          <cell r="Z385">
            <v>-114832080</v>
          </cell>
          <cell r="AA385">
            <v>-73654920</v>
          </cell>
          <cell r="AB385">
            <v>-73152000</v>
          </cell>
          <cell r="AC385">
            <v>-75178920</v>
          </cell>
          <cell r="AT385">
            <v>37024586.995005012</v>
          </cell>
          <cell r="AU385" t="str">
            <v>net</v>
          </cell>
        </row>
        <row r="386">
          <cell r="D386">
            <v>613878162.52525246</v>
          </cell>
          <cell r="E386">
            <v>0.49124050140380859</v>
          </cell>
          <cell r="F386">
            <v>0</v>
          </cell>
          <cell r="G386" t="str">
            <v>28 day mo.</v>
          </cell>
          <cell r="H386">
            <v>275100</v>
          </cell>
          <cell r="I386">
            <v>5401760</v>
          </cell>
          <cell r="J386">
            <v>2706480</v>
          </cell>
          <cell r="K386">
            <v>2706480</v>
          </cell>
          <cell r="L386">
            <v>2700880</v>
          </cell>
          <cell r="M386">
            <v>2700880</v>
          </cell>
          <cell r="N386">
            <v>2700880</v>
          </cell>
          <cell r="O386">
            <v>2688000</v>
          </cell>
          <cell r="P386">
            <v>2706480</v>
          </cell>
          <cell r="Q386">
            <v>4059720</v>
          </cell>
          <cell r="R386">
            <v>0</v>
          </cell>
          <cell r="S386">
            <v>2688000</v>
          </cell>
          <cell r="T386">
            <v>0</v>
          </cell>
          <cell r="U386">
            <v>2706480</v>
          </cell>
          <cell r="Y386">
            <v>1353240</v>
          </cell>
          <cell r="Z386">
            <v>4059720</v>
          </cell>
          <cell r="AA386">
            <v>2706480</v>
          </cell>
          <cell r="AB386">
            <v>2688000</v>
          </cell>
          <cell r="AC386">
            <v>2762480</v>
          </cell>
          <cell r="AT386">
            <v>37024586.995005012</v>
          </cell>
          <cell r="AU386" t="str">
            <v>spot</v>
          </cell>
        </row>
        <row r="387">
          <cell r="B387" t="str">
            <v>Daily Flowing</v>
          </cell>
          <cell r="D387" t="str">
            <v>Adjusted Daily</v>
          </cell>
          <cell r="F387">
            <v>119475085</v>
          </cell>
          <cell r="G387" t="str">
            <v>30 day mo.</v>
          </cell>
          <cell r="H387">
            <v>294750</v>
          </cell>
          <cell r="I387">
            <v>5787600</v>
          </cell>
          <cell r="J387">
            <v>2899800</v>
          </cell>
          <cell r="K387">
            <v>2899800</v>
          </cell>
          <cell r="L387">
            <v>2893800</v>
          </cell>
          <cell r="M387">
            <v>2893800</v>
          </cell>
          <cell r="N387">
            <v>2893800</v>
          </cell>
          <cell r="O387">
            <v>2880000</v>
          </cell>
          <cell r="P387">
            <v>2899800</v>
          </cell>
          <cell r="Q387">
            <v>4349700</v>
          </cell>
          <cell r="R387">
            <v>0</v>
          </cell>
          <cell r="S387">
            <v>2880000</v>
          </cell>
          <cell r="T387">
            <v>0</v>
          </cell>
          <cell r="U387">
            <v>2899800</v>
          </cell>
          <cell r="Y387">
            <v>1449900</v>
          </cell>
          <cell r="Z387">
            <v>4349700</v>
          </cell>
          <cell r="AA387">
            <v>2899800</v>
          </cell>
          <cell r="AB387">
            <v>2880000</v>
          </cell>
          <cell r="AC387">
            <v>2959800</v>
          </cell>
          <cell r="AT387">
            <v>0</v>
          </cell>
          <cell r="AU387" t="str">
            <v>Curtailment</v>
          </cell>
        </row>
        <row r="388">
          <cell r="B388" t="str">
            <v>Load</v>
          </cell>
          <cell r="D388" t="str">
            <v>Flowing Load</v>
          </cell>
          <cell r="F388">
            <v>-119475085</v>
          </cell>
          <cell r="G388" t="str">
            <v>31 day mo.</v>
          </cell>
          <cell r="H388">
            <v>304575</v>
          </cell>
          <cell r="I388">
            <v>5980520</v>
          </cell>
          <cell r="J388">
            <v>2996460</v>
          </cell>
          <cell r="K388">
            <v>2996460</v>
          </cell>
          <cell r="L388">
            <v>2990260</v>
          </cell>
          <cell r="M388">
            <v>2990260</v>
          </cell>
          <cell r="N388">
            <v>2990260</v>
          </cell>
          <cell r="O388">
            <v>2976000</v>
          </cell>
          <cell r="P388">
            <v>2996460</v>
          </cell>
          <cell r="Q388">
            <v>4494690</v>
          </cell>
          <cell r="R388">
            <v>0</v>
          </cell>
          <cell r="S388">
            <v>2976000</v>
          </cell>
          <cell r="T388">
            <v>0</v>
          </cell>
          <cell r="U388">
            <v>2996460</v>
          </cell>
          <cell r="Y388">
            <v>1498230</v>
          </cell>
          <cell r="Z388">
            <v>4494690</v>
          </cell>
          <cell r="AA388">
            <v>2996460</v>
          </cell>
          <cell r="AB388">
            <v>2976000</v>
          </cell>
          <cell r="AC388">
            <v>3058460</v>
          </cell>
          <cell r="AE388">
            <v>3100000</v>
          </cell>
          <cell r="AF388">
            <v>3100000</v>
          </cell>
          <cell r="AG388">
            <v>6200000</v>
          </cell>
        </row>
        <row r="389">
          <cell r="B389">
            <v>983886</v>
          </cell>
          <cell r="C389">
            <v>1</v>
          </cell>
          <cell r="D389">
            <v>982272.01963119593</v>
          </cell>
          <cell r="F389">
            <v>-119475085</v>
          </cell>
          <cell r="I389">
            <v>38261</v>
          </cell>
          <cell r="J389">
            <v>38261</v>
          </cell>
          <cell r="K389">
            <v>37895</v>
          </cell>
          <cell r="L389">
            <v>38261</v>
          </cell>
          <cell r="M389">
            <v>38261</v>
          </cell>
          <cell r="N389">
            <v>38261</v>
          </cell>
          <cell r="O389">
            <v>38292</v>
          </cell>
          <cell r="P389">
            <v>38292</v>
          </cell>
          <cell r="Q389">
            <v>38292</v>
          </cell>
          <cell r="R389">
            <v>38292</v>
          </cell>
          <cell r="S389">
            <v>38292</v>
          </cell>
          <cell r="T389">
            <v>38292</v>
          </cell>
          <cell r="U389">
            <v>38292</v>
          </cell>
          <cell r="Y389">
            <v>38292</v>
          </cell>
          <cell r="Z389">
            <v>38322</v>
          </cell>
          <cell r="AA389">
            <v>38292</v>
          </cell>
          <cell r="AB389">
            <v>38292</v>
          </cell>
          <cell r="AC389">
            <v>38292</v>
          </cell>
          <cell r="AE389">
            <v>3100000</v>
          </cell>
          <cell r="AF389">
            <v>3100000</v>
          </cell>
          <cell r="AG389">
            <v>6200000</v>
          </cell>
          <cell r="AU389">
            <v>2875556.8055170779</v>
          </cell>
        </row>
        <row r="390">
          <cell r="B390">
            <v>1049840</v>
          </cell>
          <cell r="C390">
            <v>2</v>
          </cell>
          <cell r="D390">
            <v>1048117.82776624</v>
          </cell>
          <cell r="I390">
            <v>38625</v>
          </cell>
          <cell r="J390">
            <v>38625</v>
          </cell>
          <cell r="K390">
            <v>39752</v>
          </cell>
          <cell r="L390">
            <v>38625</v>
          </cell>
          <cell r="M390">
            <v>38625</v>
          </cell>
          <cell r="N390">
            <v>38625</v>
          </cell>
          <cell r="O390">
            <v>38625</v>
          </cell>
          <cell r="P390">
            <v>38625</v>
          </cell>
          <cell r="Q390">
            <v>38625</v>
          </cell>
          <cell r="R390">
            <v>38442</v>
          </cell>
          <cell r="S390">
            <v>38625</v>
          </cell>
          <cell r="T390">
            <v>38625</v>
          </cell>
          <cell r="U390">
            <v>38625</v>
          </cell>
          <cell r="Y390">
            <v>38442</v>
          </cell>
          <cell r="Z390">
            <v>38411</v>
          </cell>
          <cell r="AA390">
            <v>38442</v>
          </cell>
          <cell r="AB390">
            <v>38442</v>
          </cell>
          <cell r="AC390">
            <v>38442</v>
          </cell>
          <cell r="AE390">
            <v>12400000</v>
          </cell>
          <cell r="AF390">
            <v>280550</v>
          </cell>
        </row>
        <row r="391">
          <cell r="B391">
            <v>958972</v>
          </cell>
          <cell r="C391">
            <v>3</v>
          </cell>
          <cell r="D391">
            <v>957398.88890559191</v>
          </cell>
          <cell r="I391">
            <v>37895</v>
          </cell>
          <cell r="J391">
            <v>37895</v>
          </cell>
          <cell r="K391">
            <v>37895</v>
          </cell>
          <cell r="L391">
            <v>37895</v>
          </cell>
          <cell r="M391">
            <v>37895</v>
          </cell>
          <cell r="N391">
            <v>37895</v>
          </cell>
          <cell r="O391">
            <v>37895</v>
          </cell>
          <cell r="P391">
            <v>37895</v>
          </cell>
          <cell r="Q391">
            <v>37895</v>
          </cell>
          <cell r="R391">
            <v>37895</v>
          </cell>
          <cell r="S391">
            <v>37895</v>
          </cell>
          <cell r="T391">
            <v>37895</v>
          </cell>
          <cell r="U391">
            <v>37895</v>
          </cell>
          <cell r="Y391">
            <v>37165</v>
          </cell>
          <cell r="Z391">
            <v>37165</v>
          </cell>
          <cell r="AA391">
            <v>37165</v>
          </cell>
          <cell r="AB391">
            <v>37165</v>
          </cell>
          <cell r="AC391">
            <v>37165</v>
          </cell>
          <cell r="AE391">
            <v>2.2624999999999999E-2</v>
          </cell>
          <cell r="AF391">
            <v>280550</v>
          </cell>
        </row>
        <row r="392">
          <cell r="B392">
            <v>936200</v>
          </cell>
          <cell r="C392">
            <v>4</v>
          </cell>
          <cell r="D392">
            <v>934664.24441319995</v>
          </cell>
          <cell r="I392">
            <v>38260</v>
          </cell>
          <cell r="J392">
            <v>38260</v>
          </cell>
          <cell r="K392">
            <v>38260</v>
          </cell>
          <cell r="L392">
            <v>38260</v>
          </cell>
          <cell r="M392">
            <v>38260</v>
          </cell>
          <cell r="N392">
            <v>38260</v>
          </cell>
          <cell r="O392">
            <v>38260</v>
          </cell>
          <cell r="P392">
            <v>38260</v>
          </cell>
          <cell r="Q392">
            <v>38260</v>
          </cell>
          <cell r="R392">
            <v>38260</v>
          </cell>
          <cell r="S392">
            <v>38260</v>
          </cell>
          <cell r="T392">
            <v>38260</v>
          </cell>
          <cell r="U392">
            <v>38260</v>
          </cell>
          <cell r="Y392">
            <v>37529</v>
          </cell>
          <cell r="Z392">
            <v>37529</v>
          </cell>
          <cell r="AA392">
            <v>37529</v>
          </cell>
          <cell r="AB392">
            <v>37529</v>
          </cell>
          <cell r="AC392">
            <v>37529</v>
          </cell>
          <cell r="AE392">
            <v>0</v>
          </cell>
          <cell r="AF392">
            <v>0</v>
          </cell>
        </row>
        <row r="393">
          <cell r="B393">
            <v>892736</v>
          </cell>
          <cell r="C393">
            <v>5</v>
          </cell>
          <cell r="D393">
            <v>891271.54336729599</v>
          </cell>
          <cell r="I393">
            <v>38261</v>
          </cell>
          <cell r="J393">
            <v>38261</v>
          </cell>
          <cell r="K393">
            <v>37895</v>
          </cell>
          <cell r="L393">
            <v>38261</v>
          </cell>
          <cell r="M393">
            <v>38261</v>
          </cell>
          <cell r="N393">
            <v>38261</v>
          </cell>
          <cell r="O393">
            <v>38292</v>
          </cell>
          <cell r="P393">
            <v>38292</v>
          </cell>
          <cell r="Q393">
            <v>38292</v>
          </cell>
          <cell r="R393">
            <v>38292</v>
          </cell>
          <cell r="S393">
            <v>38292</v>
          </cell>
          <cell r="T393">
            <v>38292</v>
          </cell>
          <cell r="U393">
            <v>38292</v>
          </cell>
          <cell r="Y393">
            <v>38292</v>
          </cell>
          <cell r="Z393">
            <v>38322</v>
          </cell>
          <cell r="AA393">
            <v>38292</v>
          </cell>
          <cell r="AB393">
            <v>38292</v>
          </cell>
          <cell r="AC393">
            <v>38292</v>
          </cell>
          <cell r="AE393" t="e">
            <v>#DIV/0!</v>
          </cell>
        </row>
        <row r="394">
          <cell r="B394">
            <v>1057142</v>
          </cell>
          <cell r="C394">
            <v>6</v>
          </cell>
          <cell r="D394">
            <v>1055407.8494632121</v>
          </cell>
          <cell r="I394">
            <v>38260</v>
          </cell>
          <cell r="J394">
            <v>38260</v>
          </cell>
          <cell r="K394">
            <v>38260</v>
          </cell>
          <cell r="L394">
            <v>38260</v>
          </cell>
          <cell r="M394">
            <v>38260</v>
          </cell>
          <cell r="N394">
            <v>38260</v>
          </cell>
          <cell r="O394">
            <v>38260</v>
          </cell>
          <cell r="P394">
            <v>38260</v>
          </cell>
          <cell r="Q394">
            <v>38260</v>
          </cell>
          <cell r="R394">
            <v>38260</v>
          </cell>
          <cell r="S394">
            <v>38260</v>
          </cell>
          <cell r="T394">
            <v>38260</v>
          </cell>
          <cell r="U394">
            <v>38260</v>
          </cell>
          <cell r="Y394">
            <v>37529</v>
          </cell>
          <cell r="Z394">
            <v>37529</v>
          </cell>
          <cell r="AA394">
            <v>37529</v>
          </cell>
          <cell r="AB394">
            <v>37529</v>
          </cell>
          <cell r="AC394">
            <v>37529</v>
          </cell>
        </row>
        <row r="395">
          <cell r="B395">
            <v>1080403</v>
          </cell>
          <cell r="C395">
            <v>7</v>
          </cell>
          <cell r="D395">
            <v>1078630.691793158</v>
          </cell>
          <cell r="I395">
            <v>0</v>
          </cell>
          <cell r="J395">
            <v>0</v>
          </cell>
          <cell r="K395">
            <v>366</v>
          </cell>
          <cell r="L395">
            <v>0</v>
          </cell>
          <cell r="M395">
            <v>0</v>
          </cell>
          <cell r="N395">
            <v>0</v>
          </cell>
          <cell r="O395">
            <v>-31</v>
          </cell>
          <cell r="P395">
            <v>-31</v>
          </cell>
          <cell r="Q395">
            <v>-31</v>
          </cell>
          <cell r="R395">
            <v>-31</v>
          </cell>
          <cell r="S395">
            <v>-31</v>
          </cell>
          <cell r="T395">
            <v>-31</v>
          </cell>
          <cell r="U395">
            <v>-31</v>
          </cell>
          <cell r="Y395">
            <v>-762</v>
          </cell>
          <cell r="Z395">
            <v>-792</v>
          </cell>
          <cell r="AA395">
            <v>-762</v>
          </cell>
          <cell r="AB395">
            <v>-762</v>
          </cell>
          <cell r="AC395">
            <v>-762</v>
          </cell>
        </row>
        <row r="396">
          <cell r="B396">
            <v>1283718</v>
          </cell>
          <cell r="C396">
            <v>8</v>
          </cell>
          <cell r="D396">
            <v>1281612.1710207479</v>
          </cell>
          <cell r="F396">
            <v>19448546.107836813</v>
          </cell>
          <cell r="H396">
            <v>0</v>
          </cell>
          <cell r="I396">
            <v>7803511.3200159073</v>
          </cell>
          <cell r="J396">
            <v>3909845.5535597056</v>
          </cell>
          <cell r="K396">
            <v>3833433.5742532462</v>
          </cell>
          <cell r="L396">
            <v>3901755.6600079536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</row>
        <row r="397">
          <cell r="B397">
            <v>1662200</v>
          </cell>
          <cell r="C397">
            <v>9</v>
          </cell>
          <cell r="D397">
            <v>1659473.3038492</v>
          </cell>
        </row>
        <row r="398">
          <cell r="B398">
            <v>1564577</v>
          </cell>
          <cell r="C398">
            <v>10</v>
          </cell>
          <cell r="D398">
            <v>1562010.4459851219</v>
          </cell>
        </row>
        <row r="399">
          <cell r="B399">
            <v>1755143</v>
          </cell>
          <cell r="C399">
            <v>11</v>
          </cell>
          <cell r="D399">
            <v>1752263.8388507979</v>
          </cell>
        </row>
        <row r="400">
          <cell r="B400">
            <v>1513924</v>
          </cell>
          <cell r="C400">
            <v>12</v>
          </cell>
          <cell r="D400">
            <v>1511440.537875464</v>
          </cell>
        </row>
        <row r="401">
          <cell r="B401">
            <v>1613486</v>
          </cell>
          <cell r="C401">
            <v>13</v>
          </cell>
          <cell r="D401">
            <v>1610839.2149767959</v>
          </cell>
        </row>
        <row r="402">
          <cell r="B402">
            <v>1637080</v>
          </cell>
          <cell r="C402">
            <v>14</v>
          </cell>
          <cell r="D402">
            <v>1634394.5110488799</v>
          </cell>
        </row>
        <row r="403">
          <cell r="B403">
            <v>1836458</v>
          </cell>
          <cell r="C403">
            <v>15</v>
          </cell>
          <cell r="D403">
            <v>1833445.448586388</v>
          </cell>
          <cell r="AS403">
            <v>568116</v>
          </cell>
        </row>
        <row r="404">
          <cell r="B404">
            <v>1257357</v>
          </cell>
          <cell r="C404">
            <v>16</v>
          </cell>
          <cell r="D404">
            <v>1255294.413974202</v>
          </cell>
          <cell r="AS404">
            <v>376613</v>
          </cell>
        </row>
        <row r="405">
          <cell r="B405">
            <v>1004185</v>
          </cell>
          <cell r="C405">
            <v>17</v>
          </cell>
          <cell r="D405">
            <v>1002537.72086741</v>
          </cell>
          <cell r="AS405">
            <v>214281</v>
          </cell>
        </row>
        <row r="406">
          <cell r="B406">
            <v>978272</v>
          </cell>
          <cell r="C406">
            <v>18</v>
          </cell>
          <cell r="D406">
            <v>976667.22891539196</v>
          </cell>
          <cell r="AS406">
            <v>455327</v>
          </cell>
        </row>
        <row r="407">
          <cell r="B407">
            <v>954461</v>
          </cell>
          <cell r="C407">
            <v>19</v>
          </cell>
          <cell r="D407">
            <v>952895.28881314595</v>
          </cell>
          <cell r="AS407">
            <v>183167</v>
          </cell>
        </row>
        <row r="408">
          <cell r="B408">
            <v>934150</v>
          </cell>
          <cell r="C408">
            <v>20</v>
          </cell>
          <cell r="D408">
            <v>932617.60726189998</v>
          </cell>
          <cell r="AS408">
            <v>334039</v>
          </cell>
        </row>
        <row r="409">
          <cell r="B409">
            <v>867682</v>
          </cell>
          <cell r="C409">
            <v>21</v>
          </cell>
          <cell r="D409">
            <v>866258.64229965198</v>
          </cell>
          <cell r="U409">
            <v>1010753</v>
          </cell>
          <cell r="AS409">
            <v>515834</v>
          </cell>
        </row>
        <row r="410">
          <cell r="B410">
            <v>1116242</v>
          </cell>
          <cell r="C410">
            <v>22</v>
          </cell>
          <cell r="D410">
            <v>1114410.9009958119</v>
          </cell>
          <cell r="U410">
            <v>547210</v>
          </cell>
          <cell r="AS410">
            <v>404373</v>
          </cell>
        </row>
        <row r="411">
          <cell r="B411">
            <v>1616191</v>
          </cell>
          <cell r="C411">
            <v>23</v>
          </cell>
          <cell r="D411">
            <v>1613539.7776569258</v>
          </cell>
          <cell r="U411">
            <v>692187</v>
          </cell>
          <cell r="AS411">
            <v>440725</v>
          </cell>
        </row>
        <row r="412">
          <cell r="B412">
            <v>1763287</v>
          </cell>
          <cell r="C412">
            <v>24</v>
          </cell>
          <cell r="D412">
            <v>1760394.479319182</v>
          </cell>
          <cell r="U412">
            <v>865961</v>
          </cell>
          <cell r="AS412">
            <v>422215</v>
          </cell>
        </row>
        <row r="413">
          <cell r="B413">
            <v>1451920</v>
          </cell>
          <cell r="C413">
            <v>25</v>
          </cell>
          <cell r="D413">
            <v>1449538.25010512</v>
          </cell>
          <cell r="U413">
            <v>856729</v>
          </cell>
          <cell r="AS413">
            <v>347658</v>
          </cell>
        </row>
        <row r="414">
          <cell r="B414">
            <v>1236136</v>
          </cell>
          <cell r="C414">
            <v>26</v>
          </cell>
          <cell r="D414">
            <v>1234108.2251996959</v>
          </cell>
          <cell r="U414">
            <v>0</v>
          </cell>
          <cell r="AS414">
            <v>57691</v>
          </cell>
        </row>
        <row r="415">
          <cell r="B415">
            <v>1243414</v>
          </cell>
          <cell r="C415">
            <v>27</v>
          </cell>
          <cell r="D415">
            <v>1241374.286266604</v>
          </cell>
          <cell r="U415">
            <v>128134</v>
          </cell>
          <cell r="AS415">
            <v>294351</v>
          </cell>
        </row>
        <row r="416">
          <cell r="B416">
            <v>1322097</v>
          </cell>
          <cell r="C416">
            <v>28</v>
          </cell>
          <cell r="D416">
            <v>1319928.2135718421</v>
          </cell>
          <cell r="U416">
            <v>429315</v>
          </cell>
          <cell r="W416" t="e">
            <v>#DIV/0!</v>
          </cell>
          <cell r="AS416">
            <v>418457</v>
          </cell>
        </row>
        <row r="417">
          <cell r="B417">
            <v>1525960</v>
          </cell>
          <cell r="C417">
            <v>29</v>
          </cell>
          <cell r="D417">
            <v>1523456.79385256</v>
          </cell>
          <cell r="U417">
            <v>428633</v>
          </cell>
          <cell r="AS417">
            <v>338937</v>
          </cell>
        </row>
        <row r="418">
          <cell r="B418">
            <v>1525960</v>
          </cell>
          <cell r="C418">
            <v>30</v>
          </cell>
          <cell r="D418">
            <v>1523456.79385256</v>
          </cell>
          <cell r="U418">
            <v>221364</v>
          </cell>
          <cell r="AS418">
            <v>567763</v>
          </cell>
        </row>
        <row r="419">
          <cell r="B419">
            <v>1525960</v>
          </cell>
          <cell r="C419">
            <v>31</v>
          </cell>
          <cell r="D419">
            <v>1523456.79385256</v>
          </cell>
          <cell r="U419">
            <v>0</v>
          </cell>
          <cell r="W419" t="e">
            <v>#DIV/0!</v>
          </cell>
          <cell r="X419">
            <v>1</v>
          </cell>
          <cell r="Y419">
            <v>0</v>
          </cell>
          <cell r="AS419">
            <v>870809</v>
          </cell>
        </row>
        <row r="420">
          <cell r="B420">
            <v>2476730</v>
          </cell>
          <cell r="C420">
            <v>32</v>
          </cell>
          <cell r="D420">
            <v>2472667.1374337799</v>
          </cell>
          <cell r="U420">
            <v>0</v>
          </cell>
          <cell r="W420" t="e">
            <v>#DIV/0!</v>
          </cell>
          <cell r="X420">
            <v>2</v>
          </cell>
          <cell r="Y420">
            <v>0</v>
          </cell>
          <cell r="AS420">
            <v>869353</v>
          </cell>
        </row>
        <row r="421">
          <cell r="B421">
            <v>2476730</v>
          </cell>
          <cell r="C421">
            <v>33</v>
          </cell>
          <cell r="D421">
            <v>2472667.1374337799</v>
          </cell>
          <cell r="U421">
            <v>0</v>
          </cell>
          <cell r="W421" t="e">
            <v>#DIV/0!</v>
          </cell>
          <cell r="X421">
            <v>3</v>
          </cell>
          <cell r="Y421">
            <v>0</v>
          </cell>
          <cell r="AH421">
            <v>0</v>
          </cell>
          <cell r="AS421">
            <v>745406</v>
          </cell>
        </row>
        <row r="422">
          <cell r="B422">
            <v>2476730</v>
          </cell>
          <cell r="C422">
            <v>34</v>
          </cell>
          <cell r="D422">
            <v>2472667.1374337799</v>
          </cell>
          <cell r="U422">
            <v>0</v>
          </cell>
          <cell r="W422" t="e">
            <v>#DIV/0!</v>
          </cell>
          <cell r="X422">
            <v>4</v>
          </cell>
          <cell r="Y422">
            <v>0</v>
          </cell>
          <cell r="AH422">
            <v>0</v>
          </cell>
          <cell r="AS422">
            <v>559305</v>
          </cell>
        </row>
        <row r="423">
          <cell r="B423">
            <v>2476730</v>
          </cell>
          <cell r="C423">
            <v>35</v>
          </cell>
          <cell r="D423">
            <v>2472667.1374337799</v>
          </cell>
          <cell r="U423">
            <v>0</v>
          </cell>
          <cell r="W423" t="e">
            <v>#DIV/0!</v>
          </cell>
          <cell r="X423">
            <v>5</v>
          </cell>
          <cell r="Y423">
            <v>0</v>
          </cell>
          <cell r="AH423">
            <v>0</v>
          </cell>
          <cell r="AS423">
            <v>1106590</v>
          </cell>
        </row>
        <row r="424">
          <cell r="B424">
            <v>2476730</v>
          </cell>
          <cell r="C424">
            <v>36</v>
          </cell>
          <cell r="D424">
            <v>2472667.1374337799</v>
          </cell>
          <cell r="U424">
            <v>0</v>
          </cell>
          <cell r="W424" t="e">
            <v>#DIV/0!</v>
          </cell>
          <cell r="X424">
            <v>6</v>
          </cell>
          <cell r="Y424">
            <v>0</v>
          </cell>
          <cell r="AH424">
            <v>0</v>
          </cell>
          <cell r="AS424">
            <v>459453</v>
          </cell>
        </row>
        <row r="425">
          <cell r="B425">
            <v>2476730</v>
          </cell>
          <cell r="C425">
            <v>37</v>
          </cell>
          <cell r="D425">
            <v>2472667.1374337799</v>
          </cell>
          <cell r="U425">
            <v>0</v>
          </cell>
          <cell r="W425" t="e">
            <v>#DIV/0!</v>
          </cell>
          <cell r="X425">
            <v>7</v>
          </cell>
          <cell r="Y425">
            <v>0</v>
          </cell>
          <cell r="AH425">
            <v>0</v>
          </cell>
          <cell r="AS425">
            <v>343672</v>
          </cell>
        </row>
        <row r="426">
          <cell r="B426">
            <v>2476730</v>
          </cell>
          <cell r="C426">
            <v>38</v>
          </cell>
          <cell r="D426">
            <v>2472667.1374337799</v>
          </cell>
          <cell r="U426">
            <v>545334</v>
          </cell>
          <cell r="W426" t="e">
            <v>#DIV/0!</v>
          </cell>
          <cell r="X426">
            <v>8</v>
          </cell>
          <cell r="Y426">
            <v>0</v>
          </cell>
          <cell r="AH426">
            <v>0</v>
          </cell>
          <cell r="AS426">
            <v>0</v>
          </cell>
        </row>
        <row r="427">
          <cell r="B427">
            <v>2476730</v>
          </cell>
          <cell r="C427">
            <v>39</v>
          </cell>
          <cell r="D427">
            <v>2472667.1374337799</v>
          </cell>
          <cell r="U427">
            <v>752312</v>
          </cell>
          <cell r="W427" t="e">
            <v>#DIV/0!</v>
          </cell>
          <cell r="X427">
            <v>9</v>
          </cell>
          <cell r="Y427">
            <v>0</v>
          </cell>
          <cell r="AH427">
            <v>0</v>
          </cell>
          <cell r="AS427">
            <v>224757</v>
          </cell>
        </row>
        <row r="428">
          <cell r="B428">
            <v>2243798</v>
          </cell>
          <cell r="C428">
            <v>40</v>
          </cell>
          <cell r="D428">
            <v>2240117.2423476279</v>
          </cell>
          <cell r="U428">
            <v>568991</v>
          </cell>
          <cell r="W428" t="e">
            <v>#DIV/0!</v>
          </cell>
          <cell r="X428">
            <v>10</v>
          </cell>
          <cell r="Y428">
            <v>0</v>
          </cell>
          <cell r="AH428">
            <v>0</v>
          </cell>
          <cell r="AS428">
            <v>424407</v>
          </cell>
        </row>
        <row r="429">
          <cell r="B429">
            <v>2434030</v>
          </cell>
          <cell r="C429">
            <v>41</v>
          </cell>
          <cell r="D429">
            <v>2430037.1831115801</v>
          </cell>
          <cell r="U429">
            <v>893258</v>
          </cell>
          <cell r="W429" t="e">
            <v>#DIV/0!</v>
          </cell>
          <cell r="X429">
            <v>11</v>
          </cell>
          <cell r="Y429">
            <v>0</v>
          </cell>
          <cell r="AH429">
            <v>0</v>
          </cell>
          <cell r="AS429">
            <v>354609</v>
          </cell>
        </row>
        <row r="430">
          <cell r="B430">
            <v>2388816</v>
          </cell>
          <cell r="C430">
            <v>42</v>
          </cell>
          <cell r="D430">
            <v>2384897.3527901759</v>
          </cell>
          <cell r="U430">
            <v>1128283</v>
          </cell>
          <cell r="W430" t="e">
            <v>#DIV/0!</v>
          </cell>
          <cell r="X430">
            <v>12</v>
          </cell>
          <cell r="Y430">
            <v>0</v>
          </cell>
          <cell r="AH430">
            <v>0</v>
          </cell>
          <cell r="AS430">
            <v>427933</v>
          </cell>
        </row>
        <row r="431">
          <cell r="B431">
            <v>2476730</v>
          </cell>
          <cell r="C431">
            <v>43</v>
          </cell>
          <cell r="D431">
            <v>2472667.1374337799</v>
          </cell>
          <cell r="U431">
            <v>787514</v>
          </cell>
          <cell r="W431" t="e">
            <v>#DIV/0!</v>
          </cell>
          <cell r="X431">
            <v>13</v>
          </cell>
          <cell r="Y431">
            <v>0</v>
          </cell>
          <cell r="AH431">
            <v>0</v>
          </cell>
          <cell r="AS431">
            <v>82597</v>
          </cell>
        </row>
        <row r="432">
          <cell r="B432">
            <v>2476730</v>
          </cell>
          <cell r="C432">
            <v>44</v>
          </cell>
          <cell r="D432">
            <v>2472667.1374337799</v>
          </cell>
          <cell r="U432">
            <v>528143</v>
          </cell>
          <cell r="W432" t="e">
            <v>#DIV/0!</v>
          </cell>
          <cell r="X432">
            <v>14</v>
          </cell>
          <cell r="Y432">
            <v>0</v>
          </cell>
          <cell r="AH432">
            <v>0</v>
          </cell>
          <cell r="AS432">
            <v>0</v>
          </cell>
        </row>
        <row r="433">
          <cell r="B433">
            <v>2329656</v>
          </cell>
          <cell r="C433">
            <v>45</v>
          </cell>
          <cell r="D433">
            <v>2325834.3996824161</v>
          </cell>
          <cell r="U433">
            <v>0</v>
          </cell>
          <cell r="W433" t="e">
            <v>#DIV/0!</v>
          </cell>
          <cell r="X433">
            <v>15</v>
          </cell>
          <cell r="Y433">
            <v>0</v>
          </cell>
          <cell r="AH433">
            <v>0</v>
          </cell>
          <cell r="AS433">
            <v>215813</v>
          </cell>
        </row>
        <row r="434">
          <cell r="B434">
            <v>2461729</v>
          </cell>
          <cell r="C434">
            <v>46</v>
          </cell>
          <cell r="D434">
            <v>2457690.7452841941</v>
          </cell>
          <cell r="U434">
            <v>0</v>
          </cell>
          <cell r="W434" t="e">
            <v>#DIV/0!</v>
          </cell>
          <cell r="X434">
            <v>16</v>
          </cell>
          <cell r="Y434">
            <v>0</v>
          </cell>
          <cell r="AH434">
            <v>0</v>
          </cell>
          <cell r="AS434">
            <v>418287</v>
          </cell>
        </row>
        <row r="435">
          <cell r="B435">
            <v>2476730</v>
          </cell>
          <cell r="C435">
            <v>47</v>
          </cell>
          <cell r="D435">
            <v>2472667.1374337799</v>
          </cell>
          <cell r="U435">
            <v>489406</v>
          </cell>
          <cell r="W435" t="e">
            <v>#DIV/0!</v>
          </cell>
          <cell r="X435">
            <v>17</v>
          </cell>
          <cell r="Y435">
            <v>0</v>
          </cell>
          <cell r="AH435">
            <v>0</v>
          </cell>
          <cell r="AS435">
            <v>418551</v>
          </cell>
        </row>
        <row r="436">
          <cell r="B436">
            <v>2476730</v>
          </cell>
          <cell r="C436">
            <v>48</v>
          </cell>
          <cell r="D436">
            <v>2472667.1374337799</v>
          </cell>
          <cell r="U436">
            <v>608918</v>
          </cell>
          <cell r="W436" t="e">
            <v>#DIV/0!</v>
          </cell>
          <cell r="X436">
            <v>18</v>
          </cell>
          <cell r="Y436">
            <v>0</v>
          </cell>
          <cell r="AH436">
            <v>0</v>
          </cell>
          <cell r="AS436">
            <v>409761</v>
          </cell>
        </row>
        <row r="437">
          <cell r="B437">
            <v>2108123</v>
          </cell>
          <cell r="C437">
            <v>49</v>
          </cell>
          <cell r="D437">
            <v>2104664.8055170779</v>
          </cell>
          <cell r="U437">
            <v>644591</v>
          </cell>
          <cell r="W437" t="e">
            <v>#DIV/0!</v>
          </cell>
          <cell r="X437">
            <v>19</v>
          </cell>
          <cell r="Y437">
            <v>0</v>
          </cell>
          <cell r="AH437">
            <v>0</v>
          </cell>
          <cell r="AS437">
            <v>1106590</v>
          </cell>
        </row>
        <row r="438">
          <cell r="B438">
            <v>2476730</v>
          </cell>
          <cell r="C438">
            <v>50</v>
          </cell>
          <cell r="D438">
            <v>2472667.1374337799</v>
          </cell>
          <cell r="U438">
            <v>618734</v>
          </cell>
          <cell r="W438" t="e">
            <v>#DIV/0!</v>
          </cell>
          <cell r="X438">
            <v>20</v>
          </cell>
          <cell r="Y438">
            <v>0</v>
          </cell>
          <cell r="AH438">
            <v>0</v>
          </cell>
          <cell r="AS438">
            <v>776444</v>
          </cell>
        </row>
        <row r="439">
          <cell r="B439">
            <v>2476730</v>
          </cell>
          <cell r="C439">
            <v>51</v>
          </cell>
          <cell r="D439">
            <v>2472667.1374337799</v>
          </cell>
          <cell r="U439">
            <v>904955</v>
          </cell>
          <cell r="W439" t="e">
            <v>#DIV/0!</v>
          </cell>
          <cell r="X439">
            <v>21</v>
          </cell>
          <cell r="Y439">
            <v>0</v>
          </cell>
          <cell r="AH439">
            <v>0</v>
          </cell>
          <cell r="AS439">
            <v>607225</v>
          </cell>
        </row>
        <row r="440">
          <cell r="B440">
            <v>2476730</v>
          </cell>
          <cell r="C440">
            <v>52</v>
          </cell>
          <cell r="D440">
            <v>2472667.1374337799</v>
          </cell>
          <cell r="U440">
            <v>938738</v>
          </cell>
          <cell r="W440" t="e">
            <v>#DIV/0!</v>
          </cell>
          <cell r="X440">
            <v>22</v>
          </cell>
          <cell r="Y440">
            <v>0</v>
          </cell>
          <cell r="AH440">
            <v>0</v>
          </cell>
          <cell r="AS440">
            <v>1106590</v>
          </cell>
        </row>
        <row r="441">
          <cell r="B441">
            <v>2476730</v>
          </cell>
          <cell r="C441">
            <v>53</v>
          </cell>
          <cell r="D441">
            <v>2472667.1374337799</v>
          </cell>
          <cell r="U441">
            <v>1071696</v>
          </cell>
          <cell r="W441" t="e">
            <v>#DIV/0!</v>
          </cell>
          <cell r="X441">
            <v>23</v>
          </cell>
          <cell r="Y441">
            <v>0</v>
          </cell>
          <cell r="AH441">
            <v>0</v>
          </cell>
          <cell r="AS441">
            <v>905265</v>
          </cell>
        </row>
        <row r="442">
          <cell r="B442">
            <v>2476730</v>
          </cell>
          <cell r="C442">
            <v>54</v>
          </cell>
          <cell r="D442">
            <v>2472667.1374337799</v>
          </cell>
          <cell r="U442">
            <v>736598</v>
          </cell>
          <cell r="W442" t="e">
            <v>#DIV/0!</v>
          </cell>
          <cell r="X442">
            <v>24</v>
          </cell>
          <cell r="Y442">
            <v>0</v>
          </cell>
          <cell r="AH442">
            <v>0</v>
          </cell>
          <cell r="AS442">
            <v>500668</v>
          </cell>
        </row>
        <row r="443">
          <cell r="B443">
            <v>2476730</v>
          </cell>
          <cell r="C443">
            <v>55</v>
          </cell>
          <cell r="D443">
            <v>2472667.1374337799</v>
          </cell>
          <cell r="U443">
            <v>573554</v>
          </cell>
          <cell r="W443" t="e">
            <v>#DIV/0!</v>
          </cell>
          <cell r="X443">
            <v>25</v>
          </cell>
          <cell r="Y443">
            <v>0</v>
          </cell>
          <cell r="AH443">
            <v>0</v>
          </cell>
          <cell r="AS443">
            <v>90773</v>
          </cell>
        </row>
        <row r="444">
          <cell r="B444">
            <v>2476730</v>
          </cell>
          <cell r="C444">
            <v>56</v>
          </cell>
          <cell r="D444">
            <v>2472667.1374337799</v>
          </cell>
          <cell r="U444">
            <v>777684</v>
          </cell>
          <cell r="W444" t="e">
            <v>#DIV/0!</v>
          </cell>
          <cell r="X444">
            <v>26</v>
          </cell>
          <cell r="Y444">
            <v>0</v>
          </cell>
          <cell r="AH444">
            <v>0</v>
          </cell>
          <cell r="AS444">
            <v>446276</v>
          </cell>
        </row>
        <row r="445">
          <cell r="B445">
            <v>2476730</v>
          </cell>
          <cell r="C445">
            <v>57</v>
          </cell>
          <cell r="D445">
            <v>2472667.1374337799</v>
          </cell>
          <cell r="U445">
            <v>1071976</v>
          </cell>
          <cell r="W445" t="e">
            <v>#DIV/0!</v>
          </cell>
          <cell r="X445">
            <v>27</v>
          </cell>
          <cell r="Y445">
            <v>0</v>
          </cell>
          <cell r="AH445">
            <v>0</v>
          </cell>
          <cell r="AS445">
            <v>366789</v>
          </cell>
        </row>
        <row r="446">
          <cell r="B446">
            <v>2476730</v>
          </cell>
          <cell r="C446">
            <v>58</v>
          </cell>
          <cell r="D446">
            <v>2472667.1374337799</v>
          </cell>
          <cell r="U446">
            <v>1210809</v>
          </cell>
          <cell r="W446" t="e">
            <v>#DIV/0!</v>
          </cell>
          <cell r="X446">
            <v>28</v>
          </cell>
          <cell r="Y446">
            <v>0</v>
          </cell>
          <cell r="AH446">
            <v>0</v>
          </cell>
          <cell r="AS446">
            <v>312618</v>
          </cell>
        </row>
        <row r="447">
          <cell r="B447">
            <v>2460917</v>
          </cell>
          <cell r="C447">
            <v>59</v>
          </cell>
          <cell r="D447">
            <v>2456880.0773003618</v>
          </cell>
          <cell r="U447">
            <v>1052037</v>
          </cell>
          <cell r="W447" t="e">
            <v>#DIV/0!</v>
          </cell>
          <cell r="X447">
            <v>29</v>
          </cell>
          <cell r="Y447">
            <v>0</v>
          </cell>
          <cell r="AH447">
            <v>0</v>
          </cell>
          <cell r="AS447">
            <v>0</v>
          </cell>
        </row>
        <row r="448">
          <cell r="B448">
            <v>2290574</v>
          </cell>
          <cell r="C448">
            <v>60</v>
          </cell>
          <cell r="D448">
            <v>2286816.5103423637</v>
          </cell>
          <cell r="U448">
            <v>1103127</v>
          </cell>
          <cell r="W448" t="e">
            <v>#DIV/0!</v>
          </cell>
          <cell r="X448">
            <v>30</v>
          </cell>
          <cell r="Y448">
            <v>0</v>
          </cell>
          <cell r="AH448">
            <v>0</v>
          </cell>
          <cell r="AS448">
            <v>0</v>
          </cell>
        </row>
        <row r="449">
          <cell r="B449">
            <v>2476730</v>
          </cell>
          <cell r="C449">
            <v>61</v>
          </cell>
          <cell r="D449">
            <v>2472667.1374337799</v>
          </cell>
          <cell r="U449">
            <v>189345</v>
          </cell>
          <cell r="W449" t="e">
            <v>#DIV/0!</v>
          </cell>
          <cell r="X449">
            <v>31</v>
          </cell>
          <cell r="Y449">
            <v>0</v>
          </cell>
          <cell r="AH449">
            <v>0</v>
          </cell>
          <cell r="AS449">
            <v>0</v>
          </cell>
        </row>
        <row r="450">
          <cell r="B450">
            <v>2621860</v>
          </cell>
          <cell r="C450">
            <v>62</v>
          </cell>
          <cell r="D450">
            <v>2617559.0641499599</v>
          </cell>
          <cell r="U450">
            <v>789701</v>
          </cell>
          <cell r="W450" t="e">
            <v>#DIV/0!</v>
          </cell>
          <cell r="X450">
            <v>32</v>
          </cell>
          <cell r="Y450">
            <v>48330</v>
          </cell>
          <cell r="AH450">
            <v>0</v>
          </cell>
          <cell r="AS450">
            <v>0</v>
          </cell>
        </row>
        <row r="451">
          <cell r="B451">
            <v>2621860</v>
          </cell>
          <cell r="C451">
            <v>63</v>
          </cell>
          <cell r="D451">
            <v>2617559.0641499599</v>
          </cell>
          <cell r="U451">
            <v>1611145</v>
          </cell>
          <cell r="W451" t="e">
            <v>#DIV/0!</v>
          </cell>
          <cell r="X451">
            <v>33</v>
          </cell>
          <cell r="Y451">
            <v>48330</v>
          </cell>
          <cell r="AH451">
            <v>0</v>
          </cell>
          <cell r="AS451">
            <v>0</v>
          </cell>
        </row>
        <row r="452">
          <cell r="B452">
            <v>2621860</v>
          </cell>
          <cell r="C452">
            <v>64</v>
          </cell>
          <cell r="D452">
            <v>2617559.0641499599</v>
          </cell>
          <cell r="U452">
            <v>1188227</v>
          </cell>
          <cell r="W452" t="e">
            <v>#DIV/0!</v>
          </cell>
          <cell r="X452">
            <v>34</v>
          </cell>
          <cell r="Y452">
            <v>48330</v>
          </cell>
          <cell r="AH452">
            <v>0</v>
          </cell>
          <cell r="AS452">
            <v>0</v>
          </cell>
        </row>
        <row r="453">
          <cell r="B453">
            <v>2621860</v>
          </cell>
          <cell r="C453">
            <v>65</v>
          </cell>
          <cell r="D453">
            <v>2617559.0641499599</v>
          </cell>
          <cell r="U453">
            <v>599559</v>
          </cell>
          <cell r="W453" t="e">
            <v>#DIV/0!</v>
          </cell>
          <cell r="X453">
            <v>35</v>
          </cell>
          <cell r="Y453">
            <v>48330</v>
          </cell>
          <cell r="AH453">
            <v>0</v>
          </cell>
          <cell r="AS453">
            <v>0</v>
          </cell>
        </row>
        <row r="454">
          <cell r="B454">
            <v>2621860</v>
          </cell>
          <cell r="C454">
            <v>66</v>
          </cell>
          <cell r="D454">
            <v>2617559.0641499599</v>
          </cell>
          <cell r="U454">
            <v>240383</v>
          </cell>
          <cell r="W454" t="e">
            <v>#DIV/0!</v>
          </cell>
          <cell r="X454">
            <v>36</v>
          </cell>
          <cell r="Y454">
            <v>48330</v>
          </cell>
          <cell r="AH454">
            <v>0</v>
          </cell>
          <cell r="AS454">
            <v>0</v>
          </cell>
        </row>
        <row r="455">
          <cell r="B455">
            <v>2621860</v>
          </cell>
          <cell r="C455">
            <v>67</v>
          </cell>
          <cell r="D455">
            <v>2617559.0641499599</v>
          </cell>
          <cell r="U455">
            <v>296542</v>
          </cell>
          <cell r="W455" t="e">
            <v>#DIV/0!</v>
          </cell>
          <cell r="X455">
            <v>37</v>
          </cell>
          <cell r="Y455">
            <v>48330</v>
          </cell>
          <cell r="AH455">
            <v>0</v>
          </cell>
          <cell r="AS455">
            <v>0</v>
          </cell>
        </row>
        <row r="456">
          <cell r="B456">
            <v>2621860</v>
          </cell>
          <cell r="C456">
            <v>68</v>
          </cell>
          <cell r="D456">
            <v>2617559.0641499599</v>
          </cell>
          <cell r="U456">
            <v>290422</v>
          </cell>
          <cell r="W456" t="e">
            <v>#DIV/0!</v>
          </cell>
          <cell r="X456">
            <v>38</v>
          </cell>
          <cell r="Y456">
            <v>48330</v>
          </cell>
          <cell r="AH456">
            <v>0</v>
          </cell>
          <cell r="AS456">
            <v>0</v>
          </cell>
        </row>
        <row r="457">
          <cell r="B457">
            <v>2621860</v>
          </cell>
          <cell r="C457">
            <v>69</v>
          </cell>
          <cell r="D457">
            <v>2617559.0641499599</v>
          </cell>
          <cell r="U457">
            <v>440710</v>
          </cell>
          <cell r="W457" t="e">
            <v>#DIV/0!</v>
          </cell>
          <cell r="X457">
            <v>39</v>
          </cell>
          <cell r="Y457">
            <v>48330</v>
          </cell>
          <cell r="AH457">
            <v>0</v>
          </cell>
          <cell r="AS457">
            <v>0</v>
          </cell>
        </row>
        <row r="458">
          <cell r="B458">
            <v>2621860</v>
          </cell>
          <cell r="C458">
            <v>70</v>
          </cell>
          <cell r="D458">
            <v>2617559.0641499599</v>
          </cell>
          <cell r="U458">
            <v>827433</v>
          </cell>
          <cell r="W458" t="e">
            <v>#DIV/0!</v>
          </cell>
          <cell r="X458">
            <v>40</v>
          </cell>
          <cell r="Y458">
            <v>48330</v>
          </cell>
          <cell r="AH458">
            <v>0</v>
          </cell>
          <cell r="AS458">
            <v>0</v>
          </cell>
        </row>
        <row r="459">
          <cell r="B459">
            <v>2621860</v>
          </cell>
          <cell r="C459">
            <v>71</v>
          </cell>
          <cell r="D459">
            <v>2617559.0641499599</v>
          </cell>
          <cell r="U459">
            <v>786802</v>
          </cell>
          <cell r="W459" t="e">
            <v>#DIV/0!</v>
          </cell>
          <cell r="X459">
            <v>41</v>
          </cell>
          <cell r="Y459">
            <v>48330</v>
          </cell>
          <cell r="AH459">
            <v>0</v>
          </cell>
          <cell r="AS459">
            <v>0</v>
          </cell>
        </row>
        <row r="460">
          <cell r="B460">
            <v>2621860</v>
          </cell>
          <cell r="C460">
            <v>72</v>
          </cell>
          <cell r="D460">
            <v>2617559.0641499599</v>
          </cell>
          <cell r="U460">
            <v>1164533</v>
          </cell>
          <cell r="W460" t="e">
            <v>#DIV/0!</v>
          </cell>
          <cell r="X460">
            <v>42</v>
          </cell>
          <cell r="Y460">
            <v>48330</v>
          </cell>
          <cell r="AH460">
            <v>0</v>
          </cell>
          <cell r="AS460">
            <v>0</v>
          </cell>
        </row>
        <row r="461">
          <cell r="B461">
            <v>2621860</v>
          </cell>
          <cell r="C461">
            <v>73</v>
          </cell>
          <cell r="D461">
            <v>2617559.0641499599</v>
          </cell>
          <cell r="U461">
            <v>1414350</v>
          </cell>
          <cell r="W461" t="e">
            <v>#DIV/0!</v>
          </cell>
          <cell r="X461">
            <v>43</v>
          </cell>
          <cell r="Y461">
            <v>48330</v>
          </cell>
          <cell r="AH461">
            <v>0</v>
          </cell>
          <cell r="AS461">
            <v>0</v>
          </cell>
        </row>
        <row r="462">
          <cell r="B462">
            <v>2621860</v>
          </cell>
          <cell r="C462">
            <v>74</v>
          </cell>
          <cell r="D462">
            <v>2617559.0641499599</v>
          </cell>
          <cell r="U462">
            <v>1174268</v>
          </cell>
          <cell r="W462" t="e">
            <v>#DIV/0!</v>
          </cell>
          <cell r="X462">
            <v>44</v>
          </cell>
          <cell r="Y462">
            <v>48330</v>
          </cell>
          <cell r="AH462">
            <v>0</v>
          </cell>
          <cell r="AS462">
            <v>0</v>
          </cell>
        </row>
        <row r="463">
          <cell r="B463">
            <v>2621860</v>
          </cell>
          <cell r="C463">
            <v>75</v>
          </cell>
          <cell r="D463">
            <v>2617559.0641499599</v>
          </cell>
          <cell r="U463">
            <v>1198777</v>
          </cell>
          <cell r="W463" t="e">
            <v>#DIV/0!</v>
          </cell>
          <cell r="X463">
            <v>45</v>
          </cell>
          <cell r="Y463">
            <v>48330</v>
          </cell>
          <cell r="AH463">
            <v>0</v>
          </cell>
          <cell r="AS463">
            <v>0</v>
          </cell>
        </row>
        <row r="464">
          <cell r="B464">
            <v>2621860</v>
          </cell>
          <cell r="C464">
            <v>76</v>
          </cell>
          <cell r="D464">
            <v>2617559.0641499599</v>
          </cell>
          <cell r="U464">
            <v>1313786</v>
          </cell>
          <cell r="W464" t="e">
            <v>#DIV/0!</v>
          </cell>
          <cell r="X464">
            <v>46</v>
          </cell>
          <cell r="Y464">
            <v>48330</v>
          </cell>
          <cell r="AH464">
            <v>0</v>
          </cell>
          <cell r="AS464">
            <v>0</v>
          </cell>
        </row>
        <row r="465">
          <cell r="B465">
            <v>2621860</v>
          </cell>
          <cell r="C465">
            <v>77</v>
          </cell>
          <cell r="D465">
            <v>2617559.0641499599</v>
          </cell>
          <cell r="U465">
            <v>1651456</v>
          </cell>
          <cell r="W465" t="e">
            <v>#DIV/0!</v>
          </cell>
          <cell r="X465">
            <v>47</v>
          </cell>
          <cell r="Y465">
            <v>48330</v>
          </cell>
          <cell r="AH465">
            <v>0</v>
          </cell>
          <cell r="AS465">
            <v>0</v>
          </cell>
        </row>
        <row r="466">
          <cell r="B466">
            <v>2621860</v>
          </cell>
          <cell r="C466">
            <v>78</v>
          </cell>
          <cell r="D466">
            <v>2617559.0641499599</v>
          </cell>
          <cell r="U466">
            <v>1706440</v>
          </cell>
          <cell r="W466" t="e">
            <v>#DIV/0!</v>
          </cell>
          <cell r="X466">
            <v>48</v>
          </cell>
          <cell r="Y466">
            <v>48330</v>
          </cell>
          <cell r="AH466">
            <v>0</v>
          </cell>
          <cell r="AS466">
            <v>0</v>
          </cell>
        </row>
        <row r="467">
          <cell r="B467">
            <v>2621860</v>
          </cell>
          <cell r="C467">
            <v>79</v>
          </cell>
          <cell r="D467">
            <v>2617559.0641499599</v>
          </cell>
          <cell r="U467">
            <v>1706440</v>
          </cell>
          <cell r="W467" t="e">
            <v>#DIV/0!</v>
          </cell>
          <cell r="X467">
            <v>49</v>
          </cell>
          <cell r="Y467">
            <v>48330</v>
          </cell>
          <cell r="AH467">
            <v>0</v>
          </cell>
          <cell r="AS467">
            <v>0</v>
          </cell>
        </row>
        <row r="468">
          <cell r="B468">
            <v>2621860</v>
          </cell>
          <cell r="C468">
            <v>80</v>
          </cell>
          <cell r="D468">
            <v>2617559.0641499599</v>
          </cell>
          <cell r="U468">
            <v>1706440</v>
          </cell>
          <cell r="W468" t="e">
            <v>#DIV/0!</v>
          </cell>
          <cell r="X468">
            <v>50</v>
          </cell>
          <cell r="Y468">
            <v>48330</v>
          </cell>
          <cell r="AH468">
            <v>0</v>
          </cell>
          <cell r="AS468">
            <v>0</v>
          </cell>
        </row>
        <row r="469">
          <cell r="B469">
            <v>2621860</v>
          </cell>
          <cell r="C469">
            <v>81</v>
          </cell>
          <cell r="D469">
            <v>2617559.0641499599</v>
          </cell>
          <cell r="U469">
            <v>1273752</v>
          </cell>
          <cell r="W469" t="e">
            <v>#DIV/0!</v>
          </cell>
          <cell r="X469">
            <v>51</v>
          </cell>
          <cell r="Y469">
            <v>48330</v>
          </cell>
          <cell r="AH469">
            <v>0</v>
          </cell>
          <cell r="AS469">
            <v>0</v>
          </cell>
        </row>
        <row r="470">
          <cell r="B470">
            <v>2621860</v>
          </cell>
          <cell r="C470">
            <v>82</v>
          </cell>
          <cell r="D470">
            <v>2617559.0641499599</v>
          </cell>
          <cell r="U470">
            <v>994319</v>
          </cell>
          <cell r="W470" t="e">
            <v>#DIV/0!</v>
          </cell>
          <cell r="X470">
            <v>52</v>
          </cell>
          <cell r="Y470">
            <v>48330</v>
          </cell>
          <cell r="AH470">
            <v>0</v>
          </cell>
          <cell r="AS470">
            <v>0</v>
          </cell>
        </row>
        <row r="471">
          <cell r="B471">
            <v>2621860</v>
          </cell>
          <cell r="C471">
            <v>83</v>
          </cell>
          <cell r="D471">
            <v>2617559.0641499599</v>
          </cell>
          <cell r="U471">
            <v>1032584</v>
          </cell>
          <cell r="W471" t="e">
            <v>#DIV/0!</v>
          </cell>
          <cell r="X471">
            <v>53</v>
          </cell>
          <cell r="Y471">
            <v>48330</v>
          </cell>
          <cell r="AH471">
            <v>0</v>
          </cell>
          <cell r="AS471">
            <v>0</v>
          </cell>
        </row>
        <row r="472">
          <cell r="B472">
            <v>2621860</v>
          </cell>
          <cell r="C472">
            <v>84</v>
          </cell>
          <cell r="D472">
            <v>2617559.0641499599</v>
          </cell>
          <cell r="U472">
            <v>1090534</v>
          </cell>
          <cell r="W472" t="e">
            <v>#DIV/0!</v>
          </cell>
          <cell r="X472">
            <v>54</v>
          </cell>
          <cell r="Y472">
            <v>48330</v>
          </cell>
          <cell r="AH472">
            <v>0</v>
          </cell>
          <cell r="AS472">
            <v>0</v>
          </cell>
        </row>
        <row r="473">
          <cell r="B473">
            <v>2621860</v>
          </cell>
          <cell r="C473">
            <v>85</v>
          </cell>
          <cell r="D473">
            <v>2617559.0641499599</v>
          </cell>
          <cell r="U473">
            <v>680084</v>
          </cell>
          <cell r="W473" t="e">
            <v>#DIV/0!</v>
          </cell>
          <cell r="X473">
            <v>55</v>
          </cell>
          <cell r="Y473">
            <v>48330</v>
          </cell>
          <cell r="AH473">
            <v>0</v>
          </cell>
          <cell r="AS473">
            <v>0</v>
          </cell>
        </row>
        <row r="474">
          <cell r="B474">
            <v>2621860</v>
          </cell>
          <cell r="C474">
            <v>86</v>
          </cell>
          <cell r="D474">
            <v>2617559.0641499599</v>
          </cell>
          <cell r="U474">
            <v>1342416</v>
          </cell>
          <cell r="W474" t="e">
            <v>#DIV/0!</v>
          </cell>
          <cell r="X474">
            <v>56</v>
          </cell>
          <cell r="Y474">
            <v>48330</v>
          </cell>
          <cell r="AH474">
            <v>0</v>
          </cell>
          <cell r="AS474">
            <v>0</v>
          </cell>
        </row>
        <row r="475">
          <cell r="B475">
            <v>2621860</v>
          </cell>
          <cell r="C475">
            <v>87</v>
          </cell>
          <cell r="D475">
            <v>2617559.0641499599</v>
          </cell>
          <cell r="U475">
            <v>1706440</v>
          </cell>
          <cell r="W475" t="e">
            <v>#DIV/0!</v>
          </cell>
          <cell r="X475">
            <v>57</v>
          </cell>
          <cell r="Y475">
            <v>48330</v>
          </cell>
          <cell r="AH475">
            <v>0</v>
          </cell>
          <cell r="AS475">
            <v>0</v>
          </cell>
        </row>
        <row r="476">
          <cell r="B476">
            <v>2621860</v>
          </cell>
          <cell r="C476">
            <v>88</v>
          </cell>
          <cell r="D476">
            <v>2617559.0641499599</v>
          </cell>
          <cell r="U476">
            <v>502083</v>
          </cell>
          <cell r="W476" t="e">
            <v>#DIV/0!</v>
          </cell>
          <cell r="X476">
            <v>58</v>
          </cell>
          <cell r="Y476">
            <v>48330</v>
          </cell>
          <cell r="AH476">
            <v>0</v>
          </cell>
          <cell r="AS476">
            <v>0</v>
          </cell>
        </row>
        <row r="477">
          <cell r="B477">
            <v>2621860</v>
          </cell>
          <cell r="C477">
            <v>89</v>
          </cell>
          <cell r="D477">
            <v>2617559.0641499599</v>
          </cell>
          <cell r="U477">
            <v>637318</v>
          </cell>
          <cell r="W477" t="e">
            <v>#DIV/0!</v>
          </cell>
          <cell r="X477">
            <v>59</v>
          </cell>
          <cell r="Y477">
            <v>48330</v>
          </cell>
          <cell r="AH477">
            <v>0</v>
          </cell>
          <cell r="AS477">
            <v>0</v>
          </cell>
        </row>
        <row r="478">
          <cell r="B478">
            <v>2621860</v>
          </cell>
          <cell r="C478">
            <v>90</v>
          </cell>
          <cell r="D478">
            <v>2617559.0641499599</v>
          </cell>
          <cell r="U478">
            <v>973149</v>
          </cell>
          <cell r="W478" t="e">
            <v>#DIV/0!</v>
          </cell>
          <cell r="X478">
            <v>60</v>
          </cell>
          <cell r="Y478">
            <v>48330</v>
          </cell>
          <cell r="AH478">
            <v>0</v>
          </cell>
          <cell r="AS478">
            <v>0</v>
          </cell>
        </row>
        <row r="479">
          <cell r="B479">
            <v>2824414</v>
          </cell>
          <cell r="C479">
            <v>91</v>
          </cell>
          <cell r="D479">
            <v>2819780.7917326037</v>
          </cell>
          <cell r="U479">
            <v>1517891</v>
          </cell>
          <cell r="W479" t="e">
            <v>#DIV/0!</v>
          </cell>
          <cell r="X479">
            <v>61</v>
          </cell>
          <cell r="Y479">
            <v>48330</v>
          </cell>
          <cell r="AH479">
            <v>0</v>
          </cell>
          <cell r="AS479">
            <v>0</v>
          </cell>
        </row>
        <row r="480">
          <cell r="B480">
            <v>2621860</v>
          </cell>
          <cell r="C480">
            <v>92</v>
          </cell>
          <cell r="D480">
            <v>2617559.0641499599</v>
          </cell>
          <cell r="U480">
            <v>1706440</v>
          </cell>
          <cell r="W480" t="e">
            <v>#DIV/0!</v>
          </cell>
          <cell r="X480">
            <v>62</v>
          </cell>
          <cell r="Y480">
            <v>48330</v>
          </cell>
          <cell r="AH480">
            <v>0</v>
          </cell>
          <cell r="AS480">
            <v>0</v>
          </cell>
        </row>
        <row r="481">
          <cell r="B481">
            <v>2621860</v>
          </cell>
          <cell r="C481">
            <v>93</v>
          </cell>
          <cell r="D481">
            <v>2617559.0641499599</v>
          </cell>
          <cell r="U481">
            <v>1706440</v>
          </cell>
          <cell r="W481" t="e">
            <v>#DIV/0!</v>
          </cell>
          <cell r="X481">
            <v>63</v>
          </cell>
          <cell r="Y481">
            <v>48330</v>
          </cell>
          <cell r="AH481">
            <v>0</v>
          </cell>
          <cell r="AS481">
            <v>0</v>
          </cell>
        </row>
        <row r="482">
          <cell r="B482">
            <v>2621860</v>
          </cell>
          <cell r="C482">
            <v>94</v>
          </cell>
          <cell r="D482">
            <v>2617559.0641499599</v>
          </cell>
          <cell r="U482">
            <v>1572234</v>
          </cell>
          <cell r="W482" t="e">
            <v>#DIV/0!</v>
          </cell>
          <cell r="X482">
            <v>64</v>
          </cell>
          <cell r="Y482">
            <v>48330</v>
          </cell>
          <cell r="AH482">
            <v>0</v>
          </cell>
          <cell r="AS482">
            <v>0</v>
          </cell>
        </row>
        <row r="483">
          <cell r="B483">
            <v>2621860</v>
          </cell>
          <cell r="C483">
            <v>95</v>
          </cell>
          <cell r="D483">
            <v>2617559.0641499599</v>
          </cell>
          <cell r="U483">
            <v>1339242</v>
          </cell>
          <cell r="W483" t="e">
            <v>#DIV/0!</v>
          </cell>
          <cell r="X483">
            <v>65</v>
          </cell>
          <cell r="Y483">
            <v>48330</v>
          </cell>
          <cell r="AH483">
            <v>0</v>
          </cell>
          <cell r="AS483">
            <v>0</v>
          </cell>
        </row>
        <row r="484">
          <cell r="B484">
            <v>3616343</v>
          </cell>
          <cell r="C484">
            <v>96</v>
          </cell>
          <cell r="D484">
            <v>3610410.7003139979</v>
          </cell>
          <cell r="U484">
            <v>1706440</v>
          </cell>
          <cell r="W484" t="e">
            <v>#DIV/0!</v>
          </cell>
          <cell r="X484">
            <v>66</v>
          </cell>
          <cell r="Y484">
            <v>48330</v>
          </cell>
          <cell r="AH484">
            <v>0</v>
          </cell>
          <cell r="AS484">
            <v>0</v>
          </cell>
        </row>
        <row r="485">
          <cell r="B485">
            <v>3829506</v>
          </cell>
          <cell r="C485">
            <v>97</v>
          </cell>
          <cell r="D485">
            <v>3823224.0247445158</v>
          </cell>
          <cell r="U485">
            <v>1238923</v>
          </cell>
          <cell r="W485" t="e">
            <v>#DIV/0!</v>
          </cell>
          <cell r="X485">
            <v>67</v>
          </cell>
          <cell r="Y485">
            <v>48330</v>
          </cell>
          <cell r="AH485">
            <v>0</v>
          </cell>
          <cell r="AS485">
            <v>0</v>
          </cell>
        </row>
        <row r="486">
          <cell r="B486">
            <v>3485064</v>
          </cell>
          <cell r="C486">
            <v>98</v>
          </cell>
          <cell r="D486">
            <v>3479347.0522235041</v>
          </cell>
          <cell r="U486">
            <v>1638158</v>
          </cell>
          <cell r="W486" t="e">
            <v>#DIV/0!</v>
          </cell>
          <cell r="X486">
            <v>68</v>
          </cell>
          <cell r="Y486">
            <v>48330</v>
          </cell>
          <cell r="AH486">
            <v>0</v>
          </cell>
          <cell r="AS486">
            <v>0</v>
          </cell>
        </row>
        <row r="487">
          <cell r="B487">
            <v>4003402</v>
          </cell>
          <cell r="C487">
            <v>99</v>
          </cell>
          <cell r="D487">
            <v>3996834.7633115719</v>
          </cell>
          <cell r="U487">
            <v>1706440</v>
          </cell>
          <cell r="W487" t="e">
            <v>#DIV/0!</v>
          </cell>
          <cell r="X487">
            <v>69</v>
          </cell>
          <cell r="Y487">
            <v>48330</v>
          </cell>
          <cell r="AH487">
            <v>0</v>
          </cell>
          <cell r="AS487">
            <v>0</v>
          </cell>
        </row>
        <row r="488">
          <cell r="B488">
            <v>3638470</v>
          </cell>
          <cell r="C488">
            <v>100</v>
          </cell>
          <cell r="D488">
            <v>3632501.4028734197</v>
          </cell>
          <cell r="U488">
            <v>1706440</v>
          </cell>
          <cell r="W488" t="e">
            <v>#DIV/0!</v>
          </cell>
          <cell r="X488">
            <v>70</v>
          </cell>
          <cell r="Y488">
            <v>48330</v>
          </cell>
          <cell r="AH488">
            <v>0</v>
          </cell>
          <cell r="AS488">
            <v>0</v>
          </cell>
        </row>
        <row r="489">
          <cell r="B489">
            <v>2959527</v>
          </cell>
          <cell r="C489">
            <v>101</v>
          </cell>
          <cell r="D489">
            <v>2954672.1504758219</v>
          </cell>
          <cell r="U489">
            <v>1558745</v>
          </cell>
          <cell r="W489" t="e">
            <v>#DIV/0!</v>
          </cell>
          <cell r="X489">
            <v>71</v>
          </cell>
          <cell r="Y489">
            <v>48330</v>
          </cell>
          <cell r="AH489">
            <v>0</v>
          </cell>
          <cell r="AS489">
            <v>0</v>
          </cell>
        </row>
        <row r="490">
          <cell r="B490">
            <v>2648778</v>
          </cell>
          <cell r="C490">
            <v>102</v>
          </cell>
          <cell r="D490">
            <v>2644432.9074859079</v>
          </cell>
          <cell r="U490">
            <v>1201172</v>
          </cell>
          <cell r="W490" t="e">
            <v>#DIV/0!</v>
          </cell>
          <cell r="X490">
            <v>72</v>
          </cell>
          <cell r="Y490">
            <v>48330</v>
          </cell>
          <cell r="AH490">
            <v>0</v>
          </cell>
          <cell r="AS490">
            <v>0</v>
          </cell>
        </row>
        <row r="491">
          <cell r="B491">
            <v>2772542</v>
          </cell>
          <cell r="C491">
            <v>103</v>
          </cell>
          <cell r="D491">
            <v>2767993.8832876119</v>
          </cell>
          <cell r="U491">
            <v>1176573</v>
          </cell>
          <cell r="W491" t="e">
            <v>#DIV/0!</v>
          </cell>
          <cell r="X491">
            <v>73</v>
          </cell>
          <cell r="Y491">
            <v>48330</v>
          </cell>
          <cell r="AH491">
            <v>0</v>
          </cell>
          <cell r="AS491">
            <v>0</v>
          </cell>
        </row>
        <row r="492">
          <cell r="B492">
            <v>2911575</v>
          </cell>
          <cell r="C492">
            <v>104</v>
          </cell>
          <cell r="D492">
            <v>2906798.8116079499</v>
          </cell>
          <cell r="U492">
            <v>1706440</v>
          </cell>
          <cell r="W492" t="e">
            <v>#DIV/0!</v>
          </cell>
          <cell r="X492">
            <v>74</v>
          </cell>
          <cell r="Y492">
            <v>48330</v>
          </cell>
          <cell r="AH492">
            <v>0</v>
          </cell>
          <cell r="AS492">
            <v>0</v>
          </cell>
        </row>
        <row r="493">
          <cell r="B493">
            <v>2621860</v>
          </cell>
          <cell r="C493">
            <v>105</v>
          </cell>
          <cell r="D493">
            <v>2617559.0641499599</v>
          </cell>
          <cell r="U493">
            <v>1706440</v>
          </cell>
          <cell r="W493" t="e">
            <v>#DIV/0!</v>
          </cell>
          <cell r="X493">
            <v>75</v>
          </cell>
          <cell r="Y493">
            <v>48330</v>
          </cell>
          <cell r="AH493">
            <v>0</v>
          </cell>
          <cell r="AS493">
            <v>588809</v>
          </cell>
        </row>
        <row r="494">
          <cell r="B494">
            <v>2621860</v>
          </cell>
          <cell r="C494">
            <v>106</v>
          </cell>
          <cell r="D494">
            <v>2617559.0641499599</v>
          </cell>
          <cell r="U494">
            <v>1269428</v>
          </cell>
          <cell r="W494" t="e">
            <v>#DIV/0!</v>
          </cell>
          <cell r="X494">
            <v>76</v>
          </cell>
          <cell r="Y494">
            <v>48330</v>
          </cell>
          <cell r="AH494">
            <v>0</v>
          </cell>
          <cell r="AS494">
            <v>354894</v>
          </cell>
        </row>
        <row r="495">
          <cell r="B495">
            <v>2621860</v>
          </cell>
          <cell r="C495">
            <v>107</v>
          </cell>
          <cell r="D495">
            <v>2617559.0641499599</v>
          </cell>
          <cell r="U495">
            <v>1445367</v>
          </cell>
          <cell r="W495" t="e">
            <v>#DIV/0!</v>
          </cell>
          <cell r="X495">
            <v>77</v>
          </cell>
          <cell r="Y495">
            <v>48330</v>
          </cell>
          <cell r="AH495">
            <v>0</v>
          </cell>
          <cell r="AS495">
            <v>0</v>
          </cell>
        </row>
        <row r="496">
          <cell r="B496">
            <v>2621860</v>
          </cell>
          <cell r="C496">
            <v>108</v>
          </cell>
          <cell r="D496">
            <v>2617559.0641499599</v>
          </cell>
          <cell r="U496">
            <v>1706440</v>
          </cell>
          <cell r="W496" t="e">
            <v>#DIV/0!</v>
          </cell>
          <cell r="X496">
            <v>78</v>
          </cell>
          <cell r="Y496">
            <v>48330</v>
          </cell>
          <cell r="AH496">
            <v>0</v>
          </cell>
          <cell r="AS496">
            <v>0</v>
          </cell>
        </row>
        <row r="497">
          <cell r="B497">
            <v>2621860</v>
          </cell>
          <cell r="C497">
            <v>109</v>
          </cell>
          <cell r="D497">
            <v>2617559.0641499599</v>
          </cell>
          <cell r="U497">
            <v>1706440</v>
          </cell>
          <cell r="W497" t="e">
            <v>#DIV/0!</v>
          </cell>
          <cell r="X497">
            <v>79</v>
          </cell>
          <cell r="Y497">
            <v>48330</v>
          </cell>
          <cell r="AH497">
            <v>0</v>
          </cell>
          <cell r="AS497">
            <v>0</v>
          </cell>
        </row>
        <row r="498">
          <cell r="B498">
            <v>2621860</v>
          </cell>
          <cell r="C498">
            <v>110</v>
          </cell>
          <cell r="D498">
            <v>2617559.0641499599</v>
          </cell>
          <cell r="U498">
            <v>1706440</v>
          </cell>
          <cell r="W498" t="e">
            <v>#DIV/0!</v>
          </cell>
          <cell r="X498">
            <v>80</v>
          </cell>
          <cell r="Y498">
            <v>48330</v>
          </cell>
          <cell r="AH498">
            <v>0</v>
          </cell>
          <cell r="AS498">
            <v>0</v>
          </cell>
        </row>
        <row r="499">
          <cell r="B499">
            <v>2621860</v>
          </cell>
          <cell r="C499">
            <v>111</v>
          </cell>
          <cell r="D499">
            <v>2617559.0641499599</v>
          </cell>
          <cell r="U499">
            <v>1706440</v>
          </cell>
          <cell r="W499" t="e">
            <v>#DIV/0!</v>
          </cell>
          <cell r="X499">
            <v>81</v>
          </cell>
          <cell r="Y499">
            <v>48330</v>
          </cell>
          <cell r="AH499">
            <v>0</v>
          </cell>
          <cell r="AS499">
            <v>0</v>
          </cell>
        </row>
        <row r="500">
          <cell r="B500">
            <v>2621860</v>
          </cell>
          <cell r="C500">
            <v>112</v>
          </cell>
          <cell r="D500">
            <v>2617559.0641499599</v>
          </cell>
          <cell r="U500">
            <v>1104258</v>
          </cell>
          <cell r="W500" t="e">
            <v>#DIV/0!</v>
          </cell>
          <cell r="X500">
            <v>82</v>
          </cell>
          <cell r="Y500">
            <v>48330</v>
          </cell>
          <cell r="AH500">
            <v>0</v>
          </cell>
          <cell r="AS500">
            <v>0</v>
          </cell>
        </row>
        <row r="501">
          <cell r="B501">
            <v>3031261</v>
          </cell>
          <cell r="C501">
            <v>113</v>
          </cell>
          <cell r="D501">
            <v>3026288.4770179461</v>
          </cell>
          <cell r="U501">
            <v>729044</v>
          </cell>
          <cell r="W501" t="e">
            <v>#DIV/0!</v>
          </cell>
          <cell r="X501">
            <v>83</v>
          </cell>
          <cell r="Y501">
            <v>48330</v>
          </cell>
          <cell r="AH501">
            <v>0</v>
          </cell>
          <cell r="AS501">
            <v>0</v>
          </cell>
        </row>
        <row r="502">
          <cell r="B502">
            <v>2863752</v>
          </cell>
          <cell r="C502">
            <v>114</v>
          </cell>
          <cell r="D502">
            <v>2859054.2611266719</v>
          </cell>
          <cell r="U502">
            <v>480439</v>
          </cell>
          <cell r="W502" t="e">
            <v>#DIV/0!</v>
          </cell>
          <cell r="X502">
            <v>84</v>
          </cell>
          <cell r="Y502">
            <v>48330</v>
          </cell>
          <cell r="AH502">
            <v>0</v>
          </cell>
          <cell r="AS502">
            <v>0</v>
          </cell>
        </row>
        <row r="503">
          <cell r="B503">
            <v>2621860</v>
          </cell>
          <cell r="C503">
            <v>115</v>
          </cell>
          <cell r="D503">
            <v>2617559.0641499599</v>
          </cell>
          <cell r="U503">
            <v>264898</v>
          </cell>
          <cell r="W503" t="e">
            <v>#DIV/0!</v>
          </cell>
          <cell r="X503">
            <v>85</v>
          </cell>
          <cell r="Y503">
            <v>48330</v>
          </cell>
          <cell r="AH503">
            <v>0</v>
          </cell>
          <cell r="AS503">
            <v>0</v>
          </cell>
        </row>
        <row r="504">
          <cell r="B504">
            <v>2621860</v>
          </cell>
          <cell r="C504">
            <v>116</v>
          </cell>
          <cell r="D504">
            <v>2617559.0641499599</v>
          </cell>
          <cell r="U504">
            <v>187542</v>
          </cell>
          <cell r="W504" t="e">
            <v>#DIV/0!</v>
          </cell>
          <cell r="X504">
            <v>86</v>
          </cell>
          <cell r="Y504">
            <v>48330</v>
          </cell>
          <cell r="AH504">
            <v>0</v>
          </cell>
          <cell r="AS504">
            <v>0</v>
          </cell>
        </row>
        <row r="505">
          <cell r="B505">
            <v>2896234</v>
          </cell>
          <cell r="C505">
            <v>117</v>
          </cell>
          <cell r="D505">
            <v>2891482.9771991237</v>
          </cell>
          <cell r="U505">
            <v>264898</v>
          </cell>
          <cell r="W505" t="e">
            <v>#DIV/0!</v>
          </cell>
          <cell r="X505">
            <v>87</v>
          </cell>
          <cell r="Y505">
            <v>48330</v>
          </cell>
          <cell r="AH505">
            <v>0</v>
          </cell>
          <cell r="AS505">
            <v>0</v>
          </cell>
        </row>
        <row r="506">
          <cell r="B506">
            <v>2895711</v>
          </cell>
          <cell r="C506">
            <v>118</v>
          </cell>
          <cell r="D506">
            <v>2890960.8351356457</v>
          </cell>
          <cell r="U506">
            <v>193768</v>
          </cell>
          <cell r="W506" t="e">
            <v>#DIV/0!</v>
          </cell>
          <cell r="X506">
            <v>88</v>
          </cell>
          <cell r="Y506">
            <v>48330</v>
          </cell>
          <cell r="AH506">
            <v>0</v>
          </cell>
          <cell r="AS506">
            <v>0</v>
          </cell>
        </row>
        <row r="507">
          <cell r="B507">
            <v>2708189</v>
          </cell>
          <cell r="C507">
            <v>119</v>
          </cell>
          <cell r="D507">
            <v>2703746.4488497539</v>
          </cell>
          <cell r="U507">
            <v>185014</v>
          </cell>
          <cell r="W507" t="e">
            <v>#DIV/0!</v>
          </cell>
          <cell r="X507">
            <v>89</v>
          </cell>
          <cell r="Y507">
            <v>48330</v>
          </cell>
          <cell r="AH507">
            <v>0</v>
          </cell>
          <cell r="AS507">
            <v>370601</v>
          </cell>
        </row>
        <row r="508">
          <cell r="B508">
            <v>2621860</v>
          </cell>
          <cell r="C508">
            <v>120</v>
          </cell>
          <cell r="D508">
            <v>2617559.0641499599</v>
          </cell>
          <cell r="U508">
            <v>395775</v>
          </cell>
          <cell r="W508" t="e">
            <v>#DIV/0!</v>
          </cell>
          <cell r="X508">
            <v>90</v>
          </cell>
          <cell r="Y508">
            <v>48330</v>
          </cell>
          <cell r="AH508">
            <v>0</v>
          </cell>
          <cell r="AS508">
            <v>18379</v>
          </cell>
        </row>
        <row r="509">
          <cell r="B509">
            <v>2621860</v>
          </cell>
          <cell r="C509">
            <v>121</v>
          </cell>
          <cell r="D509">
            <v>2617559.0641499599</v>
          </cell>
          <cell r="U509">
            <v>723189</v>
          </cell>
          <cell r="W509" t="e">
            <v>#DIV/0!</v>
          </cell>
          <cell r="X509">
            <v>91</v>
          </cell>
          <cell r="Y509">
            <v>48330</v>
          </cell>
          <cell r="AH509">
            <v>0</v>
          </cell>
          <cell r="AS509">
            <v>0</v>
          </cell>
        </row>
        <row r="510">
          <cell r="B510">
            <v>2896234</v>
          </cell>
          <cell r="C510">
            <v>122</v>
          </cell>
          <cell r="D510">
            <v>2891482.9771991237</v>
          </cell>
          <cell r="U510">
            <v>812438</v>
          </cell>
          <cell r="W510" t="e">
            <v>#DIV/0!</v>
          </cell>
          <cell r="X510">
            <v>92</v>
          </cell>
          <cell r="Y510">
            <v>48330</v>
          </cell>
          <cell r="AH510">
            <v>0</v>
          </cell>
          <cell r="AS510">
            <v>0</v>
          </cell>
        </row>
        <row r="511">
          <cell r="B511">
            <v>2896234</v>
          </cell>
          <cell r="C511">
            <v>123</v>
          </cell>
          <cell r="D511">
            <v>2891482.9771991237</v>
          </cell>
          <cell r="U511">
            <v>439776</v>
          </cell>
          <cell r="W511" t="e">
            <v>#DIV/0!</v>
          </cell>
          <cell r="X511">
            <v>93</v>
          </cell>
          <cell r="Y511">
            <v>48330</v>
          </cell>
          <cell r="AH511">
            <v>0</v>
          </cell>
          <cell r="AS511">
            <v>0</v>
          </cell>
        </row>
        <row r="512">
          <cell r="B512">
            <v>2601594</v>
          </cell>
          <cell r="C512">
            <v>124</v>
          </cell>
          <cell r="D512">
            <v>2597326.3087800839</v>
          </cell>
          <cell r="U512">
            <v>662841</v>
          </cell>
          <cell r="W512" t="e">
            <v>#DIV/0!</v>
          </cell>
          <cell r="X512">
            <v>94</v>
          </cell>
          <cell r="Y512">
            <v>48330</v>
          </cell>
          <cell r="AH512">
            <v>0</v>
          </cell>
          <cell r="AS512">
            <v>0</v>
          </cell>
        </row>
        <row r="513">
          <cell r="B513">
            <v>2592881</v>
          </cell>
          <cell r="C513">
            <v>125</v>
          </cell>
          <cell r="D513">
            <v>2588627.6017072657</v>
          </cell>
          <cell r="U513">
            <v>869744</v>
          </cell>
          <cell r="W513" t="e">
            <v>#DIV/0!</v>
          </cell>
          <cell r="X513">
            <v>95</v>
          </cell>
          <cell r="Y513">
            <v>48330</v>
          </cell>
          <cell r="AH513">
            <v>0</v>
          </cell>
          <cell r="AS513">
            <v>0</v>
          </cell>
        </row>
        <row r="514">
          <cell r="B514">
            <v>2585921</v>
          </cell>
          <cell r="C514">
            <v>126</v>
          </cell>
          <cell r="D514">
            <v>2581679.0189887057</v>
          </cell>
          <cell r="U514">
            <v>823409</v>
          </cell>
          <cell r="W514" t="e">
            <v>#DIV/0!</v>
          </cell>
          <cell r="X514">
            <v>96</v>
          </cell>
          <cell r="Y514">
            <v>48330</v>
          </cell>
          <cell r="AH514">
            <v>0</v>
          </cell>
          <cell r="AS514">
            <v>0</v>
          </cell>
        </row>
        <row r="515">
          <cell r="B515">
            <v>3054604</v>
          </cell>
          <cell r="C515">
            <v>127</v>
          </cell>
          <cell r="D515">
            <v>3049593.1848339438</v>
          </cell>
          <cell r="U515">
            <v>430135</v>
          </cell>
          <cell r="W515" t="e">
            <v>#DIV/0!</v>
          </cell>
          <cell r="X515">
            <v>97</v>
          </cell>
          <cell r="Y515">
            <v>48330</v>
          </cell>
          <cell r="AH515">
            <v>0</v>
          </cell>
          <cell r="AS515">
            <v>0</v>
          </cell>
        </row>
        <row r="516">
          <cell r="B516">
            <v>3227832</v>
          </cell>
          <cell r="C516">
            <v>128</v>
          </cell>
          <cell r="D516">
            <v>3222537.019197552</v>
          </cell>
          <cell r="U516">
            <v>668687</v>
          </cell>
          <cell r="W516" t="e">
            <v>#DIV/0!</v>
          </cell>
          <cell r="X516">
            <v>98</v>
          </cell>
          <cell r="Y516">
            <v>48330</v>
          </cell>
          <cell r="AH516">
            <v>0</v>
          </cell>
          <cell r="AS516">
            <v>0</v>
          </cell>
        </row>
        <row r="517">
          <cell r="B517">
            <v>2888747</v>
          </cell>
          <cell r="C517">
            <v>129</v>
          </cell>
          <cell r="D517">
            <v>2884008.2589787417</v>
          </cell>
          <cell r="U517">
            <v>749198</v>
          </cell>
          <cell r="W517" t="e">
            <v>#DIV/0!</v>
          </cell>
          <cell r="X517">
            <v>99</v>
          </cell>
          <cell r="Y517">
            <v>48330</v>
          </cell>
          <cell r="AH517">
            <v>0</v>
          </cell>
          <cell r="AS517">
            <v>0</v>
          </cell>
        </row>
        <row r="518">
          <cell r="B518">
            <v>2877700</v>
          </cell>
          <cell r="C518">
            <v>130</v>
          </cell>
          <cell r="D518">
            <v>2872979.3806321998</v>
          </cell>
          <cell r="U518">
            <v>982494</v>
          </cell>
          <cell r="W518" t="e">
            <v>#DIV/0!</v>
          </cell>
          <cell r="X518">
            <v>100</v>
          </cell>
          <cell r="Y518">
            <v>48330</v>
          </cell>
          <cell r="AH518">
            <v>0</v>
          </cell>
          <cell r="AS518">
            <v>0</v>
          </cell>
        </row>
        <row r="519">
          <cell r="B519">
            <v>3194750</v>
          </cell>
          <cell r="C519">
            <v>131</v>
          </cell>
          <cell r="D519">
            <v>3189509.2873734999</v>
          </cell>
          <cell r="U519">
            <v>583620</v>
          </cell>
          <cell r="W519" t="e">
            <v>#DIV/0!</v>
          </cell>
          <cell r="X519">
            <v>101</v>
          </cell>
          <cell r="Y519">
            <v>48330</v>
          </cell>
          <cell r="AH519">
            <v>0</v>
          </cell>
          <cell r="AS519">
            <v>0</v>
          </cell>
        </row>
        <row r="520">
          <cell r="B520">
            <v>3562014</v>
          </cell>
          <cell r="C520">
            <v>132</v>
          </cell>
          <cell r="D520">
            <v>3556170.8223662036</v>
          </cell>
          <cell r="U520">
            <v>488428</v>
          </cell>
          <cell r="W520" t="e">
            <v>#DIV/0!</v>
          </cell>
          <cell r="X520">
            <v>102</v>
          </cell>
          <cell r="Y520">
            <v>48330</v>
          </cell>
          <cell r="AH520">
            <v>0</v>
          </cell>
          <cell r="AS520">
            <v>0</v>
          </cell>
        </row>
        <row r="521">
          <cell r="B521">
            <v>3077140</v>
          </cell>
          <cell r="C521">
            <v>133</v>
          </cell>
          <cell r="D521">
            <v>3072092.2164640399</v>
          </cell>
          <cell r="U521">
            <v>600870</v>
          </cell>
          <cell r="W521" t="e">
            <v>#DIV/0!</v>
          </cell>
          <cell r="X521">
            <v>103</v>
          </cell>
          <cell r="Y521">
            <v>48330</v>
          </cell>
          <cell r="AH521">
            <v>0</v>
          </cell>
          <cell r="AS521">
            <v>0</v>
          </cell>
        </row>
        <row r="522">
          <cell r="B522">
            <v>3049731</v>
          </cell>
          <cell r="C522">
            <v>134</v>
          </cell>
          <cell r="D522">
            <v>3044728.1785713658</v>
          </cell>
          <cell r="U522">
            <v>651328</v>
          </cell>
          <cell r="W522" t="e">
            <v>#DIV/0!</v>
          </cell>
          <cell r="X522">
            <v>104</v>
          </cell>
          <cell r="Y522">
            <v>48330</v>
          </cell>
          <cell r="AH522">
            <v>0</v>
          </cell>
          <cell r="AS522">
            <v>0</v>
          </cell>
        </row>
        <row r="523">
          <cell r="B523">
            <v>3173703</v>
          </cell>
          <cell r="C523">
            <v>135</v>
          </cell>
          <cell r="D523">
            <v>3168496.8131669578</v>
          </cell>
          <cell r="U523">
            <v>857180</v>
          </cell>
          <cell r="W523" t="e">
            <v>#DIV/0!</v>
          </cell>
          <cell r="X523">
            <v>105</v>
          </cell>
          <cell r="Y523">
            <v>48330</v>
          </cell>
          <cell r="AH523">
            <v>0</v>
          </cell>
          <cell r="AS523">
            <v>271510</v>
          </cell>
        </row>
        <row r="524">
          <cell r="B524">
            <v>3514959</v>
          </cell>
          <cell r="C524">
            <v>136</v>
          </cell>
          <cell r="D524">
            <v>3509193.0120469737</v>
          </cell>
          <cell r="U524">
            <v>796232</v>
          </cell>
          <cell r="W524" t="e">
            <v>#DIV/0!</v>
          </cell>
          <cell r="X524">
            <v>106</v>
          </cell>
          <cell r="Y524">
            <v>48330</v>
          </cell>
          <cell r="AH524">
            <v>0</v>
          </cell>
          <cell r="AS524">
            <v>0</v>
          </cell>
        </row>
        <row r="525">
          <cell r="B525">
            <v>2472211</v>
          </cell>
          <cell r="C525">
            <v>137</v>
          </cell>
          <cell r="D525">
            <v>2468155.550464646</v>
          </cell>
          <cell r="U525">
            <v>896218</v>
          </cell>
          <cell r="W525" t="e">
            <v>#DIV/0!</v>
          </cell>
          <cell r="X525">
            <v>107</v>
          </cell>
          <cell r="Y525">
            <v>48330</v>
          </cell>
          <cell r="AH525">
            <v>0</v>
          </cell>
          <cell r="AS525">
            <v>0</v>
          </cell>
        </row>
        <row r="526">
          <cell r="B526">
            <v>2403204</v>
          </cell>
          <cell r="C526">
            <v>138</v>
          </cell>
          <cell r="D526">
            <v>2399261.7505135438</v>
          </cell>
          <cell r="U526">
            <v>452487</v>
          </cell>
          <cell r="W526" t="e">
            <v>#DIV/0!</v>
          </cell>
          <cell r="X526">
            <v>108</v>
          </cell>
          <cell r="Y526">
            <v>48330</v>
          </cell>
          <cell r="AH526">
            <v>0</v>
          </cell>
          <cell r="AS526">
            <v>0</v>
          </cell>
        </row>
        <row r="527">
          <cell r="B527">
            <v>2792977</v>
          </cell>
          <cell r="C527">
            <v>139</v>
          </cell>
          <cell r="D527">
            <v>2788395.3614275218</v>
          </cell>
          <cell r="U527">
            <v>264898</v>
          </cell>
          <cell r="W527" t="e">
            <v>#DIV/0!</v>
          </cell>
          <cell r="X527">
            <v>109</v>
          </cell>
          <cell r="Y527">
            <v>48330</v>
          </cell>
          <cell r="AH527">
            <v>0</v>
          </cell>
          <cell r="AS527">
            <v>307572</v>
          </cell>
        </row>
        <row r="528">
          <cell r="B528">
            <v>2866149</v>
          </cell>
          <cell r="C528">
            <v>140</v>
          </cell>
          <cell r="D528">
            <v>2861447.3290543137</v>
          </cell>
          <cell r="U528">
            <v>494709</v>
          </cell>
          <cell r="W528" t="e">
            <v>#DIV/0!</v>
          </cell>
          <cell r="X528">
            <v>110</v>
          </cell>
          <cell r="Y528">
            <v>48330</v>
          </cell>
          <cell r="AH528">
            <v>0</v>
          </cell>
          <cell r="AS528">
            <v>0</v>
          </cell>
        </row>
        <row r="529">
          <cell r="B529">
            <v>2486087</v>
          </cell>
          <cell r="C529">
            <v>141</v>
          </cell>
          <cell r="D529">
            <v>2482008.7880799817</v>
          </cell>
          <cell r="U529">
            <v>880382</v>
          </cell>
          <cell r="W529" t="e">
            <v>#DIV/0!</v>
          </cell>
          <cell r="X529">
            <v>111</v>
          </cell>
          <cell r="Y529">
            <v>48330</v>
          </cell>
          <cell r="AH529">
            <v>0</v>
          </cell>
          <cell r="AS529">
            <v>0</v>
          </cell>
        </row>
        <row r="530">
          <cell r="B530">
            <v>2814306</v>
          </cell>
          <cell r="C530">
            <v>142</v>
          </cell>
          <cell r="D530">
            <v>2809689.3730373159</v>
          </cell>
          <cell r="U530">
            <v>698792</v>
          </cell>
          <cell r="W530" t="e">
            <v>#DIV/0!</v>
          </cell>
          <cell r="X530">
            <v>112</v>
          </cell>
          <cell r="Y530">
            <v>48330</v>
          </cell>
          <cell r="AH530">
            <v>0</v>
          </cell>
          <cell r="AS530">
            <v>0</v>
          </cell>
        </row>
        <row r="531">
          <cell r="B531">
            <v>2721338</v>
          </cell>
          <cell r="C531">
            <v>143</v>
          </cell>
          <cell r="D531">
            <v>2716873.8790460681</v>
          </cell>
          <cell r="U531">
            <v>661923</v>
          </cell>
          <cell r="W531" t="e">
            <v>#DIV/0!</v>
          </cell>
          <cell r="X531">
            <v>113</v>
          </cell>
          <cell r="Y531">
            <v>48330</v>
          </cell>
          <cell r="AH531">
            <v>0</v>
          </cell>
          <cell r="AS531">
            <v>0</v>
          </cell>
        </row>
        <row r="532">
          <cell r="B532">
            <v>2468383</v>
          </cell>
          <cell r="C532">
            <v>144</v>
          </cell>
          <cell r="D532">
            <v>2464333.8299694378</v>
          </cell>
          <cell r="U532">
            <v>969970</v>
          </cell>
          <cell r="W532" t="e">
            <v>#DIV/0!</v>
          </cell>
          <cell r="X532">
            <v>114</v>
          </cell>
          <cell r="Y532">
            <v>48330</v>
          </cell>
          <cell r="AH532">
            <v>0</v>
          </cell>
          <cell r="AS532">
            <v>0</v>
          </cell>
        </row>
        <row r="533">
          <cell r="B533">
            <v>2412069</v>
          </cell>
          <cell r="C533">
            <v>145</v>
          </cell>
          <cell r="D533">
            <v>2408112.2082434339</v>
          </cell>
          <cell r="U533">
            <v>1254728</v>
          </cell>
          <cell r="W533" t="e">
            <v>#DIV/0!</v>
          </cell>
          <cell r="X533">
            <v>115</v>
          </cell>
          <cell r="Y533">
            <v>48330</v>
          </cell>
          <cell r="AH533">
            <v>0</v>
          </cell>
          <cell r="AS533">
            <v>0</v>
          </cell>
        </row>
        <row r="534">
          <cell r="B534">
            <v>2468383</v>
          </cell>
          <cell r="C534">
            <v>146</v>
          </cell>
          <cell r="D534">
            <v>2464333.8299694378</v>
          </cell>
          <cell r="U534">
            <v>1246649</v>
          </cell>
          <cell r="W534" t="e">
            <v>#DIV/0!</v>
          </cell>
          <cell r="X534">
            <v>116</v>
          </cell>
          <cell r="Y534">
            <v>48330</v>
          </cell>
          <cell r="AH534">
            <v>0</v>
          </cell>
          <cell r="AS534">
            <v>0</v>
          </cell>
        </row>
        <row r="535">
          <cell r="B535">
            <v>2468383</v>
          </cell>
          <cell r="C535">
            <v>147</v>
          </cell>
          <cell r="D535">
            <v>2464333.8299694378</v>
          </cell>
          <cell r="U535">
            <v>957073</v>
          </cell>
          <cell r="W535" t="e">
            <v>#DIV/0!</v>
          </cell>
          <cell r="X535">
            <v>117</v>
          </cell>
          <cell r="Y535">
            <v>48330</v>
          </cell>
          <cell r="AH535">
            <v>0</v>
          </cell>
          <cell r="AS535">
            <v>0</v>
          </cell>
        </row>
        <row r="536">
          <cell r="B536">
            <v>2787614</v>
          </cell>
          <cell r="C536">
            <v>148</v>
          </cell>
          <cell r="D536">
            <v>2783041.1589678037</v>
          </cell>
          <cell r="U536">
            <v>867441</v>
          </cell>
          <cell r="W536" t="e">
            <v>#DIV/0!</v>
          </cell>
          <cell r="X536">
            <v>118</v>
          </cell>
          <cell r="Y536">
            <v>48330</v>
          </cell>
          <cell r="AH536">
            <v>0</v>
          </cell>
          <cell r="AS536">
            <v>0</v>
          </cell>
        </row>
        <row r="537">
          <cell r="B537">
            <v>2788877</v>
          </cell>
          <cell r="C537">
            <v>149</v>
          </cell>
          <cell r="D537">
            <v>2784302.0871249218</v>
          </cell>
          <cell r="U537">
            <v>636545</v>
          </cell>
          <cell r="W537" t="e">
            <v>#DIV/0!</v>
          </cell>
          <cell r="X537">
            <v>119</v>
          </cell>
          <cell r="Y537">
            <v>48330</v>
          </cell>
          <cell r="AH537">
            <v>0</v>
          </cell>
          <cell r="AS537">
            <v>0</v>
          </cell>
        </row>
        <row r="538">
          <cell r="B538">
            <v>2684897</v>
          </cell>
          <cell r="C538">
            <v>150</v>
          </cell>
          <cell r="D538">
            <v>2680492.6573726418</v>
          </cell>
          <cell r="U538">
            <v>621598</v>
          </cell>
          <cell r="W538" t="e">
            <v>#DIV/0!</v>
          </cell>
          <cell r="X538">
            <v>120</v>
          </cell>
          <cell r="Y538">
            <v>48330</v>
          </cell>
          <cell r="AH538">
            <v>0</v>
          </cell>
          <cell r="AS538">
            <v>0</v>
          </cell>
        </row>
        <row r="539">
          <cell r="B539">
            <v>2468383</v>
          </cell>
          <cell r="C539">
            <v>151</v>
          </cell>
          <cell r="D539">
            <v>2464333.8299694378</v>
          </cell>
          <cell r="U539">
            <v>657589</v>
          </cell>
          <cell r="W539" t="e">
            <v>#DIV/0!</v>
          </cell>
          <cell r="X539">
            <v>121</v>
          </cell>
          <cell r="AH539">
            <v>0</v>
          </cell>
          <cell r="AS539">
            <v>0</v>
          </cell>
        </row>
        <row r="540">
          <cell r="B540">
            <v>2216972</v>
          </cell>
          <cell r="C540">
            <v>152</v>
          </cell>
          <cell r="D540">
            <v>2213335.248093592</v>
          </cell>
          <cell r="U540">
            <v>412694</v>
          </cell>
          <cell r="W540" t="e">
            <v>#DIV/0!</v>
          </cell>
          <cell r="X540">
            <v>122</v>
          </cell>
          <cell r="AH540">
            <v>0</v>
          </cell>
          <cell r="AS540">
            <v>0</v>
          </cell>
        </row>
        <row r="541">
          <cell r="B541">
            <v>2338757</v>
          </cell>
          <cell r="C541">
            <v>153</v>
          </cell>
          <cell r="D541">
            <v>2334920.4702746021</v>
          </cell>
          <cell r="U541">
            <v>442292</v>
          </cell>
          <cell r="W541" t="e">
            <v>#DIV/0!</v>
          </cell>
          <cell r="X541">
            <v>123</v>
          </cell>
          <cell r="AH541">
            <v>0</v>
          </cell>
          <cell r="AS541">
            <v>241729</v>
          </cell>
        </row>
        <row r="542">
          <cell r="B542">
            <v>3031710</v>
          </cell>
          <cell r="C542">
            <v>154</v>
          </cell>
          <cell r="D542">
            <v>3026736.7404720597</v>
          </cell>
          <cell r="U542">
            <v>922381</v>
          </cell>
          <cell r="W542" t="e">
            <v>#DIV/0!</v>
          </cell>
          <cell r="X542">
            <v>124</v>
          </cell>
          <cell r="AH542">
            <v>0</v>
          </cell>
          <cell r="AS542">
            <v>620326</v>
          </cell>
        </row>
        <row r="543">
          <cell r="B543">
            <v>2581065</v>
          </cell>
          <cell r="C543">
            <v>155</v>
          </cell>
          <cell r="D543">
            <v>2576830.9848390897</v>
          </cell>
          <cell r="U543">
            <v>715243</v>
          </cell>
          <cell r="W543" t="e">
            <v>#DIV/0!</v>
          </cell>
          <cell r="X543">
            <v>125</v>
          </cell>
          <cell r="AH543">
            <v>0</v>
          </cell>
          <cell r="AS543">
            <v>367576</v>
          </cell>
        </row>
        <row r="544">
          <cell r="B544">
            <v>2747739</v>
          </cell>
          <cell r="C544">
            <v>156</v>
          </cell>
          <cell r="D544">
            <v>2743231.5704760537</v>
          </cell>
          <cell r="U544">
            <v>601713</v>
          </cell>
          <cell r="W544" t="e">
            <v>#DIV/0!</v>
          </cell>
          <cell r="X544">
            <v>126</v>
          </cell>
          <cell r="AH544">
            <v>0</v>
          </cell>
          <cell r="AS544">
            <v>230391</v>
          </cell>
        </row>
        <row r="545">
          <cell r="B545">
            <v>2123858</v>
          </cell>
          <cell r="C545">
            <v>157</v>
          </cell>
          <cell r="D545">
            <v>2120373.9936027881</v>
          </cell>
          <cell r="U545">
            <v>819835</v>
          </cell>
          <cell r="W545" t="e">
            <v>#DIV/0!</v>
          </cell>
          <cell r="X545">
            <v>127</v>
          </cell>
          <cell r="AH545">
            <v>0</v>
          </cell>
          <cell r="AS545">
            <v>739986</v>
          </cell>
        </row>
        <row r="546">
          <cell r="B546">
            <v>1759035</v>
          </cell>
          <cell r="C546">
            <v>158</v>
          </cell>
          <cell r="D546">
            <v>1756149.45435951</v>
          </cell>
          <cell r="U546">
            <v>796309</v>
          </cell>
          <cell r="W546" t="e">
            <v>#DIV/0!</v>
          </cell>
          <cell r="X546">
            <v>128</v>
          </cell>
          <cell r="AH546">
            <v>0</v>
          </cell>
          <cell r="AS546">
            <v>655849</v>
          </cell>
        </row>
        <row r="547">
          <cell r="B547">
            <v>1686219</v>
          </cell>
          <cell r="C547">
            <v>159</v>
          </cell>
          <cell r="D547">
            <v>1683452.902745334</v>
          </cell>
          <cell r="U547">
            <v>870834</v>
          </cell>
          <cell r="W547" t="e">
            <v>#DIV/0!</v>
          </cell>
          <cell r="X547">
            <v>129</v>
          </cell>
          <cell r="AH547">
            <v>0</v>
          </cell>
          <cell r="AS547">
            <v>517623</v>
          </cell>
        </row>
        <row r="548">
          <cell r="B548">
            <v>2032760</v>
          </cell>
          <cell r="C548">
            <v>160</v>
          </cell>
          <cell r="D548">
            <v>2029425.43203736</v>
          </cell>
          <cell r="U548">
            <v>518003</v>
          </cell>
          <cell r="W548" t="e">
            <v>#DIV/0!</v>
          </cell>
          <cell r="X548">
            <v>130</v>
          </cell>
          <cell r="AH548">
            <v>0</v>
          </cell>
          <cell r="AS548">
            <v>411369</v>
          </cell>
        </row>
        <row r="549">
          <cell r="B549">
            <v>2032760</v>
          </cell>
          <cell r="C549">
            <v>161</v>
          </cell>
          <cell r="D549">
            <v>2029425.43203736</v>
          </cell>
          <cell r="U549">
            <v>28164</v>
          </cell>
          <cell r="W549" t="e">
            <v>#DIV/0!</v>
          </cell>
          <cell r="X549">
            <v>131</v>
          </cell>
          <cell r="AH549">
            <v>0</v>
          </cell>
          <cell r="AS549">
            <v>58874</v>
          </cell>
        </row>
        <row r="550">
          <cell r="B550">
            <v>2032760</v>
          </cell>
          <cell r="C550">
            <v>162</v>
          </cell>
          <cell r="D550">
            <v>2029425.43203736</v>
          </cell>
          <cell r="U550">
            <v>737860</v>
          </cell>
          <cell r="W550" t="e">
            <v>#DIV/0!</v>
          </cell>
          <cell r="X550">
            <v>132</v>
          </cell>
          <cell r="AH550">
            <v>0</v>
          </cell>
          <cell r="AS550">
            <v>0</v>
          </cell>
        </row>
        <row r="551">
          <cell r="B551">
            <v>2032760</v>
          </cell>
          <cell r="C551">
            <v>163</v>
          </cell>
          <cell r="D551">
            <v>2029425.43203736</v>
          </cell>
          <cell r="U551">
            <v>762557</v>
          </cell>
          <cell r="W551" t="e">
            <v>#DIV/0!</v>
          </cell>
          <cell r="X551">
            <v>133</v>
          </cell>
          <cell r="AH551">
            <v>0</v>
          </cell>
          <cell r="AS551">
            <v>0</v>
          </cell>
        </row>
        <row r="552">
          <cell r="B552">
            <v>2004493</v>
          </cell>
          <cell r="C552">
            <v>164</v>
          </cell>
          <cell r="D552">
            <v>2001204.8016198978</v>
          </cell>
          <cell r="U552">
            <v>280529</v>
          </cell>
          <cell r="W552" t="e">
            <v>#DIV/0!</v>
          </cell>
          <cell r="X552">
            <v>134</v>
          </cell>
          <cell r="AH552">
            <v>0</v>
          </cell>
          <cell r="AS552">
            <v>0</v>
          </cell>
        </row>
        <row r="553">
          <cell r="B553">
            <v>1858904</v>
          </cell>
          <cell r="C553">
            <v>165</v>
          </cell>
          <cell r="D553">
            <v>1855854.627853744</v>
          </cell>
          <cell r="U553">
            <v>467271</v>
          </cell>
          <cell r="W553" t="e">
            <v>#DIV/0!</v>
          </cell>
          <cell r="X553">
            <v>135</v>
          </cell>
          <cell r="AH553">
            <v>0</v>
          </cell>
          <cell r="AS553">
            <v>0</v>
          </cell>
        </row>
        <row r="554">
          <cell r="B554">
            <v>2032760</v>
          </cell>
          <cell r="C554">
            <v>166</v>
          </cell>
          <cell r="D554">
            <v>2029425.43203736</v>
          </cell>
          <cell r="U554">
            <v>139895</v>
          </cell>
          <cell r="W554" t="e">
            <v>#DIV/0!</v>
          </cell>
          <cell r="X554">
            <v>136</v>
          </cell>
          <cell r="AH554">
            <v>0</v>
          </cell>
          <cell r="AS554">
            <v>0</v>
          </cell>
        </row>
        <row r="555">
          <cell r="B555">
            <v>1991522</v>
          </cell>
          <cell r="C555">
            <v>167</v>
          </cell>
          <cell r="D555">
            <v>1988255.0794298919</v>
          </cell>
          <cell r="U555">
            <v>754328</v>
          </cell>
          <cell r="W555" t="e">
            <v>#DIV/0!</v>
          </cell>
          <cell r="X555">
            <v>137</v>
          </cell>
          <cell r="AH555">
            <v>0</v>
          </cell>
          <cell r="AS555">
            <v>25397</v>
          </cell>
        </row>
        <row r="556">
          <cell r="B556">
            <v>1877799</v>
          </cell>
          <cell r="C556">
            <v>168</v>
          </cell>
          <cell r="D556">
            <v>1874718.6322312139</v>
          </cell>
          <cell r="U556">
            <v>1004283</v>
          </cell>
          <cell r="W556" t="e">
            <v>#DIV/0!</v>
          </cell>
          <cell r="X556">
            <v>138</v>
          </cell>
          <cell r="AH556">
            <v>0</v>
          </cell>
          <cell r="AS556">
            <v>714563</v>
          </cell>
        </row>
        <row r="557">
          <cell r="B557">
            <v>2032760</v>
          </cell>
          <cell r="C557">
            <v>169</v>
          </cell>
          <cell r="D557">
            <v>2029425.43203736</v>
          </cell>
          <cell r="U557">
            <v>793706</v>
          </cell>
          <cell r="W557" t="e">
            <v>#DIV/0!</v>
          </cell>
          <cell r="X557">
            <v>139</v>
          </cell>
          <cell r="AH557">
            <v>0</v>
          </cell>
          <cell r="AS557">
            <v>428133</v>
          </cell>
        </row>
        <row r="558">
          <cell r="B558">
            <v>2032760</v>
          </cell>
          <cell r="C558">
            <v>170</v>
          </cell>
          <cell r="D558">
            <v>2029425.43203736</v>
          </cell>
          <cell r="U558">
            <v>189291</v>
          </cell>
          <cell r="W558" t="e">
            <v>#DIV/0!</v>
          </cell>
          <cell r="X558">
            <v>140</v>
          </cell>
          <cell r="AH558">
            <v>0</v>
          </cell>
          <cell r="AS558">
            <v>0</v>
          </cell>
        </row>
        <row r="559">
          <cell r="B559">
            <v>1829811</v>
          </cell>
          <cell r="C559">
            <v>171</v>
          </cell>
          <cell r="D559">
            <v>1826809.352418246</v>
          </cell>
          <cell r="U559">
            <v>0</v>
          </cell>
          <cell r="W559" t="e">
            <v>#DIV/0!</v>
          </cell>
          <cell r="X559">
            <v>141</v>
          </cell>
          <cell r="AH559">
            <v>0</v>
          </cell>
          <cell r="AS559">
            <v>324337</v>
          </cell>
        </row>
        <row r="560">
          <cell r="B560">
            <v>1370210</v>
          </cell>
          <cell r="C560">
            <v>172</v>
          </cell>
          <cell r="D560">
            <v>1367962.28833306</v>
          </cell>
          <cell r="U560">
            <v>0</v>
          </cell>
          <cell r="W560" t="e">
            <v>#DIV/0!</v>
          </cell>
          <cell r="X560">
            <v>142</v>
          </cell>
          <cell r="AH560">
            <v>0</v>
          </cell>
          <cell r="AS560">
            <v>681993</v>
          </cell>
        </row>
        <row r="561">
          <cell r="B561">
            <v>1374141</v>
          </cell>
          <cell r="C561">
            <v>173</v>
          </cell>
          <cell r="D561">
            <v>1371886.8398656261</v>
          </cell>
          <cell r="U561">
            <v>0</v>
          </cell>
          <cell r="W561" t="e">
            <v>#DIV/0!</v>
          </cell>
          <cell r="X561">
            <v>143</v>
          </cell>
          <cell r="AH561">
            <v>0</v>
          </cell>
          <cell r="AS561">
            <v>676064</v>
          </cell>
        </row>
        <row r="562">
          <cell r="B562">
            <v>1558232</v>
          </cell>
          <cell r="C562">
            <v>174</v>
          </cell>
          <cell r="D562">
            <v>1555675.854411952</v>
          </cell>
          <cell r="U562">
            <v>0</v>
          </cell>
          <cell r="W562" t="e">
            <v>#DIV/0!</v>
          </cell>
          <cell r="X562">
            <v>144</v>
          </cell>
          <cell r="AH562">
            <v>0</v>
          </cell>
          <cell r="AS562">
            <v>882997</v>
          </cell>
        </row>
        <row r="563">
          <cell r="B563">
            <v>2032760</v>
          </cell>
          <cell r="C563">
            <v>175</v>
          </cell>
          <cell r="D563">
            <v>2029425.43203736</v>
          </cell>
          <cell r="U563">
            <v>276000</v>
          </cell>
          <cell r="W563" t="e">
            <v>#DIV/0!</v>
          </cell>
          <cell r="X563">
            <v>145</v>
          </cell>
          <cell r="AH563">
            <v>0</v>
          </cell>
          <cell r="AS563">
            <v>545510</v>
          </cell>
        </row>
        <row r="564">
          <cell r="B564">
            <v>2032760</v>
          </cell>
          <cell r="C564">
            <v>176</v>
          </cell>
          <cell r="D564">
            <v>2029425.43203736</v>
          </cell>
          <cell r="U564">
            <v>1036650</v>
          </cell>
          <cell r="W564" t="e">
            <v>#DIV/0!</v>
          </cell>
          <cell r="X564">
            <v>146</v>
          </cell>
          <cell r="AH564">
            <v>0</v>
          </cell>
          <cell r="AS564">
            <v>860902</v>
          </cell>
        </row>
        <row r="565">
          <cell r="B565">
            <v>2032760</v>
          </cell>
          <cell r="C565">
            <v>177</v>
          </cell>
          <cell r="D565">
            <v>2029425.43203736</v>
          </cell>
          <cell r="U565">
            <v>1209931</v>
          </cell>
          <cell r="W565" t="e">
            <v>#DIV/0!</v>
          </cell>
          <cell r="X565">
            <v>147</v>
          </cell>
          <cell r="AH565">
            <v>0</v>
          </cell>
          <cell r="AS565">
            <v>1054935</v>
          </cell>
        </row>
        <row r="566">
          <cell r="B566">
            <v>2032760</v>
          </cell>
          <cell r="C566">
            <v>178</v>
          </cell>
          <cell r="D566">
            <v>2029425.43203736</v>
          </cell>
          <cell r="U566">
            <v>394703</v>
          </cell>
          <cell r="W566" t="e">
            <v>#DIV/0!</v>
          </cell>
          <cell r="X566">
            <v>148</v>
          </cell>
          <cell r="AH566">
            <v>0</v>
          </cell>
          <cell r="AS566">
            <v>723752</v>
          </cell>
        </row>
        <row r="567">
          <cell r="B567">
            <v>1741234</v>
          </cell>
          <cell r="C567">
            <v>179</v>
          </cell>
          <cell r="D567">
            <v>1738377.6553691239</v>
          </cell>
          <cell r="U567">
            <v>160006</v>
          </cell>
          <cell r="W567" t="e">
            <v>#DIV/0!</v>
          </cell>
          <cell r="X567">
            <v>149</v>
          </cell>
          <cell r="AH567">
            <v>0</v>
          </cell>
          <cell r="AS567">
            <v>12707</v>
          </cell>
        </row>
        <row r="568">
          <cell r="B568">
            <v>1404665</v>
          </cell>
          <cell r="C568">
            <v>180</v>
          </cell>
          <cell r="D568">
            <v>1402360.76786869</v>
          </cell>
          <cell r="U568">
            <v>613338</v>
          </cell>
          <cell r="W568" t="e">
            <v>#DIV/0!</v>
          </cell>
          <cell r="X568">
            <v>150</v>
          </cell>
          <cell r="AH568">
            <v>0</v>
          </cell>
          <cell r="AS568">
            <v>0</v>
          </cell>
        </row>
        <row r="569">
          <cell r="B569">
            <v>2032760</v>
          </cell>
          <cell r="C569">
            <v>181</v>
          </cell>
          <cell r="D569">
            <v>2029425.43203736</v>
          </cell>
          <cell r="U569">
            <v>487355</v>
          </cell>
          <cell r="W569" t="e">
            <v>#DIV/0!</v>
          </cell>
          <cell r="X569">
            <v>151</v>
          </cell>
          <cell r="AH569">
            <v>0</v>
          </cell>
          <cell r="AS569">
            <v>1143169</v>
          </cell>
        </row>
        <row r="570">
          <cell r="B570">
            <v>2032760</v>
          </cell>
          <cell r="C570">
            <v>182</v>
          </cell>
          <cell r="D570">
            <v>2029425.43203736</v>
          </cell>
          <cell r="U570">
            <v>153955</v>
          </cell>
          <cell r="W570" t="e">
            <v>#DIV/0!</v>
          </cell>
          <cell r="X570">
            <v>152</v>
          </cell>
          <cell r="AH570">
            <v>0</v>
          </cell>
          <cell r="AS570">
            <v>1218137</v>
          </cell>
        </row>
        <row r="571">
          <cell r="B571">
            <v>1415874</v>
          </cell>
          <cell r="C571">
            <v>183</v>
          </cell>
          <cell r="D571">
            <v>1413551.3804681639</v>
          </cell>
          <cell r="U571">
            <v>97481</v>
          </cell>
          <cell r="W571" t="e">
            <v>#DIV/0!</v>
          </cell>
          <cell r="X571">
            <v>153</v>
          </cell>
          <cell r="AH571">
            <v>0</v>
          </cell>
          <cell r="AS571">
            <v>864351</v>
          </cell>
        </row>
        <row r="572">
          <cell r="B572">
            <v>1268690</v>
          </cell>
          <cell r="C572">
            <v>184</v>
          </cell>
          <cell r="D572">
            <v>1266608.8231623399</v>
          </cell>
          <cell r="U572">
            <v>652863</v>
          </cell>
          <cell r="W572" t="e">
            <v>#DIV/0!</v>
          </cell>
          <cell r="X572">
            <v>154</v>
          </cell>
          <cell r="AH572">
            <v>68320</v>
          </cell>
          <cell r="AS572">
            <v>681061</v>
          </cell>
        </row>
        <row r="573">
          <cell r="B573">
            <v>1229404</v>
          </cell>
          <cell r="C573">
            <v>185</v>
          </cell>
          <cell r="D573">
            <v>1227387.2684667439</v>
          </cell>
          <cell r="U573">
            <v>754190</v>
          </cell>
          <cell r="W573" t="e">
            <v>#DIV/0!</v>
          </cell>
          <cell r="X573">
            <v>155</v>
          </cell>
          <cell r="AH573">
            <v>68320</v>
          </cell>
          <cell r="AS573">
            <v>726910</v>
          </cell>
        </row>
        <row r="574">
          <cell r="B574">
            <v>1268690</v>
          </cell>
          <cell r="C574">
            <v>186</v>
          </cell>
          <cell r="D574">
            <v>1266608.8231623399</v>
          </cell>
          <cell r="U574">
            <v>542770</v>
          </cell>
          <cell r="W574" t="e">
            <v>#DIV/0!</v>
          </cell>
          <cell r="X574">
            <v>156</v>
          </cell>
          <cell r="AH574">
            <v>68320</v>
          </cell>
          <cell r="AS574">
            <v>0</v>
          </cell>
        </row>
        <row r="575">
          <cell r="B575">
            <v>1268690</v>
          </cell>
          <cell r="C575">
            <v>187</v>
          </cell>
          <cell r="D575">
            <v>1266608.8231623399</v>
          </cell>
          <cell r="U575">
            <v>690315</v>
          </cell>
          <cell r="W575" t="e">
            <v>#DIV/0!</v>
          </cell>
          <cell r="X575">
            <v>157</v>
          </cell>
          <cell r="AH575">
            <v>68320</v>
          </cell>
          <cell r="AS575">
            <v>0</v>
          </cell>
        </row>
        <row r="576">
          <cell r="B576">
            <v>1485026</v>
          </cell>
          <cell r="C576">
            <v>188</v>
          </cell>
          <cell r="D576">
            <v>1482589.942559236</v>
          </cell>
          <cell r="U576">
            <v>636097</v>
          </cell>
          <cell r="W576" t="e">
            <v>#DIV/0!</v>
          </cell>
          <cell r="X576">
            <v>158</v>
          </cell>
          <cell r="AH576">
            <v>68320</v>
          </cell>
          <cell r="AS576">
            <v>0</v>
          </cell>
        </row>
        <row r="577">
          <cell r="B577">
            <v>1636631</v>
          </cell>
          <cell r="C577">
            <v>189</v>
          </cell>
          <cell r="D577">
            <v>1633946.2475947659</v>
          </cell>
          <cell r="U577">
            <v>647094</v>
          </cell>
          <cell r="W577" t="e">
            <v>#DIV/0!</v>
          </cell>
          <cell r="X577">
            <v>159</v>
          </cell>
          <cell r="AH577">
            <v>0</v>
          </cell>
          <cell r="AS577">
            <v>0</v>
          </cell>
        </row>
        <row r="578">
          <cell r="B578">
            <v>1695961</v>
          </cell>
          <cell r="C578">
            <v>190</v>
          </cell>
          <cell r="D578">
            <v>1693178.9218321459</v>
          </cell>
          <cell r="U578">
            <v>738578</v>
          </cell>
          <cell r="W578" t="e">
            <v>#DIV/0!</v>
          </cell>
          <cell r="X578">
            <v>160</v>
          </cell>
          <cell r="AH578">
            <v>68320</v>
          </cell>
          <cell r="AS578">
            <v>407143</v>
          </cell>
        </row>
        <row r="579">
          <cell r="B579">
            <v>1271213</v>
          </cell>
          <cell r="C579">
            <v>191</v>
          </cell>
          <cell r="D579">
            <v>1269127.6843978181</v>
          </cell>
          <cell r="U579">
            <v>495337</v>
          </cell>
          <cell r="W579" t="e">
            <v>#DIV/0!</v>
          </cell>
          <cell r="X579">
            <v>161</v>
          </cell>
          <cell r="AH579">
            <v>68320</v>
          </cell>
          <cell r="AS579">
            <v>714013</v>
          </cell>
        </row>
        <row r="580">
          <cell r="B580">
            <v>1101447</v>
          </cell>
          <cell r="C580">
            <v>192</v>
          </cell>
          <cell r="D580">
            <v>1099640.170920942</v>
          </cell>
          <cell r="U580">
            <v>450662</v>
          </cell>
          <cell r="W580" t="e">
            <v>#DIV/0!</v>
          </cell>
          <cell r="X580">
            <v>162</v>
          </cell>
          <cell r="AH580">
            <v>68319</v>
          </cell>
          <cell r="AS580">
            <v>406973</v>
          </cell>
        </row>
        <row r="581">
          <cell r="B581">
            <v>1076094</v>
          </cell>
          <cell r="C581">
            <v>193</v>
          </cell>
          <cell r="D581">
            <v>1074328.7603370841</v>
          </cell>
          <cell r="U581">
            <v>816475</v>
          </cell>
          <cell r="W581" t="e">
            <v>#DIV/0!</v>
          </cell>
          <cell r="X581">
            <v>163</v>
          </cell>
          <cell r="AH581">
            <v>68320</v>
          </cell>
          <cell r="AS581">
            <v>206011</v>
          </cell>
        </row>
        <row r="582">
          <cell r="B582">
            <v>1268690</v>
          </cell>
          <cell r="C582">
            <v>194</v>
          </cell>
          <cell r="D582">
            <v>1266608.8231623399</v>
          </cell>
          <cell r="U582">
            <v>1466910</v>
          </cell>
          <cell r="W582" t="e">
            <v>#DIV/0!</v>
          </cell>
          <cell r="X582">
            <v>164</v>
          </cell>
          <cell r="AH582">
            <v>68320</v>
          </cell>
          <cell r="AS582">
            <v>0</v>
          </cell>
        </row>
        <row r="583">
          <cell r="B583">
            <v>1564536</v>
          </cell>
          <cell r="C583">
            <v>195</v>
          </cell>
          <cell r="D583">
            <v>1561969.5132420959</v>
          </cell>
          <cell r="U583">
            <v>1421600</v>
          </cell>
          <cell r="W583" t="e">
            <v>#DIV/0!</v>
          </cell>
          <cell r="X583">
            <v>165</v>
          </cell>
          <cell r="AH583">
            <v>0</v>
          </cell>
          <cell r="AS583">
            <v>434600</v>
          </cell>
        </row>
        <row r="584">
          <cell r="B584">
            <v>2137806</v>
          </cell>
          <cell r="C584">
            <v>196</v>
          </cell>
          <cell r="D584">
            <v>2134299.113108316</v>
          </cell>
          <cell r="U584">
            <v>1261015</v>
          </cell>
          <cell r="W584" t="e">
            <v>#DIV/0!</v>
          </cell>
          <cell r="X584">
            <v>166</v>
          </cell>
          <cell r="AH584">
            <v>68320</v>
          </cell>
          <cell r="AS584">
            <v>0</v>
          </cell>
        </row>
        <row r="585">
          <cell r="B585">
            <v>2312123</v>
          </cell>
          <cell r="C585">
            <v>197</v>
          </cell>
          <cell r="D585">
            <v>2308330.1610610778</v>
          </cell>
          <cell r="U585">
            <v>645625</v>
          </cell>
          <cell r="W585" t="e">
            <v>#DIV/0!</v>
          </cell>
          <cell r="X585">
            <v>167</v>
          </cell>
          <cell r="AH585">
            <v>68320</v>
          </cell>
          <cell r="AS585">
            <v>0</v>
          </cell>
        </row>
        <row r="586">
          <cell r="B586">
            <v>1892072</v>
          </cell>
          <cell r="C586">
            <v>198</v>
          </cell>
          <cell r="D586">
            <v>1888968.2186021919</v>
          </cell>
          <cell r="U586">
            <v>1212149</v>
          </cell>
          <cell r="W586" t="e">
            <v>#DIV/0!</v>
          </cell>
          <cell r="X586">
            <v>168</v>
          </cell>
          <cell r="AH586">
            <v>0</v>
          </cell>
          <cell r="AS586">
            <v>0</v>
          </cell>
        </row>
        <row r="587">
          <cell r="B587">
            <v>1801749</v>
          </cell>
          <cell r="C587">
            <v>199</v>
          </cell>
          <cell r="D587">
            <v>1798793.385715914</v>
          </cell>
          <cell r="U587">
            <v>1530215</v>
          </cell>
          <cell r="W587" t="e">
            <v>#DIV/0!</v>
          </cell>
          <cell r="X587">
            <v>169</v>
          </cell>
          <cell r="AH587">
            <v>0</v>
          </cell>
          <cell r="AS587">
            <v>0</v>
          </cell>
        </row>
        <row r="588">
          <cell r="B588">
            <v>2092529</v>
          </cell>
          <cell r="C588">
            <v>200</v>
          </cell>
          <cell r="D588">
            <v>2089096.386132994</v>
          </cell>
          <cell r="U588">
            <v>697426</v>
          </cell>
          <cell r="W588" t="e">
            <v>#DIV/0!</v>
          </cell>
          <cell r="X588">
            <v>170</v>
          </cell>
          <cell r="AH588">
            <v>0</v>
          </cell>
          <cell r="AS588">
            <v>0</v>
          </cell>
        </row>
        <row r="589">
          <cell r="B589">
            <v>2335075</v>
          </cell>
          <cell r="C589">
            <v>201</v>
          </cell>
          <cell r="D589">
            <v>2331244.51027895</v>
          </cell>
          <cell r="U589">
            <v>346550</v>
          </cell>
          <cell r="W589" t="e">
            <v>#DIV/0!</v>
          </cell>
          <cell r="X589">
            <v>171</v>
          </cell>
          <cell r="AH589">
            <v>0</v>
          </cell>
          <cell r="AS589">
            <v>0</v>
          </cell>
        </row>
        <row r="590">
          <cell r="B590">
            <v>2664831</v>
          </cell>
          <cell r="C590">
            <v>202</v>
          </cell>
          <cell r="D590">
            <v>2660459.5739199659</v>
          </cell>
          <cell r="U590">
            <v>512801</v>
          </cell>
          <cell r="W590" t="e">
            <v>#DIV/0!</v>
          </cell>
          <cell r="X590">
            <v>172</v>
          </cell>
          <cell r="AH590">
            <v>0</v>
          </cell>
          <cell r="AS590">
            <v>0</v>
          </cell>
        </row>
        <row r="591">
          <cell r="B591">
            <v>2118160</v>
          </cell>
          <cell r="C591">
            <v>203</v>
          </cell>
          <cell r="D591">
            <v>2114685.3406817601</v>
          </cell>
          <cell r="U591">
            <v>403866</v>
          </cell>
          <cell r="W591" t="e">
            <v>#DIV/0!</v>
          </cell>
          <cell r="X591">
            <v>173</v>
          </cell>
          <cell r="AH591">
            <v>0</v>
          </cell>
          <cell r="AS591">
            <v>0</v>
          </cell>
        </row>
        <row r="592">
          <cell r="B592">
            <v>1763015</v>
          </cell>
          <cell r="C592">
            <v>204</v>
          </cell>
          <cell r="D592">
            <v>1760122.92551179</v>
          </cell>
          <cell r="U592">
            <v>797436</v>
          </cell>
          <cell r="W592" t="e">
            <v>#DIV/0!</v>
          </cell>
          <cell r="X592">
            <v>174</v>
          </cell>
          <cell r="AH592">
            <v>46174</v>
          </cell>
          <cell r="AS592">
            <v>0</v>
          </cell>
        </row>
        <row r="593">
          <cell r="B593">
            <v>2016231</v>
          </cell>
          <cell r="C593">
            <v>205</v>
          </cell>
          <cell r="D593">
            <v>2012923.546440366</v>
          </cell>
          <cell r="U593">
            <v>975414</v>
          </cell>
          <cell r="W593" t="e">
            <v>#DIV/0!</v>
          </cell>
          <cell r="X593">
            <v>175</v>
          </cell>
          <cell r="AH593">
            <v>64883</v>
          </cell>
          <cell r="AS593">
            <v>0</v>
          </cell>
        </row>
        <row r="594">
          <cell r="B594">
            <v>1725352</v>
          </cell>
          <cell r="C594">
            <v>206</v>
          </cell>
          <cell r="D594">
            <v>1722521.708424272</v>
          </cell>
          <cell r="U594">
            <v>1019638</v>
          </cell>
          <cell r="W594" t="e">
            <v>#DIV/0!</v>
          </cell>
          <cell r="X594">
            <v>176</v>
          </cell>
          <cell r="AH594">
            <v>68320</v>
          </cell>
          <cell r="AS594">
            <v>0</v>
          </cell>
        </row>
        <row r="595">
          <cell r="B595">
            <v>1227411</v>
          </cell>
          <cell r="C595">
            <v>207</v>
          </cell>
          <cell r="D595">
            <v>1225397.537811846</v>
          </cell>
          <cell r="U595">
            <v>689308</v>
          </cell>
          <cell r="W595" t="e">
            <v>#DIV/0!</v>
          </cell>
          <cell r="X595">
            <v>177</v>
          </cell>
          <cell r="AH595">
            <v>68320</v>
          </cell>
          <cell r="AS595">
            <v>0</v>
          </cell>
        </row>
        <row r="596">
          <cell r="B596">
            <v>1108979</v>
          </cell>
          <cell r="C596">
            <v>208</v>
          </cell>
          <cell r="D596">
            <v>1107159.8153226939</v>
          </cell>
          <cell r="U596">
            <v>422024</v>
          </cell>
          <cell r="W596" t="e">
            <v>#DIV/0!</v>
          </cell>
          <cell r="X596">
            <v>178</v>
          </cell>
          <cell r="AH596">
            <v>0</v>
          </cell>
          <cell r="AS596">
            <v>0</v>
          </cell>
        </row>
        <row r="597">
          <cell r="B597">
            <v>1300748</v>
          </cell>
          <cell r="C597">
            <v>209</v>
          </cell>
          <cell r="D597">
            <v>1298614.234770328</v>
          </cell>
          <cell r="U597">
            <v>555202</v>
          </cell>
          <cell r="W597" t="e">
            <v>#DIV/0!</v>
          </cell>
          <cell r="X597">
            <v>179</v>
          </cell>
          <cell r="AH597">
            <v>0</v>
          </cell>
          <cell r="AS597">
            <v>0</v>
          </cell>
        </row>
        <row r="598">
          <cell r="B598">
            <v>1447149</v>
          </cell>
          <cell r="C598">
            <v>210</v>
          </cell>
          <cell r="D598">
            <v>1444775.076520314</v>
          </cell>
          <cell r="U598">
            <v>1088120</v>
          </cell>
          <cell r="W598" t="e">
            <v>#DIV/0!</v>
          </cell>
          <cell r="X598">
            <v>180</v>
          </cell>
          <cell r="AH598">
            <v>0</v>
          </cell>
          <cell r="AS598">
            <v>0</v>
          </cell>
        </row>
        <row r="599">
          <cell r="B599">
            <v>1261038</v>
          </cell>
          <cell r="C599">
            <v>211</v>
          </cell>
          <cell r="D599">
            <v>1258969.375610268</v>
          </cell>
          <cell r="U599">
            <v>2087271</v>
          </cell>
          <cell r="W599" t="e">
            <v>#DIV/0!</v>
          </cell>
          <cell r="X599">
            <v>181</v>
          </cell>
          <cell r="AH599">
            <v>68320</v>
          </cell>
          <cell r="AS599">
            <v>0</v>
          </cell>
        </row>
        <row r="600">
          <cell r="B600">
            <v>1034027</v>
          </cell>
          <cell r="C600">
            <v>212</v>
          </cell>
          <cell r="D600">
            <v>1032330.7676328219</v>
          </cell>
        </row>
        <row r="601">
          <cell r="B601">
            <v>917602</v>
          </cell>
          <cell r="C601">
            <v>213</v>
          </cell>
          <cell r="D601">
            <v>916096.75283277198</v>
          </cell>
        </row>
        <row r="602">
          <cell r="B602">
            <v>929748</v>
          </cell>
          <cell r="C602">
            <v>214</v>
          </cell>
          <cell r="D602">
            <v>928222.82836432802</v>
          </cell>
        </row>
        <row r="603">
          <cell r="B603">
            <v>1030876</v>
          </cell>
          <cell r="C603">
            <v>215</v>
          </cell>
          <cell r="D603">
            <v>1029184.9365773359</v>
          </cell>
        </row>
        <row r="604">
          <cell r="B604">
            <v>1173261</v>
          </cell>
          <cell r="C604">
            <v>216</v>
          </cell>
          <cell r="D604">
            <v>1171336.366229946</v>
          </cell>
        </row>
        <row r="605">
          <cell r="B605">
            <v>1354866</v>
          </cell>
          <cell r="C605">
            <v>217</v>
          </cell>
          <cell r="D605">
            <v>1352643.4588454759</v>
          </cell>
        </row>
      </sheetData>
      <sheetData sheetId="8" refreshError="1">
        <row r="5">
          <cell r="J5">
            <v>700000</v>
          </cell>
          <cell r="K5">
            <v>70000</v>
          </cell>
        </row>
        <row r="6">
          <cell r="H6" t="str">
            <v>PRICES REFERENCED IN EACH COLUMN</v>
          </cell>
          <cell r="J6">
            <v>690620</v>
          </cell>
          <cell r="K6">
            <v>69062</v>
          </cell>
        </row>
        <row r="7">
          <cell r="J7">
            <v>700000</v>
          </cell>
          <cell r="K7">
            <v>50000</v>
          </cell>
          <cell r="M7">
            <v>100000</v>
          </cell>
          <cell r="N7">
            <v>0</v>
          </cell>
        </row>
        <row r="8">
          <cell r="J8">
            <v>690620</v>
          </cell>
          <cell r="K8">
            <v>49330</v>
          </cell>
          <cell r="M8">
            <v>0</v>
          </cell>
          <cell r="N8">
            <v>0</v>
          </cell>
          <cell r="O8">
            <v>0.57314297537761227</v>
          </cell>
          <cell r="Q8">
            <v>0</v>
          </cell>
        </row>
        <row r="9">
          <cell r="I9" t="str">
            <v>October Pricing</v>
          </cell>
          <cell r="J9">
            <v>0</v>
          </cell>
          <cell r="K9">
            <v>96660</v>
          </cell>
          <cell r="M9">
            <v>0</v>
          </cell>
          <cell r="O9">
            <v>0.57314297537761227</v>
          </cell>
          <cell r="Q9">
            <v>0</v>
          </cell>
        </row>
        <row r="10">
          <cell r="I10" t="str">
            <v>DukeBCS2BS</v>
          </cell>
          <cell r="J10" t="str">
            <v>Duke1ABSTBS</v>
          </cell>
          <cell r="K10" t="str">
            <v>CoralABSTBS</v>
          </cell>
          <cell r="O10">
            <v>1</v>
          </cell>
        </row>
        <row r="11">
          <cell r="H11" t="str">
            <v>Mist Production</v>
          </cell>
          <cell r="I11" t="str">
            <v>DukeBCS2BS</v>
          </cell>
          <cell r="J11" t="str">
            <v>Duke1ABSTBS</v>
          </cell>
          <cell r="K11" t="str">
            <v>CoralABSTBS</v>
          </cell>
          <cell r="L11" t="str">
            <v>CoralBCS2BS</v>
          </cell>
          <cell r="M11" t="str">
            <v>SempraBCS2BS</v>
          </cell>
          <cell r="N11" t="str">
            <v>BPCanadaBCS2BS</v>
          </cell>
          <cell r="O11" t="str">
            <v>SempraABTCBS</v>
          </cell>
          <cell r="P11" t="str">
            <v>HuskeyABSTBS</v>
          </cell>
          <cell r="Q11" t="str">
            <v>BurlingtonABSTBS</v>
          </cell>
          <cell r="R11" t="str">
            <v>Unused "R"</v>
          </cell>
          <cell r="S11" t="str">
            <v>BPCanadaABTCBS</v>
          </cell>
          <cell r="T11" t="str">
            <v>Unused "T"</v>
          </cell>
          <cell r="U11" t="str">
            <v>BPCanadaABSTBS</v>
          </cell>
          <cell r="V11" t="str">
            <v>Unused "V"</v>
          </cell>
          <cell r="W11" t="str">
            <v>Load after annual</v>
          </cell>
          <cell r="X11" t="str">
            <v>Winter Only Load</v>
          </cell>
          <cell r="Y11" t="str">
            <v>Duke2ABSTBS</v>
          </cell>
          <cell r="Z11" t="str">
            <v>Duke3ABSTBS</v>
          </cell>
          <cell r="AA11" t="str">
            <v>SempraABSTBS</v>
          </cell>
          <cell r="AB11" t="str">
            <v>CanadianresABTCBS</v>
          </cell>
          <cell r="AC11" t="str">
            <v>NationalFuelRKBS</v>
          </cell>
          <cell r="AU11" t="str">
            <v>SEMPRAABSTSW</v>
          </cell>
        </row>
        <row r="12">
          <cell r="F12" t="str">
            <v>Total Flowing</v>
          </cell>
          <cell r="G12" t="str">
            <v>Total Storage</v>
          </cell>
          <cell r="H12" t="str">
            <v>Mist Production</v>
          </cell>
          <cell r="I12" t="str">
            <v>DukeBCS2BS</v>
          </cell>
          <cell r="J12" t="str">
            <v>Duke1ABSTBS</v>
          </cell>
          <cell r="K12" t="str">
            <v>CoralABSTBS</v>
          </cell>
          <cell r="L12" t="str">
            <v>CoralBCS2BS</v>
          </cell>
          <cell r="M12" t="str">
            <v>SempraBCS2BS</v>
          </cell>
          <cell r="N12" t="str">
            <v>BPCanadaBCS2BS</v>
          </cell>
          <cell r="O12" t="str">
            <v>SempraABTCBS</v>
          </cell>
          <cell r="P12" t="str">
            <v>HuskeyABSTBS</v>
          </cell>
          <cell r="Q12" t="str">
            <v>BurlingtonABSTBS</v>
          </cell>
          <cell r="R12" t="str">
            <v>Unused "R"</v>
          </cell>
          <cell r="S12" t="str">
            <v>BPCanadaABTCBS</v>
          </cell>
          <cell r="T12" t="str">
            <v>Unused "T"</v>
          </cell>
          <cell r="U12" t="str">
            <v>BPCanadaABSTBS</v>
          </cell>
          <cell r="V12" t="str">
            <v>Unused "V"</v>
          </cell>
          <cell r="W12" t="str">
            <v>Load after annual</v>
          </cell>
          <cell r="X12" t="str">
            <v>Winter Only Load</v>
          </cell>
          <cell r="Y12" t="str">
            <v>Duke2ABSTBS</v>
          </cell>
          <cell r="Z12" t="str">
            <v>Duke3ABSTBS</v>
          </cell>
          <cell r="AA12" t="str">
            <v>SempraABSTBS</v>
          </cell>
          <cell r="AB12" t="str">
            <v>CanadianresABTCBS</v>
          </cell>
          <cell r="AC12" t="str">
            <v>NationalFuelRKBS</v>
          </cell>
          <cell r="AD12" t="str">
            <v>OneokRKBS</v>
          </cell>
          <cell r="AE12" t="str">
            <v>EnsercoRKBS</v>
          </cell>
          <cell r="AF12" t="str">
            <v>WesternGasRKBS</v>
          </cell>
          <cell r="AG12" t="str">
            <v>ConocoPhRKBS</v>
          </cell>
          <cell r="AH12" t="str">
            <v>SempraRKBS</v>
          </cell>
          <cell r="AI12" t="str">
            <v>NationalFuelRKBS</v>
          </cell>
          <cell r="AJ12" t="str">
            <v>Unused "AJ"</v>
          </cell>
          <cell r="AK12" t="str">
            <v>Unused "AK"</v>
          </cell>
          <cell r="AL12" t="str">
            <v>Unused "AL"</v>
          </cell>
          <cell r="AM12" t="str">
            <v>Unused "AM"</v>
          </cell>
          <cell r="AN12" t="str">
            <v>Unused "AN"</v>
          </cell>
          <cell r="AO12" t="str">
            <v>Unused "AO"</v>
          </cell>
          <cell r="AP12" t="str">
            <v>Unused "AP"</v>
          </cell>
          <cell r="AQ12" t="str">
            <v>Unused "AQ"</v>
          </cell>
          <cell r="AR12" t="str">
            <v>Unused "AR"</v>
          </cell>
          <cell r="AS12" t="str">
            <v>Swing to Dispatch</v>
          </cell>
          <cell r="AT12" t="str">
            <v>Swing</v>
          </cell>
          <cell r="AU12" t="str">
            <v>SEMPRAABSTSW</v>
          </cell>
        </row>
        <row r="13">
          <cell r="H13" t="str">
            <v>Mist Production</v>
          </cell>
          <cell r="I13" t="str">
            <v>DukeBCS2BS</v>
          </cell>
          <cell r="J13" t="str">
            <v>Duke1ABSTBS</v>
          </cell>
          <cell r="K13" t="str">
            <v>CoralABSTBS</v>
          </cell>
          <cell r="L13" t="str">
            <v>CoralBCS2BS</v>
          </cell>
          <cell r="M13" t="str">
            <v>SempraBCS2BS</v>
          </cell>
          <cell r="N13" t="str">
            <v>BPCanadaBCS2BS</v>
          </cell>
          <cell r="O13" t="str">
            <v>SempraABTCBS</v>
          </cell>
          <cell r="P13" t="str">
            <v>HuskeyABSTBS</v>
          </cell>
          <cell r="Q13" t="str">
            <v>BurlingtonABSTBS</v>
          </cell>
          <cell r="R13" t="str">
            <v>Unused "R"</v>
          </cell>
          <cell r="S13" t="str">
            <v>BPCanadaABTCBS</v>
          </cell>
          <cell r="T13" t="str">
            <v>Unused "T"</v>
          </cell>
          <cell r="U13" t="str">
            <v>BPCanadaABSTBS</v>
          </cell>
          <cell r="V13" t="str">
            <v>Unused "V"</v>
          </cell>
          <cell r="Y13" t="str">
            <v>Duke2ABSTBS</v>
          </cell>
          <cell r="AU13" t="str">
            <v>swing</v>
          </cell>
        </row>
        <row r="15">
          <cell r="C15">
            <v>10</v>
          </cell>
          <cell r="D15">
            <v>1</v>
          </cell>
          <cell r="E15">
            <v>1</v>
          </cell>
          <cell r="F15">
            <v>982272.01963119593</v>
          </cell>
          <cell r="G15">
            <v>7000</v>
          </cell>
          <cell r="H15">
            <v>6420.5720000000001</v>
          </cell>
          <cell r="I15">
            <v>52531.083333333343</v>
          </cell>
          <cell r="J15">
            <v>44750</v>
          </cell>
          <cell r="K15">
            <v>45700.000000000007</v>
          </cell>
          <cell r="L15">
            <v>38790.541666666664</v>
          </cell>
          <cell r="M15">
            <v>37140.541666666672</v>
          </cell>
          <cell r="N15">
            <v>36440.541666666672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U15">
            <v>0</v>
          </cell>
        </row>
        <row r="16">
          <cell r="C16">
            <v>10</v>
          </cell>
          <cell r="D16">
            <v>2</v>
          </cell>
          <cell r="E16">
            <v>2</v>
          </cell>
          <cell r="F16">
            <v>1048117.82776624</v>
          </cell>
          <cell r="G16">
            <v>7000</v>
          </cell>
          <cell r="H16">
            <v>6420.5720000000001</v>
          </cell>
          <cell r="I16">
            <v>52531.083333333343</v>
          </cell>
          <cell r="J16">
            <v>44750</v>
          </cell>
          <cell r="K16">
            <v>45700.000000000007</v>
          </cell>
          <cell r="L16">
            <v>38790.541666666664</v>
          </cell>
          <cell r="M16">
            <v>37140.541666666672</v>
          </cell>
          <cell r="N16">
            <v>36440.541666666672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U16">
            <v>0</v>
          </cell>
        </row>
        <row r="17">
          <cell r="C17">
            <v>10</v>
          </cell>
          <cell r="D17">
            <v>3</v>
          </cell>
          <cell r="E17">
            <v>3</v>
          </cell>
          <cell r="F17">
            <v>957398.88890559191</v>
          </cell>
          <cell r="G17">
            <v>7000</v>
          </cell>
          <cell r="H17">
            <v>6420.5720000000001</v>
          </cell>
          <cell r="I17">
            <v>52531.083333333343</v>
          </cell>
          <cell r="J17">
            <v>44750</v>
          </cell>
          <cell r="K17">
            <v>45700.000000000007</v>
          </cell>
          <cell r="L17">
            <v>38790.541666666664</v>
          </cell>
          <cell r="M17">
            <v>37140.541666666672</v>
          </cell>
          <cell r="N17">
            <v>36440.541666666672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U17">
            <v>0</v>
          </cell>
        </row>
        <row r="18">
          <cell r="C18">
            <v>10</v>
          </cell>
          <cell r="D18">
            <v>4</v>
          </cell>
          <cell r="E18">
            <v>4</v>
          </cell>
          <cell r="F18">
            <v>934664.24441319995</v>
          </cell>
          <cell r="G18">
            <v>7000</v>
          </cell>
          <cell r="H18">
            <v>6420.5720000000001</v>
          </cell>
          <cell r="I18">
            <v>52531.083333333343</v>
          </cell>
          <cell r="J18">
            <v>44750</v>
          </cell>
          <cell r="K18">
            <v>45700.000000000007</v>
          </cell>
          <cell r="L18">
            <v>38790.541666666664</v>
          </cell>
          <cell r="M18">
            <v>37140.541666666672</v>
          </cell>
          <cell r="N18">
            <v>36440.541666666672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U18">
            <v>0</v>
          </cell>
        </row>
        <row r="19">
          <cell r="C19">
            <v>10</v>
          </cell>
          <cell r="D19">
            <v>5</v>
          </cell>
          <cell r="E19">
            <v>5</v>
          </cell>
          <cell r="F19">
            <v>891271.54336729599</v>
          </cell>
          <cell r="G19">
            <v>7000</v>
          </cell>
          <cell r="H19">
            <v>6420.5720000000001</v>
          </cell>
          <cell r="I19">
            <v>52531.083333333343</v>
          </cell>
          <cell r="J19">
            <v>44750</v>
          </cell>
          <cell r="K19">
            <v>45700.000000000007</v>
          </cell>
          <cell r="L19">
            <v>38790.541666666664</v>
          </cell>
          <cell r="M19">
            <v>37140.541666666672</v>
          </cell>
          <cell r="N19">
            <v>36440.541666666672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U19">
            <v>0</v>
          </cell>
        </row>
        <row r="20">
          <cell r="C20">
            <v>10</v>
          </cell>
          <cell r="D20">
            <v>6</v>
          </cell>
          <cell r="E20">
            <v>6</v>
          </cell>
          <cell r="F20">
            <v>1055407.8494632121</v>
          </cell>
          <cell r="G20">
            <v>7000</v>
          </cell>
          <cell r="H20">
            <v>6420.5720000000001</v>
          </cell>
          <cell r="I20">
            <v>52531.083333333343</v>
          </cell>
          <cell r="J20">
            <v>44750</v>
          </cell>
          <cell r="K20">
            <v>45700.000000000007</v>
          </cell>
          <cell r="L20">
            <v>38790.541666666664</v>
          </cell>
          <cell r="M20">
            <v>37140.541666666672</v>
          </cell>
          <cell r="N20">
            <v>36440.541666666672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U20">
            <v>0</v>
          </cell>
        </row>
        <row r="21">
          <cell r="C21">
            <v>10</v>
          </cell>
          <cell r="D21">
            <v>7</v>
          </cell>
          <cell r="E21">
            <v>7</v>
          </cell>
          <cell r="F21">
            <v>1078630.691793158</v>
          </cell>
          <cell r="G21">
            <v>7000</v>
          </cell>
          <cell r="H21">
            <v>6420.5720000000001</v>
          </cell>
          <cell r="I21">
            <v>52531.083333333343</v>
          </cell>
          <cell r="J21">
            <v>44750</v>
          </cell>
          <cell r="K21">
            <v>45700.000000000007</v>
          </cell>
          <cell r="L21">
            <v>38790.541666666664</v>
          </cell>
          <cell r="M21">
            <v>37140.541666666672</v>
          </cell>
          <cell r="N21">
            <v>36440.541666666672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U21">
            <v>0</v>
          </cell>
        </row>
        <row r="22">
          <cell r="C22">
            <v>10</v>
          </cell>
          <cell r="D22">
            <v>8</v>
          </cell>
          <cell r="E22">
            <v>8</v>
          </cell>
          <cell r="F22">
            <v>1281612.1710207479</v>
          </cell>
          <cell r="G22">
            <v>7000</v>
          </cell>
          <cell r="H22">
            <v>6420.5720000000001</v>
          </cell>
          <cell r="I22">
            <v>52531.083333333343</v>
          </cell>
          <cell r="J22">
            <v>44750</v>
          </cell>
          <cell r="K22">
            <v>45700.000000000007</v>
          </cell>
          <cell r="L22">
            <v>38790.541666666664</v>
          </cell>
          <cell r="M22">
            <v>37140.541666666672</v>
          </cell>
          <cell r="N22">
            <v>36440.541666666672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U22">
            <v>0</v>
          </cell>
        </row>
        <row r="23">
          <cell r="C23">
            <v>10</v>
          </cell>
          <cell r="D23">
            <v>9</v>
          </cell>
          <cell r="E23">
            <v>9</v>
          </cell>
          <cell r="F23">
            <v>1659473.3038492</v>
          </cell>
          <cell r="G23">
            <v>7000</v>
          </cell>
          <cell r="H23">
            <v>6420.5720000000001</v>
          </cell>
          <cell r="I23">
            <v>52531.083333333343</v>
          </cell>
          <cell r="J23">
            <v>44750</v>
          </cell>
          <cell r="K23">
            <v>45700.000000000007</v>
          </cell>
          <cell r="L23">
            <v>38790.541666666664</v>
          </cell>
          <cell r="M23">
            <v>37140.541666666672</v>
          </cell>
          <cell r="N23">
            <v>36440.541666666672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U23">
            <v>0</v>
          </cell>
        </row>
        <row r="24">
          <cell r="C24">
            <v>10</v>
          </cell>
          <cell r="D24">
            <v>10</v>
          </cell>
          <cell r="E24">
            <v>10</v>
          </cell>
          <cell r="F24">
            <v>1562010.4459851219</v>
          </cell>
          <cell r="G24">
            <v>7000</v>
          </cell>
          <cell r="H24">
            <v>6420.5720000000001</v>
          </cell>
          <cell r="I24">
            <v>52531.083333333343</v>
          </cell>
          <cell r="J24">
            <v>44750</v>
          </cell>
          <cell r="K24">
            <v>45700.000000000007</v>
          </cell>
          <cell r="L24">
            <v>38790.541666666664</v>
          </cell>
          <cell r="M24">
            <v>37140.541666666672</v>
          </cell>
          <cell r="N24">
            <v>36440.541666666672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U24">
            <v>0</v>
          </cell>
        </row>
        <row r="25">
          <cell r="C25">
            <v>10</v>
          </cell>
          <cell r="D25">
            <v>11</v>
          </cell>
          <cell r="E25">
            <v>11</v>
          </cell>
          <cell r="F25">
            <v>1752263.8388507979</v>
          </cell>
          <cell r="G25">
            <v>7000</v>
          </cell>
          <cell r="H25">
            <v>6420.5720000000001</v>
          </cell>
          <cell r="I25">
            <v>52531.083333333343</v>
          </cell>
          <cell r="J25">
            <v>44750</v>
          </cell>
          <cell r="K25">
            <v>45700.000000000007</v>
          </cell>
          <cell r="L25">
            <v>38790.541666666664</v>
          </cell>
          <cell r="M25">
            <v>37140.541666666672</v>
          </cell>
          <cell r="N25">
            <v>36440.541666666672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U25">
            <v>0</v>
          </cell>
        </row>
        <row r="26">
          <cell r="C26">
            <v>10</v>
          </cell>
          <cell r="D26">
            <v>12</v>
          </cell>
          <cell r="E26">
            <v>12</v>
          </cell>
          <cell r="F26">
            <v>1511440.537875464</v>
          </cell>
          <cell r="G26">
            <v>7000</v>
          </cell>
          <cell r="H26">
            <v>6420.5720000000001</v>
          </cell>
          <cell r="I26">
            <v>52531.083333333343</v>
          </cell>
          <cell r="J26">
            <v>44750</v>
          </cell>
          <cell r="K26">
            <v>45700.000000000007</v>
          </cell>
          <cell r="L26">
            <v>38790.541666666664</v>
          </cell>
          <cell r="M26">
            <v>37140.541666666672</v>
          </cell>
          <cell r="N26">
            <v>36440.541666666672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U26">
            <v>0</v>
          </cell>
        </row>
        <row r="27">
          <cell r="C27">
            <v>10</v>
          </cell>
          <cell r="D27">
            <v>13</v>
          </cell>
          <cell r="E27">
            <v>13</v>
          </cell>
          <cell r="F27">
            <v>1610839.2149767959</v>
          </cell>
          <cell r="G27">
            <v>7000</v>
          </cell>
          <cell r="H27">
            <v>6420.5720000000001</v>
          </cell>
          <cell r="I27">
            <v>52531.083333333343</v>
          </cell>
          <cell r="J27">
            <v>44750</v>
          </cell>
          <cell r="K27">
            <v>45700.000000000007</v>
          </cell>
          <cell r="L27">
            <v>38790.541666666664</v>
          </cell>
          <cell r="M27">
            <v>37140.541666666672</v>
          </cell>
          <cell r="N27">
            <v>36440.541666666672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U27">
            <v>0</v>
          </cell>
        </row>
        <row r="28">
          <cell r="C28">
            <v>10</v>
          </cell>
          <cell r="D28">
            <v>14</v>
          </cell>
          <cell r="E28">
            <v>14</v>
          </cell>
          <cell r="F28">
            <v>1634394.5110488799</v>
          </cell>
          <cell r="G28">
            <v>7000</v>
          </cell>
          <cell r="H28">
            <v>6420.5720000000001</v>
          </cell>
          <cell r="I28">
            <v>52531.083333333343</v>
          </cell>
          <cell r="J28">
            <v>44750</v>
          </cell>
          <cell r="K28">
            <v>45700.000000000007</v>
          </cell>
          <cell r="L28">
            <v>38790.541666666664</v>
          </cell>
          <cell r="M28">
            <v>37140.541666666672</v>
          </cell>
          <cell r="N28">
            <v>36440.541666666672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U28">
            <v>0</v>
          </cell>
        </row>
        <row r="29">
          <cell r="C29">
            <v>10</v>
          </cell>
          <cell r="D29">
            <v>15</v>
          </cell>
          <cell r="E29">
            <v>15</v>
          </cell>
          <cell r="F29">
            <v>1833445.448586388</v>
          </cell>
          <cell r="G29">
            <v>7000</v>
          </cell>
          <cell r="H29">
            <v>6420.5720000000001</v>
          </cell>
          <cell r="I29">
            <v>52531.083333333343</v>
          </cell>
          <cell r="J29">
            <v>44750</v>
          </cell>
          <cell r="K29">
            <v>45700.000000000007</v>
          </cell>
          <cell r="L29">
            <v>38790.541666666664</v>
          </cell>
          <cell r="M29">
            <v>37140.541666666672</v>
          </cell>
          <cell r="N29">
            <v>36440.541666666672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U29">
            <v>0</v>
          </cell>
        </row>
        <row r="30">
          <cell r="C30">
            <v>10</v>
          </cell>
          <cell r="D30">
            <v>16</v>
          </cell>
          <cell r="E30">
            <v>16</v>
          </cell>
          <cell r="F30">
            <v>1255294.413974202</v>
          </cell>
          <cell r="G30">
            <v>7000</v>
          </cell>
          <cell r="H30">
            <v>6420.5720000000001</v>
          </cell>
          <cell r="I30">
            <v>52531.083333333343</v>
          </cell>
          <cell r="J30">
            <v>44750</v>
          </cell>
          <cell r="K30">
            <v>45700.000000000007</v>
          </cell>
          <cell r="L30">
            <v>38790.541666666664</v>
          </cell>
          <cell r="M30">
            <v>37140.541666666672</v>
          </cell>
          <cell r="N30">
            <v>36440.541666666672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U30">
            <v>0</v>
          </cell>
        </row>
        <row r="31">
          <cell r="C31">
            <v>10</v>
          </cell>
          <cell r="D31">
            <v>17</v>
          </cell>
          <cell r="E31">
            <v>17</v>
          </cell>
          <cell r="F31">
            <v>1002537.72086741</v>
          </cell>
          <cell r="G31">
            <v>7000</v>
          </cell>
          <cell r="H31">
            <v>6420.5720000000001</v>
          </cell>
          <cell r="I31">
            <v>52531.083333333343</v>
          </cell>
          <cell r="J31">
            <v>44750</v>
          </cell>
          <cell r="K31">
            <v>45700.000000000007</v>
          </cell>
          <cell r="L31">
            <v>38790.541666666664</v>
          </cell>
          <cell r="M31">
            <v>37140.541666666672</v>
          </cell>
          <cell r="N31">
            <v>36440.541666666672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U31">
            <v>0</v>
          </cell>
        </row>
        <row r="32">
          <cell r="C32">
            <v>10</v>
          </cell>
          <cell r="D32">
            <v>18</v>
          </cell>
          <cell r="E32">
            <v>18</v>
          </cell>
          <cell r="F32">
            <v>976667.22891539196</v>
          </cell>
          <cell r="G32">
            <v>7000</v>
          </cell>
          <cell r="H32">
            <v>6420.5720000000001</v>
          </cell>
          <cell r="I32">
            <v>52531.083333333343</v>
          </cell>
          <cell r="J32">
            <v>44750</v>
          </cell>
          <cell r="K32">
            <v>45700.000000000007</v>
          </cell>
          <cell r="L32">
            <v>38790.541666666664</v>
          </cell>
          <cell r="M32">
            <v>37140.541666666672</v>
          </cell>
          <cell r="N32">
            <v>36440.541666666672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U32">
            <v>0</v>
          </cell>
        </row>
        <row r="33">
          <cell r="C33">
            <v>10</v>
          </cell>
          <cell r="D33">
            <v>19</v>
          </cell>
          <cell r="E33">
            <v>19</v>
          </cell>
          <cell r="F33">
            <v>952895.28881314595</v>
          </cell>
          <cell r="G33">
            <v>7000</v>
          </cell>
          <cell r="H33">
            <v>6420.5720000000001</v>
          </cell>
          <cell r="I33">
            <v>52531.083333333343</v>
          </cell>
          <cell r="J33">
            <v>44750</v>
          </cell>
          <cell r="K33">
            <v>45700.000000000007</v>
          </cell>
          <cell r="L33">
            <v>38790.541666666664</v>
          </cell>
          <cell r="M33">
            <v>37140.541666666672</v>
          </cell>
          <cell r="N33">
            <v>36440.541666666672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U33">
            <v>0</v>
          </cell>
        </row>
        <row r="34">
          <cell r="C34">
            <v>10</v>
          </cell>
          <cell r="D34">
            <v>20</v>
          </cell>
          <cell r="E34">
            <v>20</v>
          </cell>
          <cell r="F34">
            <v>932617.60726189998</v>
          </cell>
          <cell r="G34">
            <v>7000</v>
          </cell>
          <cell r="H34">
            <v>6420.5720000000001</v>
          </cell>
          <cell r="I34">
            <v>52531.083333333343</v>
          </cell>
          <cell r="J34">
            <v>44750</v>
          </cell>
          <cell r="K34">
            <v>45700.000000000007</v>
          </cell>
          <cell r="L34">
            <v>38790.541666666664</v>
          </cell>
          <cell r="M34">
            <v>37140.541666666672</v>
          </cell>
          <cell r="N34">
            <v>36440.541666666672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U34">
            <v>0</v>
          </cell>
        </row>
        <row r="35">
          <cell r="C35">
            <v>10</v>
          </cell>
          <cell r="D35">
            <v>21</v>
          </cell>
          <cell r="E35">
            <v>21</v>
          </cell>
          <cell r="F35">
            <v>866258.64229965198</v>
          </cell>
          <cell r="G35">
            <v>7000</v>
          </cell>
          <cell r="H35">
            <v>6420.5720000000001</v>
          </cell>
          <cell r="I35">
            <v>52531.083333333343</v>
          </cell>
          <cell r="J35">
            <v>44750</v>
          </cell>
          <cell r="K35">
            <v>45700.000000000007</v>
          </cell>
          <cell r="L35">
            <v>38790.541666666664</v>
          </cell>
          <cell r="M35">
            <v>37140.541666666672</v>
          </cell>
          <cell r="N35">
            <v>36440.541666666672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U35">
            <v>0</v>
          </cell>
        </row>
        <row r="36">
          <cell r="C36">
            <v>10</v>
          </cell>
          <cell r="D36">
            <v>22</v>
          </cell>
          <cell r="E36">
            <v>22</v>
          </cell>
          <cell r="F36">
            <v>1114410.9009958119</v>
          </cell>
          <cell r="G36">
            <v>7000</v>
          </cell>
          <cell r="H36">
            <v>6420.5720000000001</v>
          </cell>
          <cell r="I36">
            <v>52531.083333333343</v>
          </cell>
          <cell r="J36">
            <v>44750</v>
          </cell>
          <cell r="K36">
            <v>45700.000000000007</v>
          </cell>
          <cell r="L36">
            <v>38790.541666666664</v>
          </cell>
          <cell r="M36">
            <v>37140.541666666672</v>
          </cell>
          <cell r="N36">
            <v>36440.541666666672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U36">
            <v>0</v>
          </cell>
        </row>
        <row r="37">
          <cell r="C37">
            <v>10</v>
          </cell>
          <cell r="D37">
            <v>23</v>
          </cell>
          <cell r="E37">
            <v>23</v>
          </cell>
          <cell r="F37">
            <v>1613539.7776569258</v>
          </cell>
          <cell r="G37">
            <v>7000</v>
          </cell>
          <cell r="H37">
            <v>6420.5720000000001</v>
          </cell>
          <cell r="I37">
            <v>52531.083333333343</v>
          </cell>
          <cell r="J37">
            <v>44750</v>
          </cell>
          <cell r="K37">
            <v>45700.000000000007</v>
          </cell>
          <cell r="L37">
            <v>38790.541666666664</v>
          </cell>
          <cell r="M37">
            <v>37140.541666666672</v>
          </cell>
          <cell r="N37">
            <v>36440.541666666672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U37">
            <v>0</v>
          </cell>
        </row>
        <row r="38">
          <cell r="B38">
            <v>38284</v>
          </cell>
          <cell r="C38">
            <v>10</v>
          </cell>
          <cell r="D38">
            <v>24</v>
          </cell>
          <cell r="E38">
            <v>24</v>
          </cell>
          <cell r="F38">
            <v>1760394.479319182</v>
          </cell>
          <cell r="G38">
            <v>7000</v>
          </cell>
          <cell r="H38">
            <v>6420.5720000000001</v>
          </cell>
          <cell r="I38">
            <v>52531.083333333343</v>
          </cell>
          <cell r="J38">
            <v>44750</v>
          </cell>
          <cell r="K38">
            <v>45700.000000000007</v>
          </cell>
          <cell r="L38">
            <v>38790.541666666664</v>
          </cell>
          <cell r="M38">
            <v>37140.541666666672</v>
          </cell>
          <cell r="N38">
            <v>36440.541666666672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U38">
            <v>0</v>
          </cell>
        </row>
        <row r="39">
          <cell r="B39">
            <v>38285</v>
          </cell>
          <cell r="C39">
            <v>10</v>
          </cell>
          <cell r="D39">
            <v>25</v>
          </cell>
          <cell r="E39">
            <v>25</v>
          </cell>
          <cell r="F39">
            <v>1449538.25010512</v>
          </cell>
          <cell r="G39">
            <v>7000</v>
          </cell>
          <cell r="H39">
            <v>6420.5720000000001</v>
          </cell>
          <cell r="I39">
            <v>52531.083333333343</v>
          </cell>
          <cell r="J39">
            <v>44750</v>
          </cell>
          <cell r="K39">
            <v>45700.000000000007</v>
          </cell>
          <cell r="L39">
            <v>38790.541666666664</v>
          </cell>
          <cell r="M39">
            <v>37140.541666666672</v>
          </cell>
          <cell r="N39">
            <v>36440.541666666672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U39">
            <v>0</v>
          </cell>
        </row>
        <row r="40">
          <cell r="B40">
            <v>38286</v>
          </cell>
          <cell r="C40">
            <v>10</v>
          </cell>
          <cell r="D40">
            <v>26</v>
          </cell>
          <cell r="E40">
            <v>26</v>
          </cell>
          <cell r="F40">
            <v>1234108.2251996959</v>
          </cell>
          <cell r="G40">
            <v>7000</v>
          </cell>
          <cell r="H40">
            <v>6420.5720000000001</v>
          </cell>
          <cell r="I40">
            <v>52531.083333333343</v>
          </cell>
          <cell r="J40">
            <v>44750</v>
          </cell>
          <cell r="K40">
            <v>45700.000000000007</v>
          </cell>
          <cell r="L40">
            <v>38790.541666666664</v>
          </cell>
          <cell r="M40">
            <v>37140.541666666672</v>
          </cell>
          <cell r="N40">
            <v>36440.541666666672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U40">
            <v>0</v>
          </cell>
        </row>
        <row r="41">
          <cell r="B41">
            <v>38287</v>
          </cell>
          <cell r="C41">
            <v>10</v>
          </cell>
          <cell r="D41">
            <v>27</v>
          </cell>
          <cell r="E41">
            <v>27</v>
          </cell>
          <cell r="F41">
            <v>1241374.286266604</v>
          </cell>
          <cell r="G41">
            <v>7000</v>
          </cell>
          <cell r="H41">
            <v>6420.5720000000001</v>
          </cell>
          <cell r="I41">
            <v>52531.083333333343</v>
          </cell>
          <cell r="J41">
            <v>44750</v>
          </cell>
          <cell r="K41">
            <v>45700.000000000007</v>
          </cell>
          <cell r="L41">
            <v>38790.541666666664</v>
          </cell>
          <cell r="M41">
            <v>37140.541666666672</v>
          </cell>
          <cell r="N41">
            <v>36440.541666666672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U41">
            <v>0</v>
          </cell>
        </row>
        <row r="42">
          <cell r="B42">
            <v>38288</v>
          </cell>
          <cell r="C42">
            <v>10</v>
          </cell>
          <cell r="D42">
            <v>28</v>
          </cell>
          <cell r="E42">
            <v>28</v>
          </cell>
          <cell r="F42">
            <v>1319928.2135718421</v>
          </cell>
          <cell r="G42">
            <v>7000</v>
          </cell>
          <cell r="H42">
            <v>6420.5720000000001</v>
          </cell>
          <cell r="I42">
            <v>52531.083333333343</v>
          </cell>
          <cell r="J42">
            <v>44750</v>
          </cell>
          <cell r="K42">
            <v>45700.000000000007</v>
          </cell>
          <cell r="L42">
            <v>38790.541666666664</v>
          </cell>
          <cell r="M42">
            <v>37140.541666666672</v>
          </cell>
          <cell r="N42">
            <v>36440.541666666672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U42">
            <v>0</v>
          </cell>
        </row>
        <row r="43">
          <cell r="B43">
            <v>38289</v>
          </cell>
          <cell r="C43">
            <v>10</v>
          </cell>
          <cell r="D43">
            <v>29</v>
          </cell>
          <cell r="E43">
            <v>29</v>
          </cell>
          <cell r="F43">
            <v>1523456.79385256</v>
          </cell>
          <cell r="G43">
            <v>885516</v>
          </cell>
          <cell r="H43">
            <v>6420.5720000000001</v>
          </cell>
          <cell r="I43">
            <v>52531.083333333343</v>
          </cell>
          <cell r="J43">
            <v>44750</v>
          </cell>
          <cell r="K43">
            <v>45700.000000000007</v>
          </cell>
          <cell r="L43">
            <v>38790.541666666664</v>
          </cell>
          <cell r="M43">
            <v>37140.541666666672</v>
          </cell>
          <cell r="N43">
            <v>36440.541666666672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U43">
            <v>0</v>
          </cell>
        </row>
        <row r="44">
          <cell r="B44">
            <v>38290</v>
          </cell>
          <cell r="C44">
            <v>10</v>
          </cell>
          <cell r="D44">
            <v>30</v>
          </cell>
          <cell r="E44">
            <v>30</v>
          </cell>
          <cell r="F44">
            <v>1523456.79385256</v>
          </cell>
          <cell r="G44">
            <v>1813976</v>
          </cell>
          <cell r="H44">
            <v>6420.5720000000001</v>
          </cell>
          <cell r="I44">
            <v>52531.083333333343</v>
          </cell>
          <cell r="J44">
            <v>44750</v>
          </cell>
          <cell r="K44">
            <v>45700.000000000007</v>
          </cell>
          <cell r="L44">
            <v>38790.541666666664</v>
          </cell>
          <cell r="M44">
            <v>37140.541666666672</v>
          </cell>
          <cell r="N44">
            <v>36440.541666666672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U44">
            <v>0</v>
          </cell>
        </row>
        <row r="45">
          <cell r="B45">
            <v>38291</v>
          </cell>
          <cell r="C45">
            <v>10</v>
          </cell>
          <cell r="D45">
            <v>31</v>
          </cell>
          <cell r="E45">
            <v>31</v>
          </cell>
          <cell r="F45">
            <v>1523456.79385256</v>
          </cell>
          <cell r="G45">
            <v>2345879</v>
          </cell>
          <cell r="H45">
            <v>6420.5720000000001</v>
          </cell>
          <cell r="I45">
            <v>52531.083333333343</v>
          </cell>
          <cell r="J45">
            <v>44750</v>
          </cell>
          <cell r="K45">
            <v>45700.000000000007</v>
          </cell>
          <cell r="L45">
            <v>38790.541666666664</v>
          </cell>
          <cell r="M45">
            <v>37140.541666666672</v>
          </cell>
          <cell r="N45">
            <v>36440.541666666672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U45">
            <v>0</v>
          </cell>
        </row>
        <row r="46">
          <cell r="B46">
            <v>38292</v>
          </cell>
          <cell r="C46">
            <v>11</v>
          </cell>
          <cell r="D46">
            <v>1</v>
          </cell>
          <cell r="E46">
            <v>32</v>
          </cell>
          <cell r="F46">
            <v>2472667.1374337799</v>
          </cell>
          <cell r="G46">
            <v>888968</v>
          </cell>
          <cell r="H46">
            <v>6420.5720000000001</v>
          </cell>
          <cell r="I46">
            <v>94361.403902474252</v>
          </cell>
          <cell r="J46">
            <v>44775</v>
          </cell>
          <cell r="K46">
            <v>45700.000000000007</v>
          </cell>
          <cell r="L46">
            <v>36680.701951237126</v>
          </cell>
          <cell r="M46">
            <v>37080.701951237126</v>
          </cell>
          <cell r="N46">
            <v>36380.701951237126</v>
          </cell>
          <cell r="O46">
            <v>46980.701951237133</v>
          </cell>
          <cell r="P46">
            <v>53550</v>
          </cell>
          <cell r="Q46">
            <v>82275</v>
          </cell>
          <cell r="R46">
            <v>0</v>
          </cell>
          <cell r="S46">
            <v>43430.701951237126</v>
          </cell>
          <cell r="T46">
            <v>0</v>
          </cell>
          <cell r="U46">
            <v>55400</v>
          </cell>
          <cell r="V46">
            <v>0</v>
          </cell>
          <cell r="Y46">
            <v>27987.5</v>
          </cell>
          <cell r="Z46">
            <v>0</v>
          </cell>
          <cell r="AA46">
            <v>59899.999999999993</v>
          </cell>
          <cell r="AB46">
            <v>51930.701951237119</v>
          </cell>
          <cell r="AC46">
            <v>61500</v>
          </cell>
          <cell r="AD46">
            <v>89475</v>
          </cell>
          <cell r="AE46">
            <v>59449.999999999993</v>
          </cell>
          <cell r="AF46">
            <v>59599.999999999993</v>
          </cell>
          <cell r="AG46">
            <v>30200</v>
          </cell>
          <cell r="AH46">
            <v>47519.999999999993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U46">
            <v>70650</v>
          </cell>
        </row>
        <row r="47">
          <cell r="B47">
            <v>38293</v>
          </cell>
          <cell r="C47">
            <v>11</v>
          </cell>
          <cell r="D47">
            <v>2</v>
          </cell>
          <cell r="E47">
            <v>33</v>
          </cell>
          <cell r="F47">
            <v>2472667.1374337799</v>
          </cell>
          <cell r="G47">
            <v>1344069</v>
          </cell>
          <cell r="H47">
            <v>6420.5720000000001</v>
          </cell>
          <cell r="I47">
            <v>94361.403902474252</v>
          </cell>
          <cell r="J47">
            <v>44775</v>
          </cell>
          <cell r="K47">
            <v>45700.000000000007</v>
          </cell>
          <cell r="L47">
            <v>36680.701951237126</v>
          </cell>
          <cell r="M47">
            <v>37080.701951237126</v>
          </cell>
          <cell r="N47">
            <v>36380.701951237126</v>
          </cell>
          <cell r="O47">
            <v>46980.701951237133</v>
          </cell>
          <cell r="P47">
            <v>53550</v>
          </cell>
          <cell r="Q47">
            <v>82275</v>
          </cell>
          <cell r="R47">
            <v>0</v>
          </cell>
          <cell r="S47">
            <v>43430.701951237126</v>
          </cell>
          <cell r="T47">
            <v>0</v>
          </cell>
          <cell r="U47">
            <v>55400</v>
          </cell>
          <cell r="V47">
            <v>0</v>
          </cell>
          <cell r="Y47">
            <v>27987.5</v>
          </cell>
          <cell r="Z47">
            <v>0</v>
          </cell>
          <cell r="AA47">
            <v>59899.999999999993</v>
          </cell>
          <cell r="AB47">
            <v>51930.701951237119</v>
          </cell>
          <cell r="AC47">
            <v>61500</v>
          </cell>
          <cell r="AD47">
            <v>89475</v>
          </cell>
          <cell r="AE47">
            <v>59449.999999999993</v>
          </cell>
          <cell r="AF47">
            <v>59599.999999999993</v>
          </cell>
          <cell r="AG47">
            <v>30200</v>
          </cell>
          <cell r="AH47">
            <v>47519.999999999993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U47">
            <v>70650</v>
          </cell>
        </row>
        <row r="48">
          <cell r="B48">
            <v>38294</v>
          </cell>
          <cell r="C48">
            <v>11</v>
          </cell>
          <cell r="D48">
            <v>3</v>
          </cell>
          <cell r="E48">
            <v>34</v>
          </cell>
          <cell r="F48">
            <v>2472667.1374337799</v>
          </cell>
          <cell r="G48">
            <v>1147122</v>
          </cell>
          <cell r="H48">
            <v>6420.5720000000001</v>
          </cell>
          <cell r="I48">
            <v>94361.403902474252</v>
          </cell>
          <cell r="J48">
            <v>44775</v>
          </cell>
          <cell r="K48">
            <v>45700.000000000007</v>
          </cell>
          <cell r="L48">
            <v>36680.701951237126</v>
          </cell>
          <cell r="M48">
            <v>37080.701951237126</v>
          </cell>
          <cell r="N48">
            <v>36380.701951237126</v>
          </cell>
          <cell r="O48">
            <v>46980.701951237133</v>
          </cell>
          <cell r="P48">
            <v>53550</v>
          </cell>
          <cell r="Q48">
            <v>82275</v>
          </cell>
          <cell r="R48">
            <v>0</v>
          </cell>
          <cell r="S48">
            <v>43430.701951237126</v>
          </cell>
          <cell r="T48">
            <v>0</v>
          </cell>
          <cell r="U48">
            <v>55400</v>
          </cell>
          <cell r="V48">
            <v>0</v>
          </cell>
          <cell r="Y48">
            <v>27987.5</v>
          </cell>
          <cell r="Z48">
            <v>0</v>
          </cell>
          <cell r="AA48">
            <v>59899.999999999993</v>
          </cell>
          <cell r="AB48">
            <v>51930.701951237119</v>
          </cell>
          <cell r="AC48">
            <v>61500</v>
          </cell>
          <cell r="AD48">
            <v>89475</v>
          </cell>
          <cell r="AE48">
            <v>59449.999999999993</v>
          </cell>
          <cell r="AF48">
            <v>59599.999999999993</v>
          </cell>
          <cell r="AG48">
            <v>30200</v>
          </cell>
          <cell r="AH48">
            <v>47519.999999999993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U48">
            <v>70650</v>
          </cell>
        </row>
        <row r="49">
          <cell r="B49">
            <v>38295</v>
          </cell>
          <cell r="C49">
            <v>11</v>
          </cell>
          <cell r="D49">
            <v>4</v>
          </cell>
          <cell r="E49">
            <v>35</v>
          </cell>
          <cell r="F49">
            <v>2472667.1374337799</v>
          </cell>
          <cell r="G49">
            <v>1498130</v>
          </cell>
          <cell r="H49">
            <v>6420.5720000000001</v>
          </cell>
          <cell r="I49">
            <v>94361.403902474252</v>
          </cell>
          <cell r="J49">
            <v>44775</v>
          </cell>
          <cell r="K49">
            <v>45700.000000000007</v>
          </cell>
          <cell r="L49">
            <v>36680.701951237126</v>
          </cell>
          <cell r="M49">
            <v>37080.701951237126</v>
          </cell>
          <cell r="N49">
            <v>36380.701951237126</v>
          </cell>
          <cell r="O49">
            <v>46980.701951237133</v>
          </cell>
          <cell r="P49">
            <v>53550</v>
          </cell>
          <cell r="Q49">
            <v>82275</v>
          </cell>
          <cell r="R49">
            <v>0</v>
          </cell>
          <cell r="S49">
            <v>43430.701951237126</v>
          </cell>
          <cell r="T49">
            <v>0</v>
          </cell>
          <cell r="U49">
            <v>55400</v>
          </cell>
          <cell r="V49">
            <v>0</v>
          </cell>
          <cell r="Y49">
            <v>27987.5</v>
          </cell>
          <cell r="Z49">
            <v>0</v>
          </cell>
          <cell r="AA49">
            <v>59899.999999999993</v>
          </cell>
          <cell r="AB49">
            <v>51930.701951237119</v>
          </cell>
          <cell r="AC49">
            <v>61500</v>
          </cell>
          <cell r="AD49">
            <v>89475</v>
          </cell>
          <cell r="AE49">
            <v>59449.999999999993</v>
          </cell>
          <cell r="AF49">
            <v>59599.999999999993</v>
          </cell>
          <cell r="AG49">
            <v>30200</v>
          </cell>
          <cell r="AH49">
            <v>47519.999999999993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U49">
            <v>70650</v>
          </cell>
        </row>
        <row r="50">
          <cell r="B50">
            <v>38296</v>
          </cell>
          <cell r="C50">
            <v>11</v>
          </cell>
          <cell r="D50">
            <v>5</v>
          </cell>
          <cell r="E50">
            <v>36</v>
          </cell>
          <cell r="F50">
            <v>2472667.1374337799</v>
          </cell>
          <cell r="G50">
            <v>1256349</v>
          </cell>
          <cell r="H50">
            <v>6420.5720000000001</v>
          </cell>
          <cell r="I50">
            <v>94361.403902474252</v>
          </cell>
          <cell r="J50">
            <v>44775</v>
          </cell>
          <cell r="K50">
            <v>45700.000000000007</v>
          </cell>
          <cell r="L50">
            <v>36680.701951237126</v>
          </cell>
          <cell r="M50">
            <v>37080.701951237126</v>
          </cell>
          <cell r="N50">
            <v>36380.701951237126</v>
          </cell>
          <cell r="O50">
            <v>46980.701951237133</v>
          </cell>
          <cell r="P50">
            <v>53550</v>
          </cell>
          <cell r="Q50">
            <v>82275</v>
          </cell>
          <cell r="R50">
            <v>0</v>
          </cell>
          <cell r="S50">
            <v>43430.701951237126</v>
          </cell>
          <cell r="T50">
            <v>0</v>
          </cell>
          <cell r="U50">
            <v>55400</v>
          </cell>
          <cell r="V50">
            <v>0</v>
          </cell>
          <cell r="Y50">
            <v>27987.5</v>
          </cell>
          <cell r="Z50">
            <v>0</v>
          </cell>
          <cell r="AA50">
            <v>59899.999999999993</v>
          </cell>
          <cell r="AB50">
            <v>51930.701951237119</v>
          </cell>
          <cell r="AC50">
            <v>61500</v>
          </cell>
          <cell r="AD50">
            <v>89475</v>
          </cell>
          <cell r="AE50">
            <v>59449.999999999993</v>
          </cell>
          <cell r="AF50">
            <v>59599.999999999993</v>
          </cell>
          <cell r="AG50">
            <v>30200</v>
          </cell>
          <cell r="AH50">
            <v>47519.999999999993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U50">
            <v>70650</v>
          </cell>
        </row>
        <row r="51">
          <cell r="B51">
            <v>38297</v>
          </cell>
          <cell r="C51">
            <v>11</v>
          </cell>
          <cell r="D51">
            <v>6</v>
          </cell>
          <cell r="E51">
            <v>37</v>
          </cell>
          <cell r="F51">
            <v>2472667.1374337799</v>
          </cell>
          <cell r="G51">
            <v>886012</v>
          </cell>
          <cell r="H51">
            <v>6420.5720000000001</v>
          </cell>
          <cell r="I51">
            <v>94361.403902474252</v>
          </cell>
          <cell r="J51">
            <v>44775</v>
          </cell>
          <cell r="K51">
            <v>45700.000000000007</v>
          </cell>
          <cell r="L51">
            <v>36680.701951237126</v>
          </cell>
          <cell r="M51">
            <v>37080.701951237126</v>
          </cell>
          <cell r="N51">
            <v>36380.701951237126</v>
          </cell>
          <cell r="O51">
            <v>46980.701951237133</v>
          </cell>
          <cell r="P51">
            <v>53550</v>
          </cell>
          <cell r="Q51">
            <v>82275</v>
          </cell>
          <cell r="R51">
            <v>0</v>
          </cell>
          <cell r="S51">
            <v>43430.701951237126</v>
          </cell>
          <cell r="T51">
            <v>0</v>
          </cell>
          <cell r="U51">
            <v>55400</v>
          </cell>
          <cell r="V51">
            <v>0</v>
          </cell>
          <cell r="Y51">
            <v>27987.5</v>
          </cell>
          <cell r="Z51">
            <v>0</v>
          </cell>
          <cell r="AA51">
            <v>59899.999999999993</v>
          </cell>
          <cell r="AB51">
            <v>51930.701951237119</v>
          </cell>
          <cell r="AC51">
            <v>61500</v>
          </cell>
          <cell r="AD51">
            <v>89475</v>
          </cell>
          <cell r="AE51">
            <v>59449.999999999993</v>
          </cell>
          <cell r="AF51">
            <v>59599.999999999993</v>
          </cell>
          <cell r="AG51">
            <v>30200</v>
          </cell>
          <cell r="AH51">
            <v>47519.999999999993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U51">
            <v>70650</v>
          </cell>
        </row>
        <row r="52">
          <cell r="B52">
            <v>38298</v>
          </cell>
          <cell r="C52">
            <v>11</v>
          </cell>
          <cell r="D52">
            <v>7</v>
          </cell>
          <cell r="E52">
            <v>38</v>
          </cell>
          <cell r="F52">
            <v>2472667.1374337799</v>
          </cell>
          <cell r="G52">
            <v>574985</v>
          </cell>
          <cell r="H52">
            <v>6420.5720000000001</v>
          </cell>
          <cell r="I52">
            <v>94361.403902474252</v>
          </cell>
          <cell r="J52">
            <v>44775</v>
          </cell>
          <cell r="K52">
            <v>45700.000000000007</v>
          </cell>
          <cell r="L52">
            <v>36680.701951237126</v>
          </cell>
          <cell r="M52">
            <v>37080.701951237126</v>
          </cell>
          <cell r="N52">
            <v>36380.701951237126</v>
          </cell>
          <cell r="O52">
            <v>46980.701951237133</v>
          </cell>
          <cell r="P52">
            <v>53550</v>
          </cell>
          <cell r="Q52">
            <v>82275</v>
          </cell>
          <cell r="R52">
            <v>0</v>
          </cell>
          <cell r="S52">
            <v>43430.701951237126</v>
          </cell>
          <cell r="T52">
            <v>0</v>
          </cell>
          <cell r="U52">
            <v>55400</v>
          </cell>
          <cell r="V52">
            <v>0</v>
          </cell>
          <cell r="Y52">
            <v>27987.5</v>
          </cell>
          <cell r="Z52">
            <v>0</v>
          </cell>
          <cell r="AA52">
            <v>59899.999999999993</v>
          </cell>
          <cell r="AB52">
            <v>51930.701951237119</v>
          </cell>
          <cell r="AC52">
            <v>61500</v>
          </cell>
          <cell r="AD52">
            <v>89475</v>
          </cell>
          <cell r="AE52">
            <v>59449.999999999993</v>
          </cell>
          <cell r="AF52">
            <v>59599.999999999993</v>
          </cell>
          <cell r="AG52">
            <v>30200</v>
          </cell>
          <cell r="AH52">
            <v>47519.999999999993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U52">
            <v>70650</v>
          </cell>
        </row>
        <row r="53">
          <cell r="B53">
            <v>38299</v>
          </cell>
          <cell r="C53">
            <v>11</v>
          </cell>
          <cell r="D53">
            <v>8</v>
          </cell>
          <cell r="E53">
            <v>39</v>
          </cell>
          <cell r="F53">
            <v>2472667.1374337799</v>
          </cell>
          <cell r="G53">
            <v>226488</v>
          </cell>
          <cell r="H53">
            <v>6420.5720000000001</v>
          </cell>
          <cell r="I53">
            <v>94361.403902474252</v>
          </cell>
          <cell r="J53">
            <v>44775</v>
          </cell>
          <cell r="K53">
            <v>45700.000000000007</v>
          </cell>
          <cell r="L53">
            <v>36680.701951237126</v>
          </cell>
          <cell r="M53">
            <v>37080.701951237126</v>
          </cell>
          <cell r="N53">
            <v>36380.701951237126</v>
          </cell>
          <cell r="O53">
            <v>46980.701951237133</v>
          </cell>
          <cell r="P53">
            <v>53550</v>
          </cell>
          <cell r="Q53">
            <v>82275</v>
          </cell>
          <cell r="R53">
            <v>0</v>
          </cell>
          <cell r="S53">
            <v>43430.701951237126</v>
          </cell>
          <cell r="T53">
            <v>0</v>
          </cell>
          <cell r="U53">
            <v>55400</v>
          </cell>
          <cell r="V53">
            <v>0</v>
          </cell>
          <cell r="Y53">
            <v>27987.5</v>
          </cell>
          <cell r="Z53">
            <v>0</v>
          </cell>
          <cell r="AA53">
            <v>59899.999999999993</v>
          </cell>
          <cell r="AB53">
            <v>51930.701951237119</v>
          </cell>
          <cell r="AC53">
            <v>61500</v>
          </cell>
          <cell r="AD53">
            <v>89475</v>
          </cell>
          <cell r="AE53">
            <v>59449.999999999993</v>
          </cell>
          <cell r="AF53">
            <v>59599.999999999993</v>
          </cell>
          <cell r="AG53">
            <v>30200</v>
          </cell>
          <cell r="AH53">
            <v>47519.999999999993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U53">
            <v>70650</v>
          </cell>
        </row>
        <row r="54">
          <cell r="B54">
            <v>38300</v>
          </cell>
          <cell r="C54">
            <v>11</v>
          </cell>
          <cell r="D54">
            <v>9</v>
          </cell>
          <cell r="E54">
            <v>40</v>
          </cell>
          <cell r="F54">
            <v>2240117.2423476279</v>
          </cell>
          <cell r="G54">
            <v>7000</v>
          </cell>
          <cell r="H54">
            <v>6420.5720000000001</v>
          </cell>
          <cell r="I54">
            <v>94361.403902474252</v>
          </cell>
          <cell r="J54">
            <v>44775</v>
          </cell>
          <cell r="K54">
            <v>45700.000000000007</v>
          </cell>
          <cell r="L54">
            <v>36680.701951237126</v>
          </cell>
          <cell r="M54">
            <v>37080.701951237126</v>
          </cell>
          <cell r="N54">
            <v>36380.701951237126</v>
          </cell>
          <cell r="O54">
            <v>46980.701951237133</v>
          </cell>
          <cell r="P54">
            <v>53550</v>
          </cell>
          <cell r="Q54">
            <v>82275</v>
          </cell>
          <cell r="R54">
            <v>0</v>
          </cell>
          <cell r="S54">
            <v>43430.701951237126</v>
          </cell>
          <cell r="T54">
            <v>0</v>
          </cell>
          <cell r="U54">
            <v>55400</v>
          </cell>
          <cell r="V54">
            <v>0</v>
          </cell>
          <cell r="Y54">
            <v>27987.5</v>
          </cell>
          <cell r="Z54">
            <v>0</v>
          </cell>
          <cell r="AA54">
            <v>59899.999999999993</v>
          </cell>
          <cell r="AB54">
            <v>51930.701951237119</v>
          </cell>
          <cell r="AC54">
            <v>61500</v>
          </cell>
          <cell r="AD54">
            <v>89475</v>
          </cell>
          <cell r="AE54">
            <v>59449.999999999993</v>
          </cell>
          <cell r="AF54">
            <v>59599.999999999993</v>
          </cell>
          <cell r="AG54">
            <v>30200</v>
          </cell>
          <cell r="AH54">
            <v>47519.999999999993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U54">
            <v>70650</v>
          </cell>
        </row>
        <row r="55">
          <cell r="B55">
            <v>38301</v>
          </cell>
          <cell r="C55">
            <v>11</v>
          </cell>
          <cell r="D55">
            <v>10</v>
          </cell>
          <cell r="E55">
            <v>41</v>
          </cell>
          <cell r="F55">
            <v>2430037.1831115801</v>
          </cell>
          <cell r="G55">
            <v>7000</v>
          </cell>
          <cell r="H55">
            <v>6420.5720000000001</v>
          </cell>
          <cell r="I55">
            <v>94361.403902474252</v>
          </cell>
          <cell r="J55">
            <v>44775</v>
          </cell>
          <cell r="K55">
            <v>45700.000000000007</v>
          </cell>
          <cell r="L55">
            <v>36680.701951237126</v>
          </cell>
          <cell r="M55">
            <v>37080.701951237126</v>
          </cell>
          <cell r="N55">
            <v>36380.701951237126</v>
          </cell>
          <cell r="O55">
            <v>46980.701951237133</v>
          </cell>
          <cell r="P55">
            <v>53550</v>
          </cell>
          <cell r="Q55">
            <v>82275</v>
          </cell>
          <cell r="R55">
            <v>0</v>
          </cell>
          <cell r="S55">
            <v>43430.701951237126</v>
          </cell>
          <cell r="T55">
            <v>0</v>
          </cell>
          <cell r="U55">
            <v>55400</v>
          </cell>
          <cell r="V55">
            <v>0</v>
          </cell>
          <cell r="Y55">
            <v>27987.5</v>
          </cell>
          <cell r="Z55">
            <v>0</v>
          </cell>
          <cell r="AA55">
            <v>59899.999999999993</v>
          </cell>
          <cell r="AB55">
            <v>51930.701951237119</v>
          </cell>
          <cell r="AC55">
            <v>61500</v>
          </cell>
          <cell r="AD55">
            <v>89475</v>
          </cell>
          <cell r="AE55">
            <v>59449.999999999993</v>
          </cell>
          <cell r="AF55">
            <v>59599.999999999993</v>
          </cell>
          <cell r="AG55">
            <v>30200</v>
          </cell>
          <cell r="AH55">
            <v>47519.999999999993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U55">
            <v>70650</v>
          </cell>
        </row>
        <row r="56">
          <cell r="B56">
            <v>38302</v>
          </cell>
          <cell r="C56">
            <v>11</v>
          </cell>
          <cell r="D56">
            <v>11</v>
          </cell>
          <cell r="E56">
            <v>42</v>
          </cell>
          <cell r="F56">
            <v>2384897.3527901759</v>
          </cell>
          <cell r="G56">
            <v>7000</v>
          </cell>
          <cell r="H56">
            <v>6420.5720000000001</v>
          </cell>
          <cell r="I56">
            <v>94361.403902474252</v>
          </cell>
          <cell r="J56">
            <v>44775</v>
          </cell>
          <cell r="K56">
            <v>45700.000000000007</v>
          </cell>
          <cell r="L56">
            <v>36680.701951237126</v>
          </cell>
          <cell r="M56">
            <v>37080.701951237126</v>
          </cell>
          <cell r="N56">
            <v>36380.701951237126</v>
          </cell>
          <cell r="O56">
            <v>46980.701951237133</v>
          </cell>
          <cell r="P56">
            <v>53550</v>
          </cell>
          <cell r="Q56">
            <v>82275</v>
          </cell>
          <cell r="R56">
            <v>0</v>
          </cell>
          <cell r="S56">
            <v>43430.701951237126</v>
          </cell>
          <cell r="T56">
            <v>0</v>
          </cell>
          <cell r="U56">
            <v>55400</v>
          </cell>
          <cell r="V56">
            <v>0</v>
          </cell>
          <cell r="Y56">
            <v>27987.5</v>
          </cell>
          <cell r="Z56">
            <v>0</v>
          </cell>
          <cell r="AA56">
            <v>59899.999999999993</v>
          </cell>
          <cell r="AB56">
            <v>51930.701951237119</v>
          </cell>
          <cell r="AC56">
            <v>61500</v>
          </cell>
          <cell r="AD56">
            <v>89475</v>
          </cell>
          <cell r="AE56">
            <v>59449.999999999993</v>
          </cell>
          <cell r="AF56">
            <v>59599.999999999993</v>
          </cell>
          <cell r="AG56">
            <v>30200</v>
          </cell>
          <cell r="AH56">
            <v>47519.999999999993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U56">
            <v>70650</v>
          </cell>
        </row>
        <row r="57">
          <cell r="B57">
            <v>38303</v>
          </cell>
          <cell r="C57">
            <v>11</v>
          </cell>
          <cell r="D57">
            <v>12</v>
          </cell>
          <cell r="E57">
            <v>43</v>
          </cell>
          <cell r="F57">
            <v>2472667.1374337799</v>
          </cell>
          <cell r="G57">
            <v>575506</v>
          </cell>
          <cell r="H57">
            <v>6420.5720000000001</v>
          </cell>
          <cell r="I57">
            <v>94361.403902474252</v>
          </cell>
          <cell r="J57">
            <v>44775</v>
          </cell>
          <cell r="K57">
            <v>45700.000000000007</v>
          </cell>
          <cell r="L57">
            <v>36680.701951237126</v>
          </cell>
          <cell r="M57">
            <v>37080.701951237126</v>
          </cell>
          <cell r="N57">
            <v>36380.701951237126</v>
          </cell>
          <cell r="O57">
            <v>46980.701951237133</v>
          </cell>
          <cell r="P57">
            <v>53550</v>
          </cell>
          <cell r="Q57">
            <v>82275</v>
          </cell>
          <cell r="R57">
            <v>0</v>
          </cell>
          <cell r="S57">
            <v>43430.701951237126</v>
          </cell>
          <cell r="T57">
            <v>0</v>
          </cell>
          <cell r="U57">
            <v>55400</v>
          </cell>
          <cell r="V57">
            <v>0</v>
          </cell>
          <cell r="Y57">
            <v>27987.5</v>
          </cell>
          <cell r="Z57">
            <v>0</v>
          </cell>
          <cell r="AA57">
            <v>59899.999999999993</v>
          </cell>
          <cell r="AB57">
            <v>51930.701951237119</v>
          </cell>
          <cell r="AC57">
            <v>61500</v>
          </cell>
          <cell r="AD57">
            <v>89475</v>
          </cell>
          <cell r="AE57">
            <v>59449.999999999993</v>
          </cell>
          <cell r="AF57">
            <v>59599.999999999993</v>
          </cell>
          <cell r="AG57">
            <v>30200</v>
          </cell>
          <cell r="AH57">
            <v>47519.999999999993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U57">
            <v>70650</v>
          </cell>
        </row>
        <row r="58">
          <cell r="B58">
            <v>38304</v>
          </cell>
          <cell r="C58">
            <v>11</v>
          </cell>
          <cell r="D58">
            <v>13</v>
          </cell>
          <cell r="E58">
            <v>44</v>
          </cell>
          <cell r="F58">
            <v>2472667.1374337799</v>
          </cell>
          <cell r="G58">
            <v>179371</v>
          </cell>
          <cell r="H58">
            <v>6420.5720000000001</v>
          </cell>
          <cell r="I58">
            <v>94361.403902474252</v>
          </cell>
          <cell r="J58">
            <v>44775</v>
          </cell>
          <cell r="K58">
            <v>45700.000000000007</v>
          </cell>
          <cell r="L58">
            <v>36680.701951237126</v>
          </cell>
          <cell r="M58">
            <v>37080.701951237126</v>
          </cell>
          <cell r="N58">
            <v>36380.701951237126</v>
          </cell>
          <cell r="O58">
            <v>46980.701951237133</v>
          </cell>
          <cell r="P58">
            <v>53550</v>
          </cell>
          <cell r="Q58">
            <v>82275</v>
          </cell>
          <cell r="R58">
            <v>0</v>
          </cell>
          <cell r="S58">
            <v>43430.701951237126</v>
          </cell>
          <cell r="T58">
            <v>0</v>
          </cell>
          <cell r="U58">
            <v>55400</v>
          </cell>
          <cell r="V58">
            <v>0</v>
          </cell>
          <cell r="Y58">
            <v>27987.5</v>
          </cell>
          <cell r="Z58">
            <v>0</v>
          </cell>
          <cell r="AA58">
            <v>59899.999999999993</v>
          </cell>
          <cell r="AB58">
            <v>51930.701951237119</v>
          </cell>
          <cell r="AC58">
            <v>61500</v>
          </cell>
          <cell r="AD58">
            <v>89475</v>
          </cell>
          <cell r="AE58">
            <v>59449.999999999993</v>
          </cell>
          <cell r="AF58">
            <v>59599.999999999993</v>
          </cell>
          <cell r="AG58">
            <v>30200</v>
          </cell>
          <cell r="AH58">
            <v>47519.999999999993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U58">
            <v>70650</v>
          </cell>
        </row>
        <row r="59">
          <cell r="B59">
            <v>38305</v>
          </cell>
          <cell r="C59">
            <v>11</v>
          </cell>
          <cell r="D59">
            <v>14</v>
          </cell>
          <cell r="E59">
            <v>45</v>
          </cell>
          <cell r="F59">
            <v>2325834.3996824161</v>
          </cell>
          <cell r="G59">
            <v>7000</v>
          </cell>
          <cell r="H59">
            <v>6420.5720000000001</v>
          </cell>
          <cell r="I59">
            <v>94361.403902474252</v>
          </cell>
          <cell r="J59">
            <v>44775</v>
          </cell>
          <cell r="K59">
            <v>45700.000000000007</v>
          </cell>
          <cell r="L59">
            <v>36680.701951237126</v>
          </cell>
          <cell r="M59">
            <v>37080.701951237126</v>
          </cell>
          <cell r="N59">
            <v>36380.701951237126</v>
          </cell>
          <cell r="O59">
            <v>46980.701951237133</v>
          </cell>
          <cell r="P59">
            <v>53550</v>
          </cell>
          <cell r="Q59">
            <v>82275</v>
          </cell>
          <cell r="R59">
            <v>0</v>
          </cell>
          <cell r="S59">
            <v>43430.701951237126</v>
          </cell>
          <cell r="T59">
            <v>0</v>
          </cell>
          <cell r="U59">
            <v>55400</v>
          </cell>
          <cell r="V59">
            <v>0</v>
          </cell>
          <cell r="Y59">
            <v>27987.5</v>
          </cell>
          <cell r="Z59">
            <v>0</v>
          </cell>
          <cell r="AA59">
            <v>59899.999999999993</v>
          </cell>
          <cell r="AB59">
            <v>51930.701951237119</v>
          </cell>
          <cell r="AC59">
            <v>61500</v>
          </cell>
          <cell r="AD59">
            <v>89475</v>
          </cell>
          <cell r="AE59">
            <v>59449.999999999993</v>
          </cell>
          <cell r="AF59">
            <v>59599.999999999993</v>
          </cell>
          <cell r="AG59">
            <v>30200</v>
          </cell>
          <cell r="AH59">
            <v>47519.999999999993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U59">
            <v>70650</v>
          </cell>
        </row>
        <row r="60">
          <cell r="B60">
            <v>38306</v>
          </cell>
          <cell r="C60">
            <v>11</v>
          </cell>
          <cell r="D60">
            <v>15</v>
          </cell>
          <cell r="E60">
            <v>46</v>
          </cell>
          <cell r="F60">
            <v>2457690.7452841941</v>
          </cell>
          <cell r="G60">
            <v>7000</v>
          </cell>
          <cell r="H60">
            <v>6420.5720000000001</v>
          </cell>
          <cell r="I60">
            <v>94361.403902474252</v>
          </cell>
          <cell r="J60">
            <v>44775</v>
          </cell>
          <cell r="K60">
            <v>45700.000000000007</v>
          </cell>
          <cell r="L60">
            <v>36680.701951237126</v>
          </cell>
          <cell r="M60">
            <v>37080.701951237126</v>
          </cell>
          <cell r="N60">
            <v>36380.701951237126</v>
          </cell>
          <cell r="O60">
            <v>46980.701951237133</v>
          </cell>
          <cell r="P60">
            <v>53550</v>
          </cell>
          <cell r="Q60">
            <v>82275</v>
          </cell>
          <cell r="R60">
            <v>0</v>
          </cell>
          <cell r="S60">
            <v>43430.701951237126</v>
          </cell>
          <cell r="T60">
            <v>0</v>
          </cell>
          <cell r="U60">
            <v>55400</v>
          </cell>
          <cell r="V60">
            <v>0</v>
          </cell>
          <cell r="Y60">
            <v>27987.5</v>
          </cell>
          <cell r="Z60">
            <v>0</v>
          </cell>
          <cell r="AA60">
            <v>59899.999999999993</v>
          </cell>
          <cell r="AB60">
            <v>51930.701951237119</v>
          </cell>
          <cell r="AC60">
            <v>61500</v>
          </cell>
          <cell r="AD60">
            <v>89475</v>
          </cell>
          <cell r="AE60">
            <v>59449.999999999993</v>
          </cell>
          <cell r="AF60">
            <v>59599.999999999993</v>
          </cell>
          <cell r="AG60">
            <v>30200</v>
          </cell>
          <cell r="AH60">
            <v>47519.999999999993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U60">
            <v>70650</v>
          </cell>
        </row>
        <row r="61">
          <cell r="B61">
            <v>38307</v>
          </cell>
          <cell r="C61">
            <v>11</v>
          </cell>
          <cell r="D61">
            <v>16</v>
          </cell>
          <cell r="E61">
            <v>47</v>
          </cell>
          <cell r="F61">
            <v>2472667.1374337799</v>
          </cell>
          <cell r="G61">
            <v>249343</v>
          </cell>
          <cell r="H61">
            <v>6420.5720000000001</v>
          </cell>
          <cell r="I61">
            <v>94361.403902474252</v>
          </cell>
          <cell r="J61">
            <v>44775</v>
          </cell>
          <cell r="K61">
            <v>45700.000000000007</v>
          </cell>
          <cell r="L61">
            <v>36680.701951237126</v>
          </cell>
          <cell r="M61">
            <v>37080.701951237126</v>
          </cell>
          <cell r="N61">
            <v>36380.701951237126</v>
          </cell>
          <cell r="O61">
            <v>46980.701951237133</v>
          </cell>
          <cell r="P61">
            <v>53550</v>
          </cell>
          <cell r="Q61">
            <v>82275</v>
          </cell>
          <cell r="R61">
            <v>0</v>
          </cell>
          <cell r="S61">
            <v>43430.701951237126</v>
          </cell>
          <cell r="T61">
            <v>0</v>
          </cell>
          <cell r="U61">
            <v>55400</v>
          </cell>
          <cell r="V61">
            <v>0</v>
          </cell>
          <cell r="Y61">
            <v>27987.5</v>
          </cell>
          <cell r="Z61">
            <v>0</v>
          </cell>
          <cell r="AA61">
            <v>59899.999999999993</v>
          </cell>
          <cell r="AB61">
            <v>51930.701951237119</v>
          </cell>
          <cell r="AC61">
            <v>61500</v>
          </cell>
          <cell r="AD61">
            <v>89475</v>
          </cell>
          <cell r="AE61">
            <v>59449.999999999993</v>
          </cell>
          <cell r="AF61">
            <v>59599.999999999993</v>
          </cell>
          <cell r="AG61">
            <v>30200</v>
          </cell>
          <cell r="AH61">
            <v>47519.999999999993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U61">
            <v>70650</v>
          </cell>
        </row>
        <row r="62">
          <cell r="B62">
            <v>38308</v>
          </cell>
          <cell r="C62">
            <v>11</v>
          </cell>
          <cell r="D62">
            <v>17</v>
          </cell>
          <cell r="E62">
            <v>48</v>
          </cell>
          <cell r="F62">
            <v>2472667.1374337799</v>
          </cell>
          <cell r="G62">
            <v>238225</v>
          </cell>
          <cell r="H62">
            <v>6420.5720000000001</v>
          </cell>
          <cell r="I62">
            <v>94361.403902474252</v>
          </cell>
          <cell r="J62">
            <v>44775</v>
          </cell>
          <cell r="K62">
            <v>45700.000000000007</v>
          </cell>
          <cell r="L62">
            <v>36680.701951237126</v>
          </cell>
          <cell r="M62">
            <v>37080.701951237126</v>
          </cell>
          <cell r="N62">
            <v>36380.701951237126</v>
          </cell>
          <cell r="O62">
            <v>46980.701951237133</v>
          </cell>
          <cell r="P62">
            <v>53550</v>
          </cell>
          <cell r="Q62">
            <v>82275</v>
          </cell>
          <cell r="R62">
            <v>0</v>
          </cell>
          <cell r="S62">
            <v>43430.701951237126</v>
          </cell>
          <cell r="T62">
            <v>0</v>
          </cell>
          <cell r="U62">
            <v>55400</v>
          </cell>
          <cell r="V62">
            <v>0</v>
          </cell>
          <cell r="Y62">
            <v>27987.5</v>
          </cell>
          <cell r="Z62">
            <v>0</v>
          </cell>
          <cell r="AA62">
            <v>59899.999999999993</v>
          </cell>
          <cell r="AB62">
            <v>51930.701951237119</v>
          </cell>
          <cell r="AC62">
            <v>61500</v>
          </cell>
          <cell r="AD62">
            <v>89475</v>
          </cell>
          <cell r="AE62">
            <v>59449.999999999993</v>
          </cell>
          <cell r="AF62">
            <v>59599.999999999993</v>
          </cell>
          <cell r="AG62">
            <v>30200</v>
          </cell>
          <cell r="AH62">
            <v>47519.999999999993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U62">
            <v>70650</v>
          </cell>
        </row>
        <row r="63">
          <cell r="B63">
            <v>38309</v>
          </cell>
          <cell r="C63">
            <v>11</v>
          </cell>
          <cell r="D63">
            <v>18</v>
          </cell>
          <cell r="E63">
            <v>49</v>
          </cell>
          <cell r="F63">
            <v>2104664.8055170779</v>
          </cell>
          <cell r="G63">
            <v>7000</v>
          </cell>
          <cell r="H63">
            <v>6420.5720000000001</v>
          </cell>
          <cell r="I63">
            <v>94361.403902474252</v>
          </cell>
          <cell r="J63">
            <v>44775</v>
          </cell>
          <cell r="K63">
            <v>45700.000000000007</v>
          </cell>
          <cell r="L63">
            <v>36680.701951237126</v>
          </cell>
          <cell r="M63">
            <v>37080.701951237126</v>
          </cell>
          <cell r="N63">
            <v>36380.701951237126</v>
          </cell>
          <cell r="O63">
            <v>46980.701951237133</v>
          </cell>
          <cell r="P63">
            <v>53550</v>
          </cell>
          <cell r="Q63">
            <v>82275</v>
          </cell>
          <cell r="R63">
            <v>0</v>
          </cell>
          <cell r="S63">
            <v>43430.701951237126</v>
          </cell>
          <cell r="T63">
            <v>0</v>
          </cell>
          <cell r="U63">
            <v>55400</v>
          </cell>
          <cell r="V63">
            <v>0</v>
          </cell>
          <cell r="Y63">
            <v>27987.5</v>
          </cell>
          <cell r="Z63">
            <v>0</v>
          </cell>
          <cell r="AA63">
            <v>59899.999999999993</v>
          </cell>
          <cell r="AB63">
            <v>51930.701951237119</v>
          </cell>
          <cell r="AC63">
            <v>61500</v>
          </cell>
          <cell r="AD63">
            <v>89475</v>
          </cell>
          <cell r="AE63">
            <v>59449.999999999993</v>
          </cell>
          <cell r="AF63">
            <v>59599.999999999993</v>
          </cell>
          <cell r="AG63">
            <v>30200</v>
          </cell>
          <cell r="AH63">
            <v>47519.999999999993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U63">
            <v>55751.947524461277</v>
          </cell>
        </row>
        <row r="64">
          <cell r="B64">
            <v>38310</v>
          </cell>
          <cell r="C64">
            <v>11</v>
          </cell>
          <cell r="D64">
            <v>19</v>
          </cell>
          <cell r="E64">
            <v>50</v>
          </cell>
          <cell r="F64">
            <v>2472667.1374337799</v>
          </cell>
          <cell r="G64">
            <v>1458847</v>
          </cell>
          <cell r="H64">
            <v>6420.5720000000001</v>
          </cell>
          <cell r="I64">
            <v>94361.403902474252</v>
          </cell>
          <cell r="J64">
            <v>44775</v>
          </cell>
          <cell r="K64">
            <v>45700.000000000007</v>
          </cell>
          <cell r="L64">
            <v>36680.701951237126</v>
          </cell>
          <cell r="M64">
            <v>37080.701951237126</v>
          </cell>
          <cell r="N64">
            <v>36380.701951237126</v>
          </cell>
          <cell r="O64">
            <v>46980.701951237133</v>
          </cell>
          <cell r="P64">
            <v>53550</v>
          </cell>
          <cell r="Q64">
            <v>82275</v>
          </cell>
          <cell r="R64">
            <v>0</v>
          </cell>
          <cell r="S64">
            <v>43430.701951237126</v>
          </cell>
          <cell r="T64">
            <v>0</v>
          </cell>
          <cell r="U64">
            <v>55400</v>
          </cell>
          <cell r="V64">
            <v>0</v>
          </cell>
          <cell r="Y64">
            <v>27987.5</v>
          </cell>
          <cell r="Z64">
            <v>0</v>
          </cell>
          <cell r="AA64">
            <v>59899.999999999993</v>
          </cell>
          <cell r="AB64">
            <v>51930.701951237119</v>
          </cell>
          <cell r="AC64">
            <v>61500</v>
          </cell>
          <cell r="AD64">
            <v>89475</v>
          </cell>
          <cell r="AE64">
            <v>59449.999999999993</v>
          </cell>
          <cell r="AF64">
            <v>59599.999999999993</v>
          </cell>
          <cell r="AG64">
            <v>30200</v>
          </cell>
          <cell r="AH64">
            <v>47519.999999999993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U64">
            <v>70650</v>
          </cell>
        </row>
        <row r="65">
          <cell r="B65">
            <v>38311</v>
          </cell>
          <cell r="C65">
            <v>11</v>
          </cell>
          <cell r="D65">
            <v>20</v>
          </cell>
          <cell r="E65">
            <v>51</v>
          </cell>
          <cell r="F65">
            <v>2472667.1374337799</v>
          </cell>
          <cell r="G65">
            <v>1464446</v>
          </cell>
          <cell r="H65">
            <v>6420.5720000000001</v>
          </cell>
          <cell r="I65">
            <v>94361.403902474252</v>
          </cell>
          <cell r="J65">
            <v>44775</v>
          </cell>
          <cell r="K65">
            <v>45700.000000000007</v>
          </cell>
          <cell r="L65">
            <v>36680.701951237126</v>
          </cell>
          <cell r="M65">
            <v>37080.701951237126</v>
          </cell>
          <cell r="N65">
            <v>36380.701951237126</v>
          </cell>
          <cell r="O65">
            <v>46980.701951237133</v>
          </cell>
          <cell r="P65">
            <v>53550</v>
          </cell>
          <cell r="Q65">
            <v>82275</v>
          </cell>
          <cell r="R65">
            <v>0</v>
          </cell>
          <cell r="S65">
            <v>43430.701951237126</v>
          </cell>
          <cell r="T65">
            <v>0</v>
          </cell>
          <cell r="U65">
            <v>55400</v>
          </cell>
          <cell r="V65">
            <v>0</v>
          </cell>
          <cell r="Y65">
            <v>27987.5</v>
          </cell>
          <cell r="Z65">
            <v>0</v>
          </cell>
          <cell r="AA65">
            <v>59899.999999999993</v>
          </cell>
          <cell r="AB65">
            <v>51930.701951237119</v>
          </cell>
          <cell r="AC65">
            <v>61500</v>
          </cell>
          <cell r="AD65">
            <v>89475</v>
          </cell>
          <cell r="AE65">
            <v>59449.999999999993</v>
          </cell>
          <cell r="AF65">
            <v>59599.999999999993</v>
          </cell>
          <cell r="AG65">
            <v>30200</v>
          </cell>
          <cell r="AH65">
            <v>47519.999999999993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U65">
            <v>70650</v>
          </cell>
        </row>
        <row r="66">
          <cell r="B66">
            <v>38312</v>
          </cell>
          <cell r="C66">
            <v>11</v>
          </cell>
          <cell r="D66">
            <v>21</v>
          </cell>
          <cell r="E66">
            <v>52</v>
          </cell>
          <cell r="F66">
            <v>2472667.1374337799</v>
          </cell>
          <cell r="G66">
            <v>1848748</v>
          </cell>
          <cell r="H66">
            <v>6420.5720000000001</v>
          </cell>
          <cell r="I66">
            <v>94361.403902474252</v>
          </cell>
          <cell r="J66">
            <v>44775</v>
          </cell>
          <cell r="K66">
            <v>45700.000000000007</v>
          </cell>
          <cell r="L66">
            <v>36680.701951237126</v>
          </cell>
          <cell r="M66">
            <v>37080.701951237126</v>
          </cell>
          <cell r="N66">
            <v>36380.701951237126</v>
          </cell>
          <cell r="O66">
            <v>46980.701951237133</v>
          </cell>
          <cell r="P66">
            <v>53550</v>
          </cell>
          <cell r="Q66">
            <v>82275</v>
          </cell>
          <cell r="R66">
            <v>0</v>
          </cell>
          <cell r="S66">
            <v>43430.701951237126</v>
          </cell>
          <cell r="T66">
            <v>0</v>
          </cell>
          <cell r="U66">
            <v>55400</v>
          </cell>
          <cell r="V66">
            <v>0</v>
          </cell>
          <cell r="Y66">
            <v>27987.5</v>
          </cell>
          <cell r="Z66">
            <v>0</v>
          </cell>
          <cell r="AA66">
            <v>59899.999999999993</v>
          </cell>
          <cell r="AB66">
            <v>51930.701951237119</v>
          </cell>
          <cell r="AC66">
            <v>61500</v>
          </cell>
          <cell r="AD66">
            <v>89475</v>
          </cell>
          <cell r="AE66">
            <v>59449.999999999993</v>
          </cell>
          <cell r="AF66">
            <v>59599.999999999993</v>
          </cell>
          <cell r="AG66">
            <v>30200</v>
          </cell>
          <cell r="AH66">
            <v>47519.999999999993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U66">
            <v>70650</v>
          </cell>
        </row>
        <row r="67">
          <cell r="B67">
            <v>38313</v>
          </cell>
          <cell r="C67">
            <v>11</v>
          </cell>
          <cell r="D67">
            <v>22</v>
          </cell>
          <cell r="E67">
            <v>53</v>
          </cell>
          <cell r="F67">
            <v>2472667.1374337799</v>
          </cell>
          <cell r="G67">
            <v>1646125</v>
          </cell>
          <cell r="H67">
            <v>6420.5720000000001</v>
          </cell>
          <cell r="I67">
            <v>94361.403902474252</v>
          </cell>
          <cell r="J67">
            <v>44775</v>
          </cell>
          <cell r="K67">
            <v>45700.000000000007</v>
          </cell>
          <cell r="L67">
            <v>36680.701951237126</v>
          </cell>
          <cell r="M67">
            <v>37080.701951237126</v>
          </cell>
          <cell r="N67">
            <v>36380.701951237126</v>
          </cell>
          <cell r="O67">
            <v>46980.701951237133</v>
          </cell>
          <cell r="P67">
            <v>53550</v>
          </cell>
          <cell r="Q67">
            <v>82275</v>
          </cell>
          <cell r="R67">
            <v>0</v>
          </cell>
          <cell r="S67">
            <v>43430.701951237126</v>
          </cell>
          <cell r="T67">
            <v>0</v>
          </cell>
          <cell r="U67">
            <v>55400</v>
          </cell>
          <cell r="V67">
            <v>0</v>
          </cell>
          <cell r="Y67">
            <v>27987.5</v>
          </cell>
          <cell r="Z67">
            <v>0</v>
          </cell>
          <cell r="AA67">
            <v>59899.999999999993</v>
          </cell>
          <cell r="AB67">
            <v>51930.701951237119</v>
          </cell>
          <cell r="AC67">
            <v>61500</v>
          </cell>
          <cell r="AD67">
            <v>89475</v>
          </cell>
          <cell r="AE67">
            <v>59449.999999999993</v>
          </cell>
          <cell r="AF67">
            <v>59599.999999999993</v>
          </cell>
          <cell r="AG67">
            <v>30200</v>
          </cell>
          <cell r="AH67">
            <v>47519.999999999993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U67">
            <v>70650</v>
          </cell>
        </row>
        <row r="68">
          <cell r="B68">
            <v>38314</v>
          </cell>
          <cell r="C68">
            <v>11</v>
          </cell>
          <cell r="D68">
            <v>23</v>
          </cell>
          <cell r="E68">
            <v>54</v>
          </cell>
          <cell r="F68">
            <v>2472667.1374337799</v>
          </cell>
          <cell r="G68">
            <v>904160</v>
          </cell>
          <cell r="H68">
            <v>6420.5720000000001</v>
          </cell>
          <cell r="I68">
            <v>94361.403902474252</v>
          </cell>
          <cell r="J68">
            <v>44775</v>
          </cell>
          <cell r="K68">
            <v>45700.000000000007</v>
          </cell>
          <cell r="L68">
            <v>36680.701951237126</v>
          </cell>
          <cell r="M68">
            <v>37080.701951237126</v>
          </cell>
          <cell r="N68">
            <v>36380.701951237126</v>
          </cell>
          <cell r="O68">
            <v>46980.701951237133</v>
          </cell>
          <cell r="P68">
            <v>53550</v>
          </cell>
          <cell r="Q68">
            <v>82275</v>
          </cell>
          <cell r="R68">
            <v>0</v>
          </cell>
          <cell r="S68">
            <v>43430.701951237126</v>
          </cell>
          <cell r="T68">
            <v>0</v>
          </cell>
          <cell r="U68">
            <v>55400</v>
          </cell>
          <cell r="V68">
            <v>0</v>
          </cell>
          <cell r="Y68">
            <v>27987.5</v>
          </cell>
          <cell r="Z68">
            <v>0</v>
          </cell>
          <cell r="AA68">
            <v>59899.999999999993</v>
          </cell>
          <cell r="AB68">
            <v>51930.701951237119</v>
          </cell>
          <cell r="AC68">
            <v>61500</v>
          </cell>
          <cell r="AD68">
            <v>89475</v>
          </cell>
          <cell r="AE68">
            <v>59449.999999999993</v>
          </cell>
          <cell r="AF68">
            <v>59599.999999999993</v>
          </cell>
          <cell r="AG68">
            <v>30200</v>
          </cell>
          <cell r="AH68">
            <v>47519.999999999993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U68">
            <v>70650</v>
          </cell>
        </row>
        <row r="69">
          <cell r="B69">
            <v>38315</v>
          </cell>
          <cell r="C69">
            <v>11</v>
          </cell>
          <cell r="D69">
            <v>24</v>
          </cell>
          <cell r="E69">
            <v>55</v>
          </cell>
          <cell r="F69">
            <v>2472667.1374337799</v>
          </cell>
          <cell r="G69">
            <v>1262205</v>
          </cell>
          <cell r="H69">
            <v>6420.5720000000001</v>
          </cell>
          <cell r="I69">
            <v>94361.403902474252</v>
          </cell>
          <cell r="J69">
            <v>44775</v>
          </cell>
          <cell r="K69">
            <v>45700.000000000007</v>
          </cell>
          <cell r="L69">
            <v>36680.701951237126</v>
          </cell>
          <cell r="M69">
            <v>37080.701951237126</v>
          </cell>
          <cell r="N69">
            <v>36380.701951237126</v>
          </cell>
          <cell r="O69">
            <v>46980.701951237133</v>
          </cell>
          <cell r="P69">
            <v>53550</v>
          </cell>
          <cell r="Q69">
            <v>82275</v>
          </cell>
          <cell r="R69">
            <v>0</v>
          </cell>
          <cell r="S69">
            <v>43430.701951237126</v>
          </cell>
          <cell r="T69">
            <v>0</v>
          </cell>
          <cell r="U69">
            <v>55400</v>
          </cell>
          <cell r="V69">
            <v>0</v>
          </cell>
          <cell r="Y69">
            <v>27987.5</v>
          </cell>
          <cell r="Z69">
            <v>0</v>
          </cell>
          <cell r="AA69">
            <v>59899.999999999993</v>
          </cell>
          <cell r="AB69">
            <v>51930.701951237119</v>
          </cell>
          <cell r="AC69">
            <v>61500</v>
          </cell>
          <cell r="AD69">
            <v>89475</v>
          </cell>
          <cell r="AE69">
            <v>59449.999999999993</v>
          </cell>
          <cell r="AF69">
            <v>59599.999999999993</v>
          </cell>
          <cell r="AG69">
            <v>30200</v>
          </cell>
          <cell r="AH69">
            <v>47519.999999999993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U69">
            <v>70650</v>
          </cell>
        </row>
        <row r="70">
          <cell r="B70">
            <v>38316</v>
          </cell>
          <cell r="C70">
            <v>11</v>
          </cell>
          <cell r="D70">
            <v>25</v>
          </cell>
          <cell r="E70">
            <v>56</v>
          </cell>
          <cell r="F70">
            <v>2472667.1374337799</v>
          </cell>
          <cell r="G70">
            <v>1065832</v>
          </cell>
          <cell r="H70">
            <v>6420.5720000000001</v>
          </cell>
          <cell r="I70">
            <v>94361.403902474252</v>
          </cell>
          <cell r="J70">
            <v>44775</v>
          </cell>
          <cell r="K70">
            <v>45700.000000000007</v>
          </cell>
          <cell r="L70">
            <v>36680.701951237126</v>
          </cell>
          <cell r="M70">
            <v>37080.701951237126</v>
          </cell>
          <cell r="N70">
            <v>36380.701951237126</v>
          </cell>
          <cell r="O70">
            <v>46980.701951237133</v>
          </cell>
          <cell r="P70">
            <v>53550</v>
          </cell>
          <cell r="Q70">
            <v>82275</v>
          </cell>
          <cell r="R70">
            <v>0</v>
          </cell>
          <cell r="S70">
            <v>43430.701951237126</v>
          </cell>
          <cell r="T70">
            <v>0</v>
          </cell>
          <cell r="U70">
            <v>55400</v>
          </cell>
          <cell r="V70">
            <v>0</v>
          </cell>
          <cell r="Y70">
            <v>27987.5</v>
          </cell>
          <cell r="Z70">
            <v>0</v>
          </cell>
          <cell r="AA70">
            <v>59899.999999999993</v>
          </cell>
          <cell r="AB70">
            <v>51930.701951237119</v>
          </cell>
          <cell r="AC70">
            <v>61500</v>
          </cell>
          <cell r="AD70">
            <v>89475</v>
          </cell>
          <cell r="AE70">
            <v>59449.999999999993</v>
          </cell>
          <cell r="AF70">
            <v>59599.999999999993</v>
          </cell>
          <cell r="AG70">
            <v>30200</v>
          </cell>
          <cell r="AH70">
            <v>47519.999999999993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U70">
            <v>70650</v>
          </cell>
        </row>
        <row r="71">
          <cell r="B71">
            <v>38317</v>
          </cell>
          <cell r="C71">
            <v>11</v>
          </cell>
          <cell r="D71">
            <v>26</v>
          </cell>
          <cell r="E71">
            <v>57</v>
          </cell>
          <cell r="F71">
            <v>2472667.1374337799</v>
          </cell>
          <cell r="G71">
            <v>780512</v>
          </cell>
          <cell r="H71">
            <v>6420.5720000000001</v>
          </cell>
          <cell r="I71">
            <v>94361.403902474252</v>
          </cell>
          <cell r="J71">
            <v>44775</v>
          </cell>
          <cell r="K71">
            <v>45700.000000000007</v>
          </cell>
          <cell r="L71">
            <v>36680.701951237126</v>
          </cell>
          <cell r="M71">
            <v>37080.701951237126</v>
          </cell>
          <cell r="N71">
            <v>36380.701951237126</v>
          </cell>
          <cell r="O71">
            <v>46980.701951237133</v>
          </cell>
          <cell r="P71">
            <v>53550</v>
          </cell>
          <cell r="Q71">
            <v>82275</v>
          </cell>
          <cell r="R71">
            <v>0</v>
          </cell>
          <cell r="S71">
            <v>43430.701951237126</v>
          </cell>
          <cell r="T71">
            <v>0</v>
          </cell>
          <cell r="U71">
            <v>55400</v>
          </cell>
          <cell r="V71">
            <v>0</v>
          </cell>
          <cell r="Y71">
            <v>27987.5</v>
          </cell>
          <cell r="Z71">
            <v>0</v>
          </cell>
          <cell r="AA71">
            <v>59899.999999999993</v>
          </cell>
          <cell r="AB71">
            <v>51930.701951237119</v>
          </cell>
          <cell r="AC71">
            <v>61500</v>
          </cell>
          <cell r="AD71">
            <v>89475</v>
          </cell>
          <cell r="AE71">
            <v>59449.999999999993</v>
          </cell>
          <cell r="AF71">
            <v>59599.999999999993</v>
          </cell>
          <cell r="AG71">
            <v>30200</v>
          </cell>
          <cell r="AH71">
            <v>47519.999999999993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U71">
            <v>70650</v>
          </cell>
        </row>
        <row r="72">
          <cell r="B72">
            <v>38318</v>
          </cell>
          <cell r="C72">
            <v>11</v>
          </cell>
          <cell r="D72">
            <v>27</v>
          </cell>
          <cell r="E72">
            <v>58</v>
          </cell>
          <cell r="F72">
            <v>2472667.1374337799</v>
          </cell>
          <cell r="G72">
            <v>492929</v>
          </cell>
          <cell r="H72">
            <v>6420.5720000000001</v>
          </cell>
          <cell r="I72">
            <v>94361.403902474252</v>
          </cell>
          <cell r="J72">
            <v>44775</v>
          </cell>
          <cell r="K72">
            <v>45700.000000000007</v>
          </cell>
          <cell r="L72">
            <v>36680.701951237126</v>
          </cell>
          <cell r="M72">
            <v>37080.701951237126</v>
          </cell>
          <cell r="N72">
            <v>36380.701951237126</v>
          </cell>
          <cell r="O72">
            <v>46980.701951237133</v>
          </cell>
          <cell r="P72">
            <v>53550</v>
          </cell>
          <cell r="Q72">
            <v>82275</v>
          </cell>
          <cell r="R72">
            <v>0</v>
          </cell>
          <cell r="S72">
            <v>43430.701951237126</v>
          </cell>
          <cell r="T72">
            <v>0</v>
          </cell>
          <cell r="U72">
            <v>55400</v>
          </cell>
          <cell r="V72">
            <v>0</v>
          </cell>
          <cell r="Y72">
            <v>27987.5</v>
          </cell>
          <cell r="Z72">
            <v>0</v>
          </cell>
          <cell r="AA72">
            <v>59899.999999999993</v>
          </cell>
          <cell r="AB72">
            <v>51930.701951237119</v>
          </cell>
          <cell r="AC72">
            <v>61500</v>
          </cell>
          <cell r="AD72">
            <v>89475</v>
          </cell>
          <cell r="AE72">
            <v>59449.999999999993</v>
          </cell>
          <cell r="AF72">
            <v>59599.999999999993</v>
          </cell>
          <cell r="AG72">
            <v>30200</v>
          </cell>
          <cell r="AH72">
            <v>47519.999999999993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U72">
            <v>70650</v>
          </cell>
        </row>
        <row r="73">
          <cell r="B73">
            <v>38319</v>
          </cell>
          <cell r="C73">
            <v>11</v>
          </cell>
          <cell r="D73">
            <v>28</v>
          </cell>
          <cell r="E73">
            <v>59</v>
          </cell>
          <cell r="F73">
            <v>2456880.0773003618</v>
          </cell>
          <cell r="G73">
            <v>7000</v>
          </cell>
          <cell r="H73">
            <v>6420.5720000000001</v>
          </cell>
          <cell r="I73">
            <v>94361.403902474252</v>
          </cell>
          <cell r="J73">
            <v>44775</v>
          </cell>
          <cell r="K73">
            <v>45700.000000000007</v>
          </cell>
          <cell r="L73">
            <v>36680.701951237126</v>
          </cell>
          <cell r="M73">
            <v>37080.701951237126</v>
          </cell>
          <cell r="N73">
            <v>36380.701951237126</v>
          </cell>
          <cell r="O73">
            <v>46980.701951237133</v>
          </cell>
          <cell r="P73">
            <v>53550</v>
          </cell>
          <cell r="Q73">
            <v>82275</v>
          </cell>
          <cell r="R73">
            <v>0</v>
          </cell>
          <cell r="S73">
            <v>43430.701951237126</v>
          </cell>
          <cell r="T73">
            <v>0</v>
          </cell>
          <cell r="U73">
            <v>55400</v>
          </cell>
          <cell r="V73">
            <v>0</v>
          </cell>
          <cell r="Y73">
            <v>27987.5</v>
          </cell>
          <cell r="Z73">
            <v>0</v>
          </cell>
          <cell r="AA73">
            <v>59899.999999999993</v>
          </cell>
          <cell r="AB73">
            <v>51930.701951237119</v>
          </cell>
          <cell r="AC73">
            <v>61500</v>
          </cell>
          <cell r="AD73">
            <v>89475</v>
          </cell>
          <cell r="AE73">
            <v>59449.999999999993</v>
          </cell>
          <cell r="AF73">
            <v>59599.999999999993</v>
          </cell>
          <cell r="AG73">
            <v>30200</v>
          </cell>
          <cell r="AH73">
            <v>47519.999999999993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U73">
            <v>70650</v>
          </cell>
        </row>
        <row r="74">
          <cell r="B74">
            <v>38320</v>
          </cell>
          <cell r="C74">
            <v>11</v>
          </cell>
          <cell r="D74">
            <v>29</v>
          </cell>
          <cell r="E74">
            <v>60</v>
          </cell>
          <cell r="F74">
            <v>2286816.5103423637</v>
          </cell>
          <cell r="G74">
            <v>7000</v>
          </cell>
          <cell r="H74">
            <v>6420.5720000000001</v>
          </cell>
          <cell r="I74">
            <v>94361.403902474252</v>
          </cell>
          <cell r="J74">
            <v>44775</v>
          </cell>
          <cell r="K74">
            <v>45700.000000000007</v>
          </cell>
          <cell r="L74">
            <v>36680.701951237126</v>
          </cell>
          <cell r="M74">
            <v>37080.701951237126</v>
          </cell>
          <cell r="N74">
            <v>36380.701951237126</v>
          </cell>
          <cell r="O74">
            <v>46980.701951237133</v>
          </cell>
          <cell r="P74">
            <v>53550</v>
          </cell>
          <cell r="Q74">
            <v>82275</v>
          </cell>
          <cell r="R74">
            <v>0</v>
          </cell>
          <cell r="S74">
            <v>43430.701951237126</v>
          </cell>
          <cell r="T74">
            <v>0</v>
          </cell>
          <cell r="U74">
            <v>55400</v>
          </cell>
          <cell r="V74">
            <v>0</v>
          </cell>
          <cell r="Y74">
            <v>27987.5</v>
          </cell>
          <cell r="Z74">
            <v>0</v>
          </cell>
          <cell r="AA74">
            <v>59899.999999999993</v>
          </cell>
          <cell r="AB74">
            <v>51930.701951237119</v>
          </cell>
          <cell r="AC74">
            <v>61500</v>
          </cell>
          <cell r="AD74">
            <v>89475</v>
          </cell>
          <cell r="AE74">
            <v>59449.999999999993</v>
          </cell>
          <cell r="AF74">
            <v>59599.999999999993</v>
          </cell>
          <cell r="AG74">
            <v>30200</v>
          </cell>
          <cell r="AH74">
            <v>47519.999999999993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U74">
            <v>70650</v>
          </cell>
        </row>
        <row r="75">
          <cell r="B75">
            <v>38321</v>
          </cell>
          <cell r="C75">
            <v>11</v>
          </cell>
          <cell r="D75">
            <v>30</v>
          </cell>
          <cell r="E75">
            <v>61</v>
          </cell>
          <cell r="F75">
            <v>2472667.1374337799</v>
          </cell>
          <cell r="G75">
            <v>406729</v>
          </cell>
          <cell r="H75">
            <v>6420.5720000000001</v>
          </cell>
          <cell r="I75">
            <v>94361.403902474252</v>
          </cell>
          <cell r="J75">
            <v>44775</v>
          </cell>
          <cell r="K75">
            <v>45700.000000000007</v>
          </cell>
          <cell r="L75">
            <v>36680.701951237126</v>
          </cell>
          <cell r="M75">
            <v>37080.701951237126</v>
          </cell>
          <cell r="N75">
            <v>36380.701951237126</v>
          </cell>
          <cell r="O75">
            <v>46980.701951237133</v>
          </cell>
          <cell r="P75">
            <v>53550</v>
          </cell>
          <cell r="Q75">
            <v>82275</v>
          </cell>
          <cell r="R75">
            <v>0</v>
          </cell>
          <cell r="S75">
            <v>43430.701951237126</v>
          </cell>
          <cell r="T75">
            <v>0</v>
          </cell>
          <cell r="U75">
            <v>55400</v>
          </cell>
          <cell r="V75">
            <v>0</v>
          </cell>
          <cell r="Y75">
            <v>27987.5</v>
          </cell>
          <cell r="Z75">
            <v>0</v>
          </cell>
          <cell r="AA75">
            <v>59899.999999999993</v>
          </cell>
          <cell r="AB75">
            <v>51930.701951237119</v>
          </cell>
          <cell r="AC75">
            <v>61500</v>
          </cell>
          <cell r="AD75">
            <v>89475</v>
          </cell>
          <cell r="AE75">
            <v>59449.999999999993</v>
          </cell>
          <cell r="AF75">
            <v>59599.999999999993</v>
          </cell>
          <cell r="AG75">
            <v>30200</v>
          </cell>
          <cell r="AH75">
            <v>47519.999999999993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U75">
            <v>70650</v>
          </cell>
        </row>
        <row r="76">
          <cell r="B76">
            <v>38322</v>
          </cell>
          <cell r="C76">
            <v>12</v>
          </cell>
          <cell r="D76">
            <v>1</v>
          </cell>
          <cell r="E76">
            <v>62</v>
          </cell>
          <cell r="F76">
            <v>2617559.0641499599</v>
          </cell>
          <cell r="G76">
            <v>551086</v>
          </cell>
          <cell r="H76">
            <v>6420.5720000000001</v>
          </cell>
          <cell r="I76">
            <v>94361.403902474252</v>
          </cell>
          <cell r="J76">
            <v>44775</v>
          </cell>
          <cell r="K76">
            <v>45700.000000000007</v>
          </cell>
          <cell r="L76">
            <v>36680.701951237126</v>
          </cell>
          <cell r="M76">
            <v>37080.701951237126</v>
          </cell>
          <cell r="N76">
            <v>36380.701951237126</v>
          </cell>
          <cell r="O76">
            <v>46980.701951237133</v>
          </cell>
          <cell r="P76">
            <v>53550</v>
          </cell>
          <cell r="Q76">
            <v>82275</v>
          </cell>
          <cell r="R76">
            <v>0</v>
          </cell>
          <cell r="S76">
            <v>43430.701951237126</v>
          </cell>
          <cell r="T76">
            <v>0</v>
          </cell>
          <cell r="U76">
            <v>55400</v>
          </cell>
          <cell r="V76">
            <v>0</v>
          </cell>
          <cell r="Y76">
            <v>27987.5</v>
          </cell>
          <cell r="Z76">
            <v>90262.499999999985</v>
          </cell>
          <cell r="AA76">
            <v>59899.999999999993</v>
          </cell>
          <cell r="AB76">
            <v>51930.701951237119</v>
          </cell>
          <cell r="AC76">
            <v>61500</v>
          </cell>
          <cell r="AD76">
            <v>89475</v>
          </cell>
          <cell r="AE76">
            <v>59449.999999999993</v>
          </cell>
          <cell r="AF76">
            <v>59599.999999999993</v>
          </cell>
          <cell r="AG76">
            <v>30200</v>
          </cell>
          <cell r="AH76">
            <v>47519.999999999993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U76">
            <v>70650</v>
          </cell>
        </row>
        <row r="77">
          <cell r="B77">
            <v>38323</v>
          </cell>
          <cell r="C77">
            <v>12</v>
          </cell>
          <cell r="D77">
            <v>2</v>
          </cell>
          <cell r="E77">
            <v>63</v>
          </cell>
          <cell r="F77">
            <v>2617559.0641499599</v>
          </cell>
          <cell r="G77">
            <v>983063</v>
          </cell>
          <cell r="H77">
            <v>6420.5720000000001</v>
          </cell>
          <cell r="I77">
            <v>94361.403902474252</v>
          </cell>
          <cell r="J77">
            <v>44775</v>
          </cell>
          <cell r="K77">
            <v>45700.000000000007</v>
          </cell>
          <cell r="L77">
            <v>36680.701951237126</v>
          </cell>
          <cell r="M77">
            <v>37080.701951237126</v>
          </cell>
          <cell r="N77">
            <v>36380.701951237126</v>
          </cell>
          <cell r="O77">
            <v>46980.701951237133</v>
          </cell>
          <cell r="P77">
            <v>53550</v>
          </cell>
          <cell r="Q77">
            <v>82275</v>
          </cell>
          <cell r="R77">
            <v>0</v>
          </cell>
          <cell r="S77">
            <v>43430.701951237126</v>
          </cell>
          <cell r="T77">
            <v>0</v>
          </cell>
          <cell r="U77">
            <v>55400</v>
          </cell>
          <cell r="V77">
            <v>0</v>
          </cell>
          <cell r="Y77">
            <v>27987.5</v>
          </cell>
          <cell r="Z77">
            <v>90262.499999999985</v>
          </cell>
          <cell r="AA77">
            <v>59899.999999999993</v>
          </cell>
          <cell r="AB77">
            <v>51930.701951237119</v>
          </cell>
          <cell r="AC77">
            <v>61500</v>
          </cell>
          <cell r="AD77">
            <v>89475</v>
          </cell>
          <cell r="AE77">
            <v>59449.999999999993</v>
          </cell>
          <cell r="AF77">
            <v>59599.999999999993</v>
          </cell>
          <cell r="AG77">
            <v>30200</v>
          </cell>
          <cell r="AH77">
            <v>47519.999999999993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U77">
            <v>70650</v>
          </cell>
        </row>
        <row r="78">
          <cell r="B78">
            <v>38324</v>
          </cell>
          <cell r="C78">
            <v>12</v>
          </cell>
          <cell r="D78">
            <v>3</v>
          </cell>
          <cell r="E78">
            <v>64</v>
          </cell>
          <cell r="F78">
            <v>2617559.0641499599</v>
          </cell>
          <cell r="G78">
            <v>954031</v>
          </cell>
          <cell r="H78">
            <v>6420.5720000000001</v>
          </cell>
          <cell r="I78">
            <v>94361.403902474252</v>
          </cell>
          <cell r="J78">
            <v>44775</v>
          </cell>
          <cell r="K78">
            <v>45700.000000000007</v>
          </cell>
          <cell r="L78">
            <v>36680.701951237126</v>
          </cell>
          <cell r="M78">
            <v>37080.701951237126</v>
          </cell>
          <cell r="N78">
            <v>36380.701951237126</v>
          </cell>
          <cell r="O78">
            <v>46980.701951237133</v>
          </cell>
          <cell r="P78">
            <v>53550</v>
          </cell>
          <cell r="Q78">
            <v>82275</v>
          </cell>
          <cell r="R78">
            <v>0</v>
          </cell>
          <cell r="S78">
            <v>43430.701951237126</v>
          </cell>
          <cell r="T78">
            <v>0</v>
          </cell>
          <cell r="U78">
            <v>55400</v>
          </cell>
          <cell r="V78">
            <v>0</v>
          </cell>
          <cell r="Y78">
            <v>27987.5</v>
          </cell>
          <cell r="Z78">
            <v>90262.499999999985</v>
          </cell>
          <cell r="AA78">
            <v>59899.999999999993</v>
          </cell>
          <cell r="AB78">
            <v>51930.701951237119</v>
          </cell>
          <cell r="AC78">
            <v>61500</v>
          </cell>
          <cell r="AD78">
            <v>89475</v>
          </cell>
          <cell r="AE78">
            <v>59449.999999999993</v>
          </cell>
          <cell r="AF78">
            <v>59599.999999999993</v>
          </cell>
          <cell r="AG78">
            <v>30200</v>
          </cell>
          <cell r="AH78">
            <v>47519.999999999993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U78">
            <v>70650</v>
          </cell>
        </row>
        <row r="79">
          <cell r="B79">
            <v>38325</v>
          </cell>
          <cell r="C79">
            <v>12</v>
          </cell>
          <cell r="D79">
            <v>4</v>
          </cell>
          <cell r="E79">
            <v>65</v>
          </cell>
          <cell r="F79">
            <v>2617559.0641499599</v>
          </cell>
          <cell r="G79">
            <v>950066</v>
          </cell>
          <cell r="H79">
            <v>6420.5720000000001</v>
          </cell>
          <cell r="I79">
            <v>94361.403902474252</v>
          </cell>
          <cell r="J79">
            <v>44775</v>
          </cell>
          <cell r="K79">
            <v>45700.000000000007</v>
          </cell>
          <cell r="L79">
            <v>36680.701951237126</v>
          </cell>
          <cell r="M79">
            <v>37080.701951237126</v>
          </cell>
          <cell r="N79">
            <v>36380.701951237126</v>
          </cell>
          <cell r="O79">
            <v>46980.701951237133</v>
          </cell>
          <cell r="P79">
            <v>53550</v>
          </cell>
          <cell r="Q79">
            <v>82275</v>
          </cell>
          <cell r="R79">
            <v>0</v>
          </cell>
          <cell r="S79">
            <v>43430.701951237126</v>
          </cell>
          <cell r="T79">
            <v>0</v>
          </cell>
          <cell r="U79">
            <v>55400</v>
          </cell>
          <cell r="V79">
            <v>0</v>
          </cell>
          <cell r="Y79">
            <v>27987.5</v>
          </cell>
          <cell r="Z79">
            <v>90262.499999999985</v>
          </cell>
          <cell r="AA79">
            <v>59899.999999999993</v>
          </cell>
          <cell r="AB79">
            <v>51930.701951237119</v>
          </cell>
          <cell r="AC79">
            <v>61500</v>
          </cell>
          <cell r="AD79">
            <v>89475</v>
          </cell>
          <cell r="AE79">
            <v>59449.999999999993</v>
          </cell>
          <cell r="AF79">
            <v>59599.999999999993</v>
          </cell>
          <cell r="AG79">
            <v>30200</v>
          </cell>
          <cell r="AH79">
            <v>47519.999999999993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U79">
            <v>70650</v>
          </cell>
        </row>
        <row r="80">
          <cell r="B80">
            <v>38326</v>
          </cell>
          <cell r="C80">
            <v>12</v>
          </cell>
          <cell r="D80">
            <v>5</v>
          </cell>
          <cell r="E80">
            <v>66</v>
          </cell>
          <cell r="F80">
            <v>2617559.0641499599</v>
          </cell>
          <cell r="G80">
            <v>274591</v>
          </cell>
          <cell r="H80">
            <v>6420.5720000000001</v>
          </cell>
          <cell r="I80">
            <v>94361.403902474252</v>
          </cell>
          <cell r="J80">
            <v>44775</v>
          </cell>
          <cell r="K80">
            <v>45700.000000000007</v>
          </cell>
          <cell r="L80">
            <v>36680.701951237126</v>
          </cell>
          <cell r="M80">
            <v>37080.701951237126</v>
          </cell>
          <cell r="N80">
            <v>36380.701951237126</v>
          </cell>
          <cell r="O80">
            <v>46980.701951237133</v>
          </cell>
          <cell r="P80">
            <v>53550</v>
          </cell>
          <cell r="Q80">
            <v>82275</v>
          </cell>
          <cell r="R80">
            <v>0</v>
          </cell>
          <cell r="S80">
            <v>43430.701951237126</v>
          </cell>
          <cell r="T80">
            <v>0</v>
          </cell>
          <cell r="U80">
            <v>55400</v>
          </cell>
          <cell r="V80">
            <v>0</v>
          </cell>
          <cell r="Y80">
            <v>27987.5</v>
          </cell>
          <cell r="Z80">
            <v>90262.499999999985</v>
          </cell>
          <cell r="AA80">
            <v>59899.999999999993</v>
          </cell>
          <cell r="AB80">
            <v>51930.701951237119</v>
          </cell>
          <cell r="AC80">
            <v>61500</v>
          </cell>
          <cell r="AD80">
            <v>89475</v>
          </cell>
          <cell r="AE80">
            <v>59449.999999999993</v>
          </cell>
          <cell r="AF80">
            <v>59599.999999999993</v>
          </cell>
          <cell r="AG80">
            <v>30200</v>
          </cell>
          <cell r="AH80">
            <v>47519.999999999993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U80">
            <v>70650</v>
          </cell>
        </row>
        <row r="81">
          <cell r="B81">
            <v>38327</v>
          </cell>
          <cell r="C81">
            <v>12</v>
          </cell>
          <cell r="D81">
            <v>6</v>
          </cell>
          <cell r="E81">
            <v>67</v>
          </cell>
          <cell r="F81">
            <v>2617559.0641499599</v>
          </cell>
          <cell r="G81">
            <v>419216</v>
          </cell>
          <cell r="H81">
            <v>6420.5720000000001</v>
          </cell>
          <cell r="I81">
            <v>94361.403902474252</v>
          </cell>
          <cell r="J81">
            <v>44775</v>
          </cell>
          <cell r="K81">
            <v>45700.000000000007</v>
          </cell>
          <cell r="L81">
            <v>36680.701951237126</v>
          </cell>
          <cell r="M81">
            <v>37080.701951237126</v>
          </cell>
          <cell r="N81">
            <v>36380.701951237126</v>
          </cell>
          <cell r="O81">
            <v>46980.701951237133</v>
          </cell>
          <cell r="P81">
            <v>53550</v>
          </cell>
          <cell r="Q81">
            <v>82275</v>
          </cell>
          <cell r="R81">
            <v>0</v>
          </cell>
          <cell r="S81">
            <v>43430.701951237126</v>
          </cell>
          <cell r="T81">
            <v>0</v>
          </cell>
          <cell r="U81">
            <v>55400</v>
          </cell>
          <cell r="V81">
            <v>0</v>
          </cell>
          <cell r="Y81">
            <v>27987.5</v>
          </cell>
          <cell r="Z81">
            <v>90262.499999999985</v>
          </cell>
          <cell r="AA81">
            <v>59899.999999999993</v>
          </cell>
          <cell r="AB81">
            <v>51930.701951237119</v>
          </cell>
          <cell r="AC81">
            <v>61500</v>
          </cell>
          <cell r="AD81">
            <v>89475</v>
          </cell>
          <cell r="AE81">
            <v>59449.999999999993</v>
          </cell>
          <cell r="AF81">
            <v>59599.999999999993</v>
          </cell>
          <cell r="AG81">
            <v>30200</v>
          </cell>
          <cell r="AH81">
            <v>47519.999999999993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U81">
            <v>70650</v>
          </cell>
        </row>
        <row r="82">
          <cell r="B82">
            <v>38328</v>
          </cell>
          <cell r="C82">
            <v>12</v>
          </cell>
          <cell r="D82">
            <v>7</v>
          </cell>
          <cell r="E82">
            <v>68</v>
          </cell>
          <cell r="F82">
            <v>2617559.0641499599</v>
          </cell>
          <cell r="G82">
            <v>708252</v>
          </cell>
          <cell r="H82">
            <v>6420.5720000000001</v>
          </cell>
          <cell r="I82">
            <v>94361.403902474252</v>
          </cell>
          <cell r="J82">
            <v>44775</v>
          </cell>
          <cell r="K82">
            <v>45700.000000000007</v>
          </cell>
          <cell r="L82">
            <v>36680.701951237126</v>
          </cell>
          <cell r="M82">
            <v>37080.701951237126</v>
          </cell>
          <cell r="N82">
            <v>36380.701951237126</v>
          </cell>
          <cell r="O82">
            <v>46980.701951237133</v>
          </cell>
          <cell r="P82">
            <v>53550</v>
          </cell>
          <cell r="Q82">
            <v>82275</v>
          </cell>
          <cell r="R82">
            <v>0</v>
          </cell>
          <cell r="S82">
            <v>43430.701951237126</v>
          </cell>
          <cell r="T82">
            <v>0</v>
          </cell>
          <cell r="U82">
            <v>55400</v>
          </cell>
          <cell r="V82">
            <v>0</v>
          </cell>
          <cell r="Y82">
            <v>27987.5</v>
          </cell>
          <cell r="Z82">
            <v>90262.499999999985</v>
          </cell>
          <cell r="AA82">
            <v>59899.999999999993</v>
          </cell>
          <cell r="AB82">
            <v>51930.701951237119</v>
          </cell>
          <cell r="AC82">
            <v>61500</v>
          </cell>
          <cell r="AD82">
            <v>89475</v>
          </cell>
          <cell r="AE82">
            <v>59449.999999999993</v>
          </cell>
          <cell r="AF82">
            <v>59599.999999999993</v>
          </cell>
          <cell r="AG82">
            <v>30200</v>
          </cell>
          <cell r="AH82">
            <v>47519.999999999993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U82">
            <v>70650</v>
          </cell>
        </row>
        <row r="83">
          <cell r="B83">
            <v>38329</v>
          </cell>
          <cell r="C83">
            <v>12</v>
          </cell>
          <cell r="D83">
            <v>8</v>
          </cell>
          <cell r="E83">
            <v>69</v>
          </cell>
          <cell r="F83">
            <v>2617559.0641499599</v>
          </cell>
          <cell r="G83">
            <v>794241</v>
          </cell>
          <cell r="H83">
            <v>6420.5720000000001</v>
          </cell>
          <cell r="I83">
            <v>94361.403902474252</v>
          </cell>
          <cell r="J83">
            <v>44775</v>
          </cell>
          <cell r="K83">
            <v>45700.000000000007</v>
          </cell>
          <cell r="L83">
            <v>36680.701951237126</v>
          </cell>
          <cell r="M83">
            <v>37080.701951237126</v>
          </cell>
          <cell r="N83">
            <v>36380.701951237126</v>
          </cell>
          <cell r="O83">
            <v>46980.701951237133</v>
          </cell>
          <cell r="P83">
            <v>53550</v>
          </cell>
          <cell r="Q83">
            <v>82275</v>
          </cell>
          <cell r="R83">
            <v>0</v>
          </cell>
          <cell r="S83">
            <v>43430.701951237126</v>
          </cell>
          <cell r="T83">
            <v>0</v>
          </cell>
          <cell r="U83">
            <v>55400</v>
          </cell>
          <cell r="V83">
            <v>0</v>
          </cell>
          <cell r="Y83">
            <v>27987.5</v>
          </cell>
          <cell r="Z83">
            <v>90262.499999999985</v>
          </cell>
          <cell r="AA83">
            <v>59899.999999999993</v>
          </cell>
          <cell r="AB83">
            <v>51930.701951237119</v>
          </cell>
          <cell r="AC83">
            <v>61500</v>
          </cell>
          <cell r="AD83">
            <v>89475</v>
          </cell>
          <cell r="AE83">
            <v>59449.999999999993</v>
          </cell>
          <cell r="AF83">
            <v>59599.999999999993</v>
          </cell>
          <cell r="AG83">
            <v>30200</v>
          </cell>
          <cell r="AH83">
            <v>47519.999999999993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U83">
            <v>70650</v>
          </cell>
        </row>
        <row r="84">
          <cell r="B84">
            <v>38330</v>
          </cell>
          <cell r="C84">
            <v>12</v>
          </cell>
          <cell r="D84">
            <v>9</v>
          </cell>
          <cell r="E84">
            <v>70</v>
          </cell>
          <cell r="F84">
            <v>2617559.0641499599</v>
          </cell>
          <cell r="G84">
            <v>1293144</v>
          </cell>
          <cell r="H84">
            <v>6420.5720000000001</v>
          </cell>
          <cell r="I84">
            <v>94361.403902474252</v>
          </cell>
          <cell r="J84">
            <v>44775</v>
          </cell>
          <cell r="K84">
            <v>45700.000000000007</v>
          </cell>
          <cell r="L84">
            <v>36680.701951237126</v>
          </cell>
          <cell r="M84">
            <v>37080.701951237126</v>
          </cell>
          <cell r="N84">
            <v>36380.701951237126</v>
          </cell>
          <cell r="O84">
            <v>46980.701951237133</v>
          </cell>
          <cell r="P84">
            <v>53550</v>
          </cell>
          <cell r="Q84">
            <v>82275</v>
          </cell>
          <cell r="R84">
            <v>0</v>
          </cell>
          <cell r="S84">
            <v>43430.701951237126</v>
          </cell>
          <cell r="T84">
            <v>0</v>
          </cell>
          <cell r="U84">
            <v>55400</v>
          </cell>
          <cell r="V84">
            <v>0</v>
          </cell>
          <cell r="Y84">
            <v>27987.5</v>
          </cell>
          <cell r="Z84">
            <v>90262.499999999985</v>
          </cell>
          <cell r="AA84">
            <v>59899.999999999993</v>
          </cell>
          <cell r="AB84">
            <v>51930.701951237119</v>
          </cell>
          <cell r="AC84">
            <v>61500</v>
          </cell>
          <cell r="AD84">
            <v>89475</v>
          </cell>
          <cell r="AE84">
            <v>59449.999999999993</v>
          </cell>
          <cell r="AF84">
            <v>59599.999999999993</v>
          </cell>
          <cell r="AG84">
            <v>30200</v>
          </cell>
          <cell r="AH84">
            <v>47519.999999999993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U84">
            <v>70650</v>
          </cell>
        </row>
        <row r="85">
          <cell r="B85">
            <v>38331</v>
          </cell>
          <cell r="C85">
            <v>12</v>
          </cell>
          <cell r="D85">
            <v>10</v>
          </cell>
          <cell r="E85">
            <v>71</v>
          </cell>
          <cell r="F85">
            <v>2617559.0641499599</v>
          </cell>
          <cell r="G85">
            <v>1123791</v>
          </cell>
          <cell r="H85">
            <v>6420.5720000000001</v>
          </cell>
          <cell r="I85">
            <v>94361.403902474252</v>
          </cell>
          <cell r="J85">
            <v>44775</v>
          </cell>
          <cell r="K85">
            <v>45700.000000000007</v>
          </cell>
          <cell r="L85">
            <v>36680.701951237126</v>
          </cell>
          <cell r="M85">
            <v>37080.701951237126</v>
          </cell>
          <cell r="N85">
            <v>36380.701951237126</v>
          </cell>
          <cell r="O85">
            <v>46980.701951237133</v>
          </cell>
          <cell r="P85">
            <v>53550</v>
          </cell>
          <cell r="Q85">
            <v>82275</v>
          </cell>
          <cell r="R85">
            <v>0</v>
          </cell>
          <cell r="S85">
            <v>43430.701951237126</v>
          </cell>
          <cell r="T85">
            <v>0</v>
          </cell>
          <cell r="U85">
            <v>55400</v>
          </cell>
          <cell r="V85">
            <v>0</v>
          </cell>
          <cell r="Y85">
            <v>27987.5</v>
          </cell>
          <cell r="Z85">
            <v>90262.499999999985</v>
          </cell>
          <cell r="AA85">
            <v>59899.999999999993</v>
          </cell>
          <cell r="AB85">
            <v>51930.701951237119</v>
          </cell>
          <cell r="AC85">
            <v>61500</v>
          </cell>
          <cell r="AD85">
            <v>89475</v>
          </cell>
          <cell r="AE85">
            <v>59449.999999999993</v>
          </cell>
          <cell r="AF85">
            <v>59599.999999999993</v>
          </cell>
          <cell r="AG85">
            <v>30200</v>
          </cell>
          <cell r="AH85">
            <v>47519.999999999993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U85">
            <v>70650</v>
          </cell>
        </row>
        <row r="86">
          <cell r="B86">
            <v>38332</v>
          </cell>
          <cell r="C86">
            <v>12</v>
          </cell>
          <cell r="D86">
            <v>11</v>
          </cell>
          <cell r="E86">
            <v>72</v>
          </cell>
          <cell r="F86">
            <v>2617559.0641499599</v>
          </cell>
          <cell r="G86">
            <v>861037</v>
          </cell>
          <cell r="H86">
            <v>6420.5720000000001</v>
          </cell>
          <cell r="I86">
            <v>94361.403902474252</v>
          </cell>
          <cell r="J86">
            <v>44775</v>
          </cell>
          <cell r="K86">
            <v>45700.000000000007</v>
          </cell>
          <cell r="L86">
            <v>36680.701951237126</v>
          </cell>
          <cell r="M86">
            <v>37080.701951237126</v>
          </cell>
          <cell r="N86">
            <v>36380.701951237126</v>
          </cell>
          <cell r="O86">
            <v>46980.701951237133</v>
          </cell>
          <cell r="P86">
            <v>53550</v>
          </cell>
          <cell r="Q86">
            <v>82275</v>
          </cell>
          <cell r="R86">
            <v>0</v>
          </cell>
          <cell r="S86">
            <v>43430.701951237126</v>
          </cell>
          <cell r="T86">
            <v>0</v>
          </cell>
          <cell r="U86">
            <v>55400</v>
          </cell>
          <cell r="V86">
            <v>0</v>
          </cell>
          <cell r="Y86">
            <v>27987.5</v>
          </cell>
          <cell r="Z86">
            <v>90262.499999999985</v>
          </cell>
          <cell r="AA86">
            <v>59899.999999999993</v>
          </cell>
          <cell r="AB86">
            <v>51930.701951237119</v>
          </cell>
          <cell r="AC86">
            <v>61500</v>
          </cell>
          <cell r="AD86">
            <v>89475</v>
          </cell>
          <cell r="AE86">
            <v>59449.999999999993</v>
          </cell>
          <cell r="AF86">
            <v>59599.999999999993</v>
          </cell>
          <cell r="AG86">
            <v>30200</v>
          </cell>
          <cell r="AH86">
            <v>47519.999999999993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U86">
            <v>70650</v>
          </cell>
        </row>
        <row r="87">
          <cell r="B87">
            <v>38333</v>
          </cell>
          <cell r="C87">
            <v>12</v>
          </cell>
          <cell r="D87">
            <v>12</v>
          </cell>
          <cell r="E87">
            <v>73</v>
          </cell>
          <cell r="F87">
            <v>2617559.0641499599</v>
          </cell>
          <cell r="G87">
            <v>334699</v>
          </cell>
          <cell r="H87">
            <v>6420.5720000000001</v>
          </cell>
          <cell r="I87">
            <v>94361.403902474252</v>
          </cell>
          <cell r="J87">
            <v>44775</v>
          </cell>
          <cell r="K87">
            <v>45700.000000000007</v>
          </cell>
          <cell r="L87">
            <v>36680.701951237126</v>
          </cell>
          <cell r="M87">
            <v>37080.701951237126</v>
          </cell>
          <cell r="N87">
            <v>36380.701951237126</v>
          </cell>
          <cell r="O87">
            <v>46980.701951237133</v>
          </cell>
          <cell r="P87">
            <v>53550</v>
          </cell>
          <cell r="Q87">
            <v>82275</v>
          </cell>
          <cell r="R87">
            <v>0</v>
          </cell>
          <cell r="S87">
            <v>43430.701951237126</v>
          </cell>
          <cell r="T87">
            <v>0</v>
          </cell>
          <cell r="U87">
            <v>55400</v>
          </cell>
          <cell r="V87">
            <v>0</v>
          </cell>
          <cell r="Y87">
            <v>27987.5</v>
          </cell>
          <cell r="Z87">
            <v>90262.499999999985</v>
          </cell>
          <cell r="AA87">
            <v>59899.999999999993</v>
          </cell>
          <cell r="AB87">
            <v>51930.701951237119</v>
          </cell>
          <cell r="AC87">
            <v>61500</v>
          </cell>
          <cell r="AD87">
            <v>89475</v>
          </cell>
          <cell r="AE87">
            <v>59449.999999999993</v>
          </cell>
          <cell r="AF87">
            <v>59599.999999999993</v>
          </cell>
          <cell r="AG87">
            <v>30200</v>
          </cell>
          <cell r="AH87">
            <v>47519.999999999993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U87">
            <v>70650</v>
          </cell>
        </row>
        <row r="88">
          <cell r="B88">
            <v>38334</v>
          </cell>
          <cell r="C88">
            <v>12</v>
          </cell>
          <cell r="D88">
            <v>13</v>
          </cell>
          <cell r="E88">
            <v>74</v>
          </cell>
          <cell r="F88">
            <v>2617559.0641499599</v>
          </cell>
          <cell r="G88">
            <v>678005</v>
          </cell>
          <cell r="H88">
            <v>6420.5720000000001</v>
          </cell>
          <cell r="I88">
            <v>94361.403902474252</v>
          </cell>
          <cell r="J88">
            <v>44775</v>
          </cell>
          <cell r="K88">
            <v>45700.000000000007</v>
          </cell>
          <cell r="L88">
            <v>36680.701951237126</v>
          </cell>
          <cell r="M88">
            <v>37080.701951237126</v>
          </cell>
          <cell r="N88">
            <v>36380.701951237126</v>
          </cell>
          <cell r="O88">
            <v>46980.701951237133</v>
          </cell>
          <cell r="P88">
            <v>53550</v>
          </cell>
          <cell r="Q88">
            <v>82275</v>
          </cell>
          <cell r="R88">
            <v>0</v>
          </cell>
          <cell r="S88">
            <v>43430.701951237126</v>
          </cell>
          <cell r="T88">
            <v>0</v>
          </cell>
          <cell r="U88">
            <v>55400</v>
          </cell>
          <cell r="V88">
            <v>0</v>
          </cell>
          <cell r="Y88">
            <v>27987.5</v>
          </cell>
          <cell r="Z88">
            <v>90262.499999999985</v>
          </cell>
          <cell r="AA88">
            <v>59899.999999999993</v>
          </cell>
          <cell r="AB88">
            <v>51930.701951237119</v>
          </cell>
          <cell r="AC88">
            <v>61500</v>
          </cell>
          <cell r="AD88">
            <v>89475</v>
          </cell>
          <cell r="AE88">
            <v>59449.999999999993</v>
          </cell>
          <cell r="AF88">
            <v>59599.999999999993</v>
          </cell>
          <cell r="AG88">
            <v>30200</v>
          </cell>
          <cell r="AH88">
            <v>47519.999999999993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U88">
            <v>70650</v>
          </cell>
        </row>
        <row r="89">
          <cell r="B89">
            <v>38335</v>
          </cell>
          <cell r="C89">
            <v>12</v>
          </cell>
          <cell r="D89">
            <v>14</v>
          </cell>
          <cell r="E89">
            <v>75</v>
          </cell>
          <cell r="F89">
            <v>2617559.0641499599</v>
          </cell>
          <cell r="G89">
            <v>1162337</v>
          </cell>
          <cell r="H89">
            <v>6420.5720000000001</v>
          </cell>
          <cell r="I89">
            <v>94361.403902474252</v>
          </cell>
          <cell r="J89">
            <v>44775</v>
          </cell>
          <cell r="K89">
            <v>45700.000000000007</v>
          </cell>
          <cell r="L89">
            <v>36680.701951237126</v>
          </cell>
          <cell r="M89">
            <v>37080.701951237126</v>
          </cell>
          <cell r="N89">
            <v>36380.701951237126</v>
          </cell>
          <cell r="O89">
            <v>46980.701951237133</v>
          </cell>
          <cell r="P89">
            <v>53550</v>
          </cell>
          <cell r="Q89">
            <v>82275</v>
          </cell>
          <cell r="R89">
            <v>0</v>
          </cell>
          <cell r="S89">
            <v>43430.701951237126</v>
          </cell>
          <cell r="T89">
            <v>0</v>
          </cell>
          <cell r="U89">
            <v>55400</v>
          </cell>
          <cell r="V89">
            <v>0</v>
          </cell>
          <cell r="Y89">
            <v>27987.5</v>
          </cell>
          <cell r="Z89">
            <v>90262.499999999985</v>
          </cell>
          <cell r="AA89">
            <v>59899.999999999993</v>
          </cell>
          <cell r="AB89">
            <v>51930.701951237119</v>
          </cell>
          <cell r="AC89">
            <v>61500</v>
          </cell>
          <cell r="AD89">
            <v>89475</v>
          </cell>
          <cell r="AE89">
            <v>59449.999999999993</v>
          </cell>
          <cell r="AF89">
            <v>59599.999999999993</v>
          </cell>
          <cell r="AG89">
            <v>30200</v>
          </cell>
          <cell r="AH89">
            <v>47519.999999999993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U89">
            <v>70650</v>
          </cell>
        </row>
        <row r="90">
          <cell r="B90">
            <v>38336</v>
          </cell>
          <cell r="C90">
            <v>12</v>
          </cell>
          <cell r="D90">
            <v>15</v>
          </cell>
          <cell r="E90">
            <v>76</v>
          </cell>
          <cell r="F90">
            <v>2617559.0641499599</v>
          </cell>
          <cell r="G90">
            <v>1431404</v>
          </cell>
          <cell r="H90">
            <v>6420.5720000000001</v>
          </cell>
          <cell r="I90">
            <v>94361.403902474252</v>
          </cell>
          <cell r="J90">
            <v>44775</v>
          </cell>
          <cell r="K90">
            <v>45700.000000000007</v>
          </cell>
          <cell r="L90">
            <v>36680.701951237126</v>
          </cell>
          <cell r="M90">
            <v>37080.701951237126</v>
          </cell>
          <cell r="N90">
            <v>36380.701951237126</v>
          </cell>
          <cell r="O90">
            <v>46980.701951237133</v>
          </cell>
          <cell r="P90">
            <v>53550</v>
          </cell>
          <cell r="Q90">
            <v>82275</v>
          </cell>
          <cell r="R90">
            <v>0</v>
          </cell>
          <cell r="S90">
            <v>43430.701951237126</v>
          </cell>
          <cell r="T90">
            <v>0</v>
          </cell>
          <cell r="U90">
            <v>55400</v>
          </cell>
          <cell r="V90">
            <v>0</v>
          </cell>
          <cell r="Y90">
            <v>27987.5</v>
          </cell>
          <cell r="Z90">
            <v>90262.499999999985</v>
          </cell>
          <cell r="AA90">
            <v>59899.999999999993</v>
          </cell>
          <cell r="AB90">
            <v>51930.701951237119</v>
          </cell>
          <cell r="AC90">
            <v>61500</v>
          </cell>
          <cell r="AD90">
            <v>89475</v>
          </cell>
          <cell r="AE90">
            <v>59449.999999999993</v>
          </cell>
          <cell r="AF90">
            <v>59599.999999999993</v>
          </cell>
          <cell r="AG90">
            <v>30200</v>
          </cell>
          <cell r="AH90">
            <v>47519.999999999993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U90">
            <v>70650</v>
          </cell>
        </row>
        <row r="91">
          <cell r="B91">
            <v>38337</v>
          </cell>
          <cell r="C91">
            <v>12</v>
          </cell>
          <cell r="D91">
            <v>16</v>
          </cell>
          <cell r="E91">
            <v>77</v>
          </cell>
          <cell r="F91">
            <v>2617559.0641499599</v>
          </cell>
          <cell r="G91">
            <v>983063</v>
          </cell>
          <cell r="H91">
            <v>6420.5720000000001</v>
          </cell>
          <cell r="I91">
            <v>94361.403902474252</v>
          </cell>
          <cell r="J91">
            <v>44775</v>
          </cell>
          <cell r="K91">
            <v>45700.000000000007</v>
          </cell>
          <cell r="L91">
            <v>36680.701951237126</v>
          </cell>
          <cell r="M91">
            <v>37080.701951237126</v>
          </cell>
          <cell r="N91">
            <v>36380.701951237126</v>
          </cell>
          <cell r="O91">
            <v>46980.701951237133</v>
          </cell>
          <cell r="P91">
            <v>53550</v>
          </cell>
          <cell r="Q91">
            <v>82275</v>
          </cell>
          <cell r="R91">
            <v>0</v>
          </cell>
          <cell r="S91">
            <v>43430.701951237126</v>
          </cell>
          <cell r="T91">
            <v>0</v>
          </cell>
          <cell r="U91">
            <v>55400</v>
          </cell>
          <cell r="V91">
            <v>0</v>
          </cell>
          <cell r="Y91">
            <v>27987.5</v>
          </cell>
          <cell r="Z91">
            <v>90262.499999999985</v>
          </cell>
          <cell r="AA91">
            <v>59899.999999999993</v>
          </cell>
          <cell r="AB91">
            <v>51930.701951237119</v>
          </cell>
          <cell r="AC91">
            <v>61500</v>
          </cell>
          <cell r="AD91">
            <v>89475</v>
          </cell>
          <cell r="AE91">
            <v>59449.999999999993</v>
          </cell>
          <cell r="AF91">
            <v>59599.999999999993</v>
          </cell>
          <cell r="AG91">
            <v>30200</v>
          </cell>
          <cell r="AH91">
            <v>47519.999999999993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U91">
            <v>70650</v>
          </cell>
        </row>
        <row r="92">
          <cell r="B92">
            <v>38338</v>
          </cell>
          <cell r="C92">
            <v>12</v>
          </cell>
          <cell r="D92">
            <v>17</v>
          </cell>
          <cell r="E92">
            <v>78</v>
          </cell>
          <cell r="F92">
            <v>2617559.0641499599</v>
          </cell>
          <cell r="G92">
            <v>908964</v>
          </cell>
          <cell r="H92">
            <v>6420.5720000000001</v>
          </cell>
          <cell r="I92">
            <v>94361.403902474252</v>
          </cell>
          <cell r="J92">
            <v>44775</v>
          </cell>
          <cell r="K92">
            <v>45700.000000000007</v>
          </cell>
          <cell r="L92">
            <v>36680.701951237126</v>
          </cell>
          <cell r="M92">
            <v>37080.701951237126</v>
          </cell>
          <cell r="N92">
            <v>36380.701951237126</v>
          </cell>
          <cell r="O92">
            <v>46980.701951237133</v>
          </cell>
          <cell r="P92">
            <v>53550</v>
          </cell>
          <cell r="Q92">
            <v>82275</v>
          </cell>
          <cell r="R92">
            <v>0</v>
          </cell>
          <cell r="S92">
            <v>43430.701951237126</v>
          </cell>
          <cell r="T92">
            <v>0</v>
          </cell>
          <cell r="U92">
            <v>55400</v>
          </cell>
          <cell r="V92">
            <v>0</v>
          </cell>
          <cell r="Y92">
            <v>27987.5</v>
          </cell>
          <cell r="Z92">
            <v>90262.499999999985</v>
          </cell>
          <cell r="AA92">
            <v>59899.999999999993</v>
          </cell>
          <cell r="AB92">
            <v>51930.701951237119</v>
          </cell>
          <cell r="AC92">
            <v>61500</v>
          </cell>
          <cell r="AD92">
            <v>89475</v>
          </cell>
          <cell r="AE92">
            <v>59449.999999999993</v>
          </cell>
          <cell r="AF92">
            <v>59599.999999999993</v>
          </cell>
          <cell r="AG92">
            <v>30200</v>
          </cell>
          <cell r="AH92">
            <v>47519.999999999993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U92">
            <v>70650</v>
          </cell>
        </row>
        <row r="93">
          <cell r="B93">
            <v>38339</v>
          </cell>
          <cell r="C93">
            <v>12</v>
          </cell>
          <cell r="D93">
            <v>18</v>
          </cell>
          <cell r="E93">
            <v>79</v>
          </cell>
          <cell r="F93">
            <v>2617559.0641499599</v>
          </cell>
          <cell r="G93">
            <v>1082162</v>
          </cell>
          <cell r="H93">
            <v>6420.5720000000001</v>
          </cell>
          <cell r="I93">
            <v>94361.403902474252</v>
          </cell>
          <cell r="J93">
            <v>44775</v>
          </cell>
          <cell r="K93">
            <v>45700.000000000007</v>
          </cell>
          <cell r="L93">
            <v>36680.701951237126</v>
          </cell>
          <cell r="M93">
            <v>37080.701951237126</v>
          </cell>
          <cell r="N93">
            <v>36380.701951237126</v>
          </cell>
          <cell r="O93">
            <v>46980.701951237133</v>
          </cell>
          <cell r="P93">
            <v>53550</v>
          </cell>
          <cell r="Q93">
            <v>82275</v>
          </cell>
          <cell r="R93">
            <v>0</v>
          </cell>
          <cell r="S93">
            <v>43430.701951237126</v>
          </cell>
          <cell r="T93">
            <v>0</v>
          </cell>
          <cell r="U93">
            <v>55400</v>
          </cell>
          <cell r="V93">
            <v>0</v>
          </cell>
          <cell r="Y93">
            <v>27987.5</v>
          </cell>
          <cell r="Z93">
            <v>90262.499999999985</v>
          </cell>
          <cell r="AA93">
            <v>59899.999999999993</v>
          </cell>
          <cell r="AB93">
            <v>51930.701951237119</v>
          </cell>
          <cell r="AC93">
            <v>61500</v>
          </cell>
          <cell r="AD93">
            <v>89475</v>
          </cell>
          <cell r="AE93">
            <v>59449.999999999993</v>
          </cell>
          <cell r="AF93">
            <v>59599.999999999993</v>
          </cell>
          <cell r="AG93">
            <v>30200</v>
          </cell>
          <cell r="AH93">
            <v>47519.999999999993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U93">
            <v>70650</v>
          </cell>
        </row>
        <row r="94">
          <cell r="B94">
            <v>38340</v>
          </cell>
          <cell r="C94">
            <v>12</v>
          </cell>
          <cell r="D94">
            <v>19</v>
          </cell>
          <cell r="E94">
            <v>80</v>
          </cell>
          <cell r="F94">
            <v>2617559.0641499599</v>
          </cell>
          <cell r="G94">
            <v>889058</v>
          </cell>
          <cell r="H94">
            <v>6420.5720000000001</v>
          </cell>
          <cell r="I94">
            <v>94361.403902474252</v>
          </cell>
          <cell r="J94">
            <v>44775</v>
          </cell>
          <cell r="K94">
            <v>45700.000000000007</v>
          </cell>
          <cell r="L94">
            <v>36680.701951237126</v>
          </cell>
          <cell r="M94">
            <v>37080.701951237126</v>
          </cell>
          <cell r="N94">
            <v>36380.701951237126</v>
          </cell>
          <cell r="O94">
            <v>46980.701951237133</v>
          </cell>
          <cell r="P94">
            <v>53550</v>
          </cell>
          <cell r="Q94">
            <v>82275</v>
          </cell>
          <cell r="R94">
            <v>0</v>
          </cell>
          <cell r="S94">
            <v>43430.701951237126</v>
          </cell>
          <cell r="T94">
            <v>0</v>
          </cell>
          <cell r="U94">
            <v>55400</v>
          </cell>
          <cell r="V94">
            <v>0</v>
          </cell>
          <cell r="Y94">
            <v>27987.5</v>
          </cell>
          <cell r="Z94">
            <v>90262.499999999985</v>
          </cell>
          <cell r="AA94">
            <v>59899.999999999993</v>
          </cell>
          <cell r="AB94">
            <v>51930.701951237119</v>
          </cell>
          <cell r="AC94">
            <v>61500</v>
          </cell>
          <cell r="AD94">
            <v>89475</v>
          </cell>
          <cell r="AE94">
            <v>59449.999999999993</v>
          </cell>
          <cell r="AF94">
            <v>59599.999999999993</v>
          </cell>
          <cell r="AG94">
            <v>30200</v>
          </cell>
          <cell r="AH94">
            <v>47519.999999999993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U94">
            <v>70650</v>
          </cell>
        </row>
        <row r="95">
          <cell r="B95">
            <v>38341</v>
          </cell>
          <cell r="C95">
            <v>12</v>
          </cell>
          <cell r="D95">
            <v>20</v>
          </cell>
          <cell r="E95">
            <v>81</v>
          </cell>
          <cell r="F95">
            <v>2617559.0641499599</v>
          </cell>
          <cell r="G95">
            <v>175875</v>
          </cell>
          <cell r="H95">
            <v>6420.5720000000001</v>
          </cell>
          <cell r="I95">
            <v>94361.403902474252</v>
          </cell>
          <cell r="J95">
            <v>44775</v>
          </cell>
          <cell r="K95">
            <v>45700.000000000007</v>
          </cell>
          <cell r="L95">
            <v>36680.701951237126</v>
          </cell>
          <cell r="M95">
            <v>37080.701951237126</v>
          </cell>
          <cell r="N95">
            <v>36380.701951237126</v>
          </cell>
          <cell r="O95">
            <v>46980.701951237133</v>
          </cell>
          <cell r="P95">
            <v>53550</v>
          </cell>
          <cell r="Q95">
            <v>82275</v>
          </cell>
          <cell r="R95">
            <v>0</v>
          </cell>
          <cell r="S95">
            <v>43430.701951237126</v>
          </cell>
          <cell r="T95">
            <v>0</v>
          </cell>
          <cell r="U95">
            <v>55400</v>
          </cell>
          <cell r="V95">
            <v>0</v>
          </cell>
          <cell r="Y95">
            <v>27987.5</v>
          </cell>
          <cell r="Z95">
            <v>90262.499999999985</v>
          </cell>
          <cell r="AA95">
            <v>59899.999999999993</v>
          </cell>
          <cell r="AB95">
            <v>51930.701951237119</v>
          </cell>
          <cell r="AC95">
            <v>61500</v>
          </cell>
          <cell r="AD95">
            <v>89475</v>
          </cell>
          <cell r="AE95">
            <v>59449.999999999993</v>
          </cell>
          <cell r="AF95">
            <v>59599.999999999993</v>
          </cell>
          <cell r="AG95">
            <v>30200</v>
          </cell>
          <cell r="AH95">
            <v>47519.999999999993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U95">
            <v>70650</v>
          </cell>
        </row>
        <row r="96">
          <cell r="B96">
            <v>38342</v>
          </cell>
          <cell r="C96">
            <v>12</v>
          </cell>
          <cell r="D96">
            <v>21</v>
          </cell>
          <cell r="E96">
            <v>82</v>
          </cell>
          <cell r="F96">
            <v>2617559.0641499599</v>
          </cell>
          <cell r="G96">
            <v>217762</v>
          </cell>
          <cell r="H96">
            <v>6420.5720000000001</v>
          </cell>
          <cell r="I96">
            <v>94361.403902474252</v>
          </cell>
          <cell r="J96">
            <v>44775</v>
          </cell>
          <cell r="K96">
            <v>45700.000000000007</v>
          </cell>
          <cell r="L96">
            <v>36680.701951237126</v>
          </cell>
          <cell r="M96">
            <v>37080.701951237126</v>
          </cell>
          <cell r="N96">
            <v>36380.701951237126</v>
          </cell>
          <cell r="O96">
            <v>46980.701951237133</v>
          </cell>
          <cell r="P96">
            <v>53550</v>
          </cell>
          <cell r="Q96">
            <v>82275</v>
          </cell>
          <cell r="R96">
            <v>0</v>
          </cell>
          <cell r="S96">
            <v>43430.701951237126</v>
          </cell>
          <cell r="T96">
            <v>0</v>
          </cell>
          <cell r="U96">
            <v>55400</v>
          </cell>
          <cell r="V96">
            <v>0</v>
          </cell>
          <cell r="Y96">
            <v>27987.5</v>
          </cell>
          <cell r="Z96">
            <v>90262.499999999985</v>
          </cell>
          <cell r="AA96">
            <v>59899.999999999993</v>
          </cell>
          <cell r="AB96">
            <v>51930.701951237119</v>
          </cell>
          <cell r="AC96">
            <v>61500</v>
          </cell>
          <cell r="AD96">
            <v>89475</v>
          </cell>
          <cell r="AE96">
            <v>59449.999999999993</v>
          </cell>
          <cell r="AF96">
            <v>59599.999999999993</v>
          </cell>
          <cell r="AG96">
            <v>30200</v>
          </cell>
          <cell r="AH96">
            <v>47519.999999999993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U96">
            <v>70650</v>
          </cell>
        </row>
        <row r="97">
          <cell r="B97">
            <v>38343</v>
          </cell>
          <cell r="C97">
            <v>12</v>
          </cell>
          <cell r="D97">
            <v>22</v>
          </cell>
          <cell r="E97">
            <v>83</v>
          </cell>
          <cell r="F97">
            <v>2617559.0641499599</v>
          </cell>
          <cell r="G97">
            <v>1104307</v>
          </cell>
          <cell r="H97">
            <v>6420.5720000000001</v>
          </cell>
          <cell r="I97">
            <v>94361.403902474252</v>
          </cell>
          <cell r="J97">
            <v>44775</v>
          </cell>
          <cell r="K97">
            <v>45700.000000000007</v>
          </cell>
          <cell r="L97">
            <v>36680.701951237126</v>
          </cell>
          <cell r="M97">
            <v>37080.701951237126</v>
          </cell>
          <cell r="N97">
            <v>36380.701951237126</v>
          </cell>
          <cell r="O97">
            <v>46980.701951237133</v>
          </cell>
          <cell r="P97">
            <v>53550</v>
          </cell>
          <cell r="Q97">
            <v>82275</v>
          </cell>
          <cell r="R97">
            <v>0</v>
          </cell>
          <cell r="S97">
            <v>43430.701951237126</v>
          </cell>
          <cell r="T97">
            <v>0</v>
          </cell>
          <cell r="U97">
            <v>55400</v>
          </cell>
          <cell r="V97">
            <v>0</v>
          </cell>
          <cell r="Y97">
            <v>27987.5</v>
          </cell>
          <cell r="Z97">
            <v>90262.499999999985</v>
          </cell>
          <cell r="AA97">
            <v>59899.999999999993</v>
          </cell>
          <cell r="AB97">
            <v>51930.701951237119</v>
          </cell>
          <cell r="AC97">
            <v>61500</v>
          </cell>
          <cell r="AD97">
            <v>89475</v>
          </cell>
          <cell r="AE97">
            <v>59449.999999999993</v>
          </cell>
          <cell r="AF97">
            <v>59599.999999999993</v>
          </cell>
          <cell r="AG97">
            <v>30200</v>
          </cell>
          <cell r="AH97">
            <v>47519.999999999993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U97">
            <v>70650</v>
          </cell>
        </row>
        <row r="98">
          <cell r="B98">
            <v>38344</v>
          </cell>
          <cell r="C98">
            <v>12</v>
          </cell>
          <cell r="D98">
            <v>23</v>
          </cell>
          <cell r="E98">
            <v>84</v>
          </cell>
          <cell r="F98">
            <v>2617559.0641499599</v>
          </cell>
          <cell r="G98">
            <v>760706</v>
          </cell>
          <cell r="H98">
            <v>6420.5720000000001</v>
          </cell>
          <cell r="I98">
            <v>94361.403902474252</v>
          </cell>
          <cell r="J98">
            <v>44775</v>
          </cell>
          <cell r="K98">
            <v>45700.000000000007</v>
          </cell>
          <cell r="L98">
            <v>36680.701951237126</v>
          </cell>
          <cell r="M98">
            <v>37080.701951237126</v>
          </cell>
          <cell r="N98">
            <v>36380.701951237126</v>
          </cell>
          <cell r="O98">
            <v>46980.701951237133</v>
          </cell>
          <cell r="P98">
            <v>53550</v>
          </cell>
          <cell r="Q98">
            <v>82275</v>
          </cell>
          <cell r="R98">
            <v>0</v>
          </cell>
          <cell r="S98">
            <v>43430.701951237126</v>
          </cell>
          <cell r="T98">
            <v>0</v>
          </cell>
          <cell r="U98">
            <v>55400</v>
          </cell>
          <cell r="V98">
            <v>0</v>
          </cell>
          <cell r="Y98">
            <v>27987.5</v>
          </cell>
          <cell r="Z98">
            <v>90262.499999999985</v>
          </cell>
          <cell r="AA98">
            <v>59899.999999999993</v>
          </cell>
          <cell r="AB98">
            <v>51930.701951237119</v>
          </cell>
          <cell r="AC98">
            <v>61500</v>
          </cell>
          <cell r="AD98">
            <v>89475</v>
          </cell>
          <cell r="AE98">
            <v>59449.999999999993</v>
          </cell>
          <cell r="AF98">
            <v>59599.999999999993</v>
          </cell>
          <cell r="AG98">
            <v>30200</v>
          </cell>
          <cell r="AH98">
            <v>47519.999999999993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U98">
            <v>70650</v>
          </cell>
        </row>
        <row r="99">
          <cell r="B99">
            <v>38345</v>
          </cell>
          <cell r="C99">
            <v>12</v>
          </cell>
          <cell r="D99">
            <v>24</v>
          </cell>
          <cell r="E99">
            <v>85</v>
          </cell>
          <cell r="F99">
            <v>2617559.0641499599</v>
          </cell>
          <cell r="G99">
            <v>464026</v>
          </cell>
          <cell r="H99">
            <v>6420.5720000000001</v>
          </cell>
          <cell r="I99">
            <v>94361.403902474252</v>
          </cell>
          <cell r="J99">
            <v>44775</v>
          </cell>
          <cell r="K99">
            <v>45700.000000000007</v>
          </cell>
          <cell r="L99">
            <v>36680.701951237126</v>
          </cell>
          <cell r="M99">
            <v>37080.701951237126</v>
          </cell>
          <cell r="N99">
            <v>36380.701951237126</v>
          </cell>
          <cell r="O99">
            <v>46980.701951237133</v>
          </cell>
          <cell r="P99">
            <v>53550</v>
          </cell>
          <cell r="Q99">
            <v>82275</v>
          </cell>
          <cell r="R99">
            <v>0</v>
          </cell>
          <cell r="S99">
            <v>43430.701951237126</v>
          </cell>
          <cell r="T99">
            <v>0</v>
          </cell>
          <cell r="U99">
            <v>55400</v>
          </cell>
          <cell r="V99">
            <v>0</v>
          </cell>
          <cell r="Y99">
            <v>27987.5</v>
          </cell>
          <cell r="Z99">
            <v>90262.499999999985</v>
          </cell>
          <cell r="AA99">
            <v>59899.999999999993</v>
          </cell>
          <cell r="AB99">
            <v>51930.701951237119</v>
          </cell>
          <cell r="AC99">
            <v>61500</v>
          </cell>
          <cell r="AD99">
            <v>89475</v>
          </cell>
          <cell r="AE99">
            <v>59449.999999999993</v>
          </cell>
          <cell r="AF99">
            <v>59599.999999999993</v>
          </cell>
          <cell r="AG99">
            <v>30200</v>
          </cell>
          <cell r="AH99">
            <v>47519.999999999993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U99">
            <v>70650</v>
          </cell>
        </row>
        <row r="100">
          <cell r="B100">
            <v>38346</v>
          </cell>
          <cell r="C100">
            <v>12</v>
          </cell>
          <cell r="D100">
            <v>25</v>
          </cell>
          <cell r="E100">
            <v>86</v>
          </cell>
          <cell r="F100">
            <v>2617559.0641499599</v>
          </cell>
          <cell r="G100">
            <v>716335</v>
          </cell>
          <cell r="H100">
            <v>6420.5720000000001</v>
          </cell>
          <cell r="I100">
            <v>94361.403902474252</v>
          </cell>
          <cell r="J100">
            <v>44775</v>
          </cell>
          <cell r="K100">
            <v>45700.000000000007</v>
          </cell>
          <cell r="L100">
            <v>36680.701951237126</v>
          </cell>
          <cell r="M100">
            <v>37080.701951237126</v>
          </cell>
          <cell r="N100">
            <v>36380.701951237126</v>
          </cell>
          <cell r="O100">
            <v>46980.701951237133</v>
          </cell>
          <cell r="P100">
            <v>53550</v>
          </cell>
          <cell r="Q100">
            <v>82275</v>
          </cell>
          <cell r="R100">
            <v>0</v>
          </cell>
          <cell r="S100">
            <v>43430.701951237126</v>
          </cell>
          <cell r="T100">
            <v>0</v>
          </cell>
          <cell r="U100">
            <v>55400</v>
          </cell>
          <cell r="V100">
            <v>0</v>
          </cell>
          <cell r="Y100">
            <v>27987.5</v>
          </cell>
          <cell r="Z100">
            <v>90262.499999999985</v>
          </cell>
          <cell r="AA100">
            <v>59899.999999999993</v>
          </cell>
          <cell r="AB100">
            <v>51930.701951237119</v>
          </cell>
          <cell r="AC100">
            <v>61500</v>
          </cell>
          <cell r="AD100">
            <v>89475</v>
          </cell>
          <cell r="AE100">
            <v>59449.999999999993</v>
          </cell>
          <cell r="AF100">
            <v>59599.999999999993</v>
          </cell>
          <cell r="AG100">
            <v>30200</v>
          </cell>
          <cell r="AH100">
            <v>47519.999999999993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U100">
            <v>70650</v>
          </cell>
        </row>
        <row r="101">
          <cell r="B101">
            <v>38347</v>
          </cell>
          <cell r="C101">
            <v>12</v>
          </cell>
          <cell r="D101">
            <v>26</v>
          </cell>
          <cell r="E101">
            <v>87</v>
          </cell>
          <cell r="F101">
            <v>2617559.0641499599</v>
          </cell>
          <cell r="G101">
            <v>1248057</v>
          </cell>
          <cell r="H101">
            <v>6420.5720000000001</v>
          </cell>
          <cell r="I101">
            <v>94361.403902474252</v>
          </cell>
          <cell r="J101">
            <v>44775</v>
          </cell>
          <cell r="K101">
            <v>45700.000000000007</v>
          </cell>
          <cell r="L101">
            <v>36680.701951237126</v>
          </cell>
          <cell r="M101">
            <v>37080.701951237126</v>
          </cell>
          <cell r="N101">
            <v>36380.701951237126</v>
          </cell>
          <cell r="O101">
            <v>46980.701951237133</v>
          </cell>
          <cell r="P101">
            <v>53550</v>
          </cell>
          <cell r="Q101">
            <v>82275</v>
          </cell>
          <cell r="R101">
            <v>0</v>
          </cell>
          <cell r="S101">
            <v>43430.701951237126</v>
          </cell>
          <cell r="T101">
            <v>0</v>
          </cell>
          <cell r="U101">
            <v>55400</v>
          </cell>
          <cell r="V101">
            <v>0</v>
          </cell>
          <cell r="Y101">
            <v>27987.5</v>
          </cell>
          <cell r="Z101">
            <v>90262.499999999985</v>
          </cell>
          <cell r="AA101">
            <v>59899.999999999993</v>
          </cell>
          <cell r="AB101">
            <v>51930.701951237119</v>
          </cell>
          <cell r="AC101">
            <v>61500</v>
          </cell>
          <cell r="AD101">
            <v>89475</v>
          </cell>
          <cell r="AE101">
            <v>59449.999999999993</v>
          </cell>
          <cell r="AF101">
            <v>59599.999999999993</v>
          </cell>
          <cell r="AG101">
            <v>30200</v>
          </cell>
          <cell r="AH101">
            <v>47519.999999999993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U101">
            <v>70650</v>
          </cell>
        </row>
        <row r="102">
          <cell r="B102">
            <v>38348</v>
          </cell>
          <cell r="C102">
            <v>12</v>
          </cell>
          <cell r="D102">
            <v>27</v>
          </cell>
          <cell r="E102">
            <v>88</v>
          </cell>
          <cell r="F102">
            <v>2617559.0641499599</v>
          </cell>
          <cell r="G102">
            <v>1230818</v>
          </cell>
          <cell r="H102">
            <v>6420.5720000000001</v>
          </cell>
          <cell r="I102">
            <v>94361.403902474252</v>
          </cell>
          <cell r="J102">
            <v>44775</v>
          </cell>
          <cell r="K102">
            <v>45700.000000000007</v>
          </cell>
          <cell r="L102">
            <v>36680.701951237126</v>
          </cell>
          <cell r="M102">
            <v>37080.701951237126</v>
          </cell>
          <cell r="N102">
            <v>36380.701951237126</v>
          </cell>
          <cell r="O102">
            <v>46980.701951237133</v>
          </cell>
          <cell r="P102">
            <v>53550</v>
          </cell>
          <cell r="Q102">
            <v>82275</v>
          </cell>
          <cell r="R102">
            <v>0</v>
          </cell>
          <cell r="S102">
            <v>43430.701951237126</v>
          </cell>
          <cell r="T102">
            <v>0</v>
          </cell>
          <cell r="U102">
            <v>55400</v>
          </cell>
          <cell r="V102">
            <v>0</v>
          </cell>
          <cell r="Y102">
            <v>27987.5</v>
          </cell>
          <cell r="Z102">
            <v>90262.499999999985</v>
          </cell>
          <cell r="AA102">
            <v>59899.999999999993</v>
          </cell>
          <cell r="AB102">
            <v>51930.701951237119</v>
          </cell>
          <cell r="AC102">
            <v>61500</v>
          </cell>
          <cell r="AD102">
            <v>89475</v>
          </cell>
          <cell r="AE102">
            <v>59449.999999999993</v>
          </cell>
          <cell r="AF102">
            <v>59599.999999999993</v>
          </cell>
          <cell r="AG102">
            <v>30200</v>
          </cell>
          <cell r="AH102">
            <v>47519.999999999993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U102">
            <v>70650</v>
          </cell>
        </row>
        <row r="103">
          <cell r="B103">
            <v>38349</v>
          </cell>
          <cell r="C103">
            <v>12</v>
          </cell>
          <cell r="D103">
            <v>28</v>
          </cell>
          <cell r="E103">
            <v>89</v>
          </cell>
          <cell r="F103">
            <v>2617559.0641499599</v>
          </cell>
          <cell r="G103">
            <v>1336627</v>
          </cell>
          <cell r="H103">
            <v>6420.5720000000001</v>
          </cell>
          <cell r="I103">
            <v>94361.403902474252</v>
          </cell>
          <cell r="J103">
            <v>44775</v>
          </cell>
          <cell r="K103">
            <v>45700.000000000007</v>
          </cell>
          <cell r="L103">
            <v>36680.701951237126</v>
          </cell>
          <cell r="M103">
            <v>37080.701951237126</v>
          </cell>
          <cell r="N103">
            <v>36380.701951237126</v>
          </cell>
          <cell r="O103">
            <v>46980.701951237133</v>
          </cell>
          <cell r="P103">
            <v>53550</v>
          </cell>
          <cell r="Q103">
            <v>82275</v>
          </cell>
          <cell r="R103">
            <v>0</v>
          </cell>
          <cell r="S103">
            <v>43430.701951237126</v>
          </cell>
          <cell r="T103">
            <v>0</v>
          </cell>
          <cell r="U103">
            <v>55400</v>
          </cell>
          <cell r="V103">
            <v>0</v>
          </cell>
          <cell r="Y103">
            <v>27987.5</v>
          </cell>
          <cell r="Z103">
            <v>90262.499999999985</v>
          </cell>
          <cell r="AA103">
            <v>59899.999999999993</v>
          </cell>
          <cell r="AB103">
            <v>51930.701951237119</v>
          </cell>
          <cell r="AC103">
            <v>61500</v>
          </cell>
          <cell r="AD103">
            <v>89475</v>
          </cell>
          <cell r="AE103">
            <v>59449.999999999993</v>
          </cell>
          <cell r="AF103">
            <v>59599.999999999993</v>
          </cell>
          <cell r="AG103">
            <v>30200</v>
          </cell>
          <cell r="AH103">
            <v>47519.999999999993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U103">
            <v>70650</v>
          </cell>
        </row>
        <row r="104">
          <cell r="B104">
            <v>38350</v>
          </cell>
          <cell r="C104">
            <v>12</v>
          </cell>
          <cell r="D104">
            <v>29</v>
          </cell>
          <cell r="E104">
            <v>90</v>
          </cell>
          <cell r="F104">
            <v>2617559.0641499599</v>
          </cell>
          <cell r="G104">
            <v>2319538</v>
          </cell>
          <cell r="H104">
            <v>6420.5720000000001</v>
          </cell>
          <cell r="I104">
            <v>94361.403902474252</v>
          </cell>
          <cell r="J104">
            <v>44775</v>
          </cell>
          <cell r="K104">
            <v>45700.000000000007</v>
          </cell>
          <cell r="L104">
            <v>36680.701951237126</v>
          </cell>
          <cell r="M104">
            <v>37080.701951237126</v>
          </cell>
          <cell r="N104">
            <v>36380.701951237126</v>
          </cell>
          <cell r="O104">
            <v>46980.701951237133</v>
          </cell>
          <cell r="P104">
            <v>53550</v>
          </cell>
          <cell r="Q104">
            <v>82275</v>
          </cell>
          <cell r="R104">
            <v>0</v>
          </cell>
          <cell r="S104">
            <v>43430.701951237126</v>
          </cell>
          <cell r="T104">
            <v>0</v>
          </cell>
          <cell r="U104">
            <v>55400</v>
          </cell>
          <cell r="V104">
            <v>0</v>
          </cell>
          <cell r="Y104">
            <v>27987.5</v>
          </cell>
          <cell r="Z104">
            <v>90262.499999999985</v>
          </cell>
          <cell r="AA104">
            <v>59899.999999999993</v>
          </cell>
          <cell r="AB104">
            <v>51930.701951237119</v>
          </cell>
          <cell r="AC104">
            <v>61500</v>
          </cell>
          <cell r="AD104">
            <v>89475</v>
          </cell>
          <cell r="AE104">
            <v>59449.999999999993</v>
          </cell>
          <cell r="AF104">
            <v>59599.999999999993</v>
          </cell>
          <cell r="AG104">
            <v>30200</v>
          </cell>
          <cell r="AH104">
            <v>47519.999999999993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U104">
            <v>70650</v>
          </cell>
        </row>
        <row r="105">
          <cell r="B105">
            <v>38351</v>
          </cell>
          <cell r="C105">
            <v>12</v>
          </cell>
          <cell r="D105">
            <v>30</v>
          </cell>
          <cell r="E105">
            <v>91</v>
          </cell>
          <cell r="F105">
            <v>2819780.7917326037</v>
          </cell>
          <cell r="G105">
            <v>2286102</v>
          </cell>
          <cell r="H105">
            <v>6420.5720000000001</v>
          </cell>
          <cell r="I105">
            <v>94361.403902474252</v>
          </cell>
          <cell r="J105">
            <v>44775</v>
          </cell>
          <cell r="K105">
            <v>45700.000000000007</v>
          </cell>
          <cell r="L105">
            <v>36680.701951237126</v>
          </cell>
          <cell r="M105">
            <v>37080.701951237126</v>
          </cell>
          <cell r="N105">
            <v>36380.701951237126</v>
          </cell>
          <cell r="O105">
            <v>46980.701951237133</v>
          </cell>
          <cell r="P105">
            <v>53550</v>
          </cell>
          <cell r="Q105">
            <v>82275</v>
          </cell>
          <cell r="R105">
            <v>0</v>
          </cell>
          <cell r="S105">
            <v>43430.701951237126</v>
          </cell>
          <cell r="T105">
            <v>0</v>
          </cell>
          <cell r="U105">
            <v>55400</v>
          </cell>
          <cell r="V105">
            <v>0</v>
          </cell>
          <cell r="Y105">
            <v>27987.5</v>
          </cell>
          <cell r="Z105">
            <v>90262.499999999985</v>
          </cell>
          <cell r="AA105">
            <v>59899.999999999993</v>
          </cell>
          <cell r="AB105">
            <v>51930.701951237119</v>
          </cell>
          <cell r="AC105">
            <v>61500</v>
          </cell>
          <cell r="AD105">
            <v>89475</v>
          </cell>
          <cell r="AE105">
            <v>59449.999999999993</v>
          </cell>
          <cell r="AF105">
            <v>59599.999999999993</v>
          </cell>
          <cell r="AG105">
            <v>30200</v>
          </cell>
          <cell r="AH105">
            <v>47519.999999999993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U105">
            <v>70650</v>
          </cell>
        </row>
        <row r="106">
          <cell r="B106">
            <v>38352</v>
          </cell>
          <cell r="C106">
            <v>12</v>
          </cell>
          <cell r="D106">
            <v>31</v>
          </cell>
          <cell r="E106">
            <v>92</v>
          </cell>
          <cell r="F106">
            <v>2617559.0641499599</v>
          </cell>
          <cell r="G106">
            <v>1792516</v>
          </cell>
          <cell r="H106">
            <v>6420.5720000000001</v>
          </cell>
          <cell r="I106">
            <v>94361.403902474252</v>
          </cell>
          <cell r="J106">
            <v>44775</v>
          </cell>
          <cell r="K106">
            <v>45700.000000000007</v>
          </cell>
          <cell r="L106">
            <v>36680.701951237126</v>
          </cell>
          <cell r="M106">
            <v>37080.701951237126</v>
          </cell>
          <cell r="N106">
            <v>36380.701951237126</v>
          </cell>
          <cell r="O106">
            <v>46980.701951237133</v>
          </cell>
          <cell r="P106">
            <v>53550</v>
          </cell>
          <cell r="Q106">
            <v>82275</v>
          </cell>
          <cell r="R106">
            <v>0</v>
          </cell>
          <cell r="S106">
            <v>43430.701951237126</v>
          </cell>
          <cell r="T106">
            <v>0</v>
          </cell>
          <cell r="U106">
            <v>55400</v>
          </cell>
          <cell r="V106">
            <v>0</v>
          </cell>
          <cell r="Y106">
            <v>27987.5</v>
          </cell>
          <cell r="Z106">
            <v>90262.499999999985</v>
          </cell>
          <cell r="AA106">
            <v>59899.999999999993</v>
          </cell>
          <cell r="AB106">
            <v>51930.701951237119</v>
          </cell>
          <cell r="AC106">
            <v>61500</v>
          </cell>
          <cell r="AD106">
            <v>89475</v>
          </cell>
          <cell r="AE106">
            <v>59449.999999999993</v>
          </cell>
          <cell r="AF106">
            <v>59599.999999999993</v>
          </cell>
          <cell r="AG106">
            <v>30200</v>
          </cell>
          <cell r="AH106">
            <v>47519.999999999993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U106">
            <v>70650</v>
          </cell>
        </row>
        <row r="107">
          <cell r="B107">
            <v>38353</v>
          </cell>
          <cell r="C107">
            <v>1</v>
          </cell>
          <cell r="D107">
            <v>1</v>
          </cell>
          <cell r="E107">
            <v>93</v>
          </cell>
          <cell r="F107">
            <v>2617559.0641499599</v>
          </cell>
          <cell r="G107">
            <v>1971260</v>
          </cell>
          <cell r="H107">
            <v>6420.5720000000001</v>
          </cell>
          <cell r="I107">
            <v>94361.403902474252</v>
          </cell>
          <cell r="J107">
            <v>44775</v>
          </cell>
          <cell r="K107">
            <v>45700.000000000007</v>
          </cell>
          <cell r="L107">
            <v>36680.701951237126</v>
          </cell>
          <cell r="M107">
            <v>37080.701951237126</v>
          </cell>
          <cell r="N107">
            <v>36380.701951237126</v>
          </cell>
          <cell r="O107">
            <v>46980.701951237133</v>
          </cell>
          <cell r="P107">
            <v>53550</v>
          </cell>
          <cell r="Q107">
            <v>82275</v>
          </cell>
          <cell r="R107">
            <v>0</v>
          </cell>
          <cell r="S107">
            <v>43430.701951237126</v>
          </cell>
          <cell r="T107">
            <v>0</v>
          </cell>
          <cell r="U107">
            <v>55400</v>
          </cell>
          <cell r="V107">
            <v>0</v>
          </cell>
          <cell r="Y107">
            <v>27987.5</v>
          </cell>
          <cell r="Z107">
            <v>90262.499999999985</v>
          </cell>
          <cell r="AA107">
            <v>59899.999999999993</v>
          </cell>
          <cell r="AB107">
            <v>51930.701951237119</v>
          </cell>
          <cell r="AC107">
            <v>61500</v>
          </cell>
          <cell r="AD107">
            <v>89475</v>
          </cell>
          <cell r="AE107">
            <v>59449.999999999993</v>
          </cell>
          <cell r="AF107">
            <v>59599.999999999993</v>
          </cell>
          <cell r="AG107">
            <v>30200</v>
          </cell>
          <cell r="AH107">
            <v>47519.999999999993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U107">
            <v>70650</v>
          </cell>
        </row>
        <row r="108">
          <cell r="B108">
            <v>38354</v>
          </cell>
          <cell r="C108">
            <v>1</v>
          </cell>
          <cell r="D108">
            <v>2</v>
          </cell>
          <cell r="E108">
            <v>94</v>
          </cell>
          <cell r="F108">
            <v>2617559.0641499599</v>
          </cell>
          <cell r="G108">
            <v>705994</v>
          </cell>
          <cell r="H108">
            <v>6420.5720000000001</v>
          </cell>
          <cell r="I108">
            <v>94361.403902474252</v>
          </cell>
          <cell r="J108">
            <v>44775</v>
          </cell>
          <cell r="K108">
            <v>45700.000000000007</v>
          </cell>
          <cell r="L108">
            <v>36680.701951237126</v>
          </cell>
          <cell r="M108">
            <v>37080.701951237126</v>
          </cell>
          <cell r="N108">
            <v>36380.701951237126</v>
          </cell>
          <cell r="O108">
            <v>46980.701951237133</v>
          </cell>
          <cell r="P108">
            <v>53550</v>
          </cell>
          <cell r="Q108">
            <v>82275</v>
          </cell>
          <cell r="R108">
            <v>0</v>
          </cell>
          <cell r="S108">
            <v>43430.701951237126</v>
          </cell>
          <cell r="T108">
            <v>0</v>
          </cell>
          <cell r="U108">
            <v>55400</v>
          </cell>
          <cell r="V108">
            <v>0</v>
          </cell>
          <cell r="Y108">
            <v>27987.5</v>
          </cell>
          <cell r="Z108">
            <v>90262.499999999985</v>
          </cell>
          <cell r="AA108">
            <v>59899.999999999993</v>
          </cell>
          <cell r="AB108">
            <v>51930.701951237119</v>
          </cell>
          <cell r="AC108">
            <v>61500</v>
          </cell>
          <cell r="AD108">
            <v>89475</v>
          </cell>
          <cell r="AE108">
            <v>59449.999999999993</v>
          </cell>
          <cell r="AF108">
            <v>59599.999999999993</v>
          </cell>
          <cell r="AG108">
            <v>30200</v>
          </cell>
          <cell r="AH108">
            <v>47519.999999999993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U108">
            <v>70650</v>
          </cell>
        </row>
        <row r="109">
          <cell r="B109">
            <v>38355</v>
          </cell>
          <cell r="C109">
            <v>1</v>
          </cell>
          <cell r="D109">
            <v>3</v>
          </cell>
          <cell r="E109">
            <v>95</v>
          </cell>
          <cell r="F109">
            <v>2617559.0641499599</v>
          </cell>
          <cell r="G109">
            <v>1763755</v>
          </cell>
          <cell r="H109">
            <v>6420.5720000000001</v>
          </cell>
          <cell r="I109">
            <v>94361.403902474252</v>
          </cell>
          <cell r="J109">
            <v>44775</v>
          </cell>
          <cell r="K109">
            <v>45700.000000000007</v>
          </cell>
          <cell r="L109">
            <v>36680.701951237126</v>
          </cell>
          <cell r="M109">
            <v>37080.701951237126</v>
          </cell>
          <cell r="N109">
            <v>36380.701951237126</v>
          </cell>
          <cell r="O109">
            <v>46980.701951237133</v>
          </cell>
          <cell r="P109">
            <v>53550</v>
          </cell>
          <cell r="Q109">
            <v>82275</v>
          </cell>
          <cell r="R109">
            <v>0</v>
          </cell>
          <cell r="S109">
            <v>43430.701951237126</v>
          </cell>
          <cell r="T109">
            <v>0</v>
          </cell>
          <cell r="U109">
            <v>55400</v>
          </cell>
          <cell r="V109">
            <v>0</v>
          </cell>
          <cell r="Y109">
            <v>27987.5</v>
          </cell>
          <cell r="Z109">
            <v>90262.499999999985</v>
          </cell>
          <cell r="AA109">
            <v>59899.999999999993</v>
          </cell>
          <cell r="AB109">
            <v>51930.701951237119</v>
          </cell>
          <cell r="AC109">
            <v>61500</v>
          </cell>
          <cell r="AD109">
            <v>89475</v>
          </cell>
          <cell r="AE109">
            <v>59449.999999999993</v>
          </cell>
          <cell r="AF109">
            <v>59599.999999999993</v>
          </cell>
          <cell r="AG109">
            <v>30200</v>
          </cell>
          <cell r="AH109">
            <v>47519.999999999993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U109">
            <v>70650</v>
          </cell>
        </row>
        <row r="110">
          <cell r="B110">
            <v>38356</v>
          </cell>
          <cell r="C110">
            <v>1</v>
          </cell>
          <cell r="D110">
            <v>4</v>
          </cell>
          <cell r="E110">
            <v>96</v>
          </cell>
          <cell r="F110">
            <v>3610410.7003139979</v>
          </cell>
          <cell r="G110">
            <v>2209232</v>
          </cell>
          <cell r="H110">
            <v>6420.5720000000001</v>
          </cell>
          <cell r="I110">
            <v>94361.403902474252</v>
          </cell>
          <cell r="J110">
            <v>44775</v>
          </cell>
          <cell r="K110">
            <v>45700.000000000007</v>
          </cell>
          <cell r="L110">
            <v>36680.701951237126</v>
          </cell>
          <cell r="M110">
            <v>37080.701951237126</v>
          </cell>
          <cell r="N110">
            <v>36380.701951237126</v>
          </cell>
          <cell r="O110">
            <v>46980.701951237133</v>
          </cell>
          <cell r="P110">
            <v>53550</v>
          </cell>
          <cell r="Q110">
            <v>82275</v>
          </cell>
          <cell r="R110">
            <v>0</v>
          </cell>
          <cell r="S110">
            <v>43430.701951237126</v>
          </cell>
          <cell r="T110">
            <v>0</v>
          </cell>
          <cell r="U110">
            <v>55400</v>
          </cell>
          <cell r="V110">
            <v>0</v>
          </cell>
          <cell r="Y110">
            <v>27987.5</v>
          </cell>
          <cell r="Z110">
            <v>90262.499999999985</v>
          </cell>
          <cell r="AA110">
            <v>59899.999999999993</v>
          </cell>
          <cell r="AB110">
            <v>51930.701951237119</v>
          </cell>
          <cell r="AC110">
            <v>61500</v>
          </cell>
          <cell r="AD110">
            <v>89475</v>
          </cell>
          <cell r="AE110">
            <v>59449.999999999993</v>
          </cell>
          <cell r="AF110">
            <v>59599.999999999993</v>
          </cell>
          <cell r="AG110">
            <v>30200</v>
          </cell>
          <cell r="AH110">
            <v>47519.999999999993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U110">
            <v>70650</v>
          </cell>
        </row>
        <row r="111">
          <cell r="B111">
            <v>38357</v>
          </cell>
          <cell r="C111">
            <v>1</v>
          </cell>
          <cell r="D111">
            <v>5</v>
          </cell>
          <cell r="E111">
            <v>97</v>
          </cell>
          <cell r="F111">
            <v>3823224.0247445158</v>
          </cell>
          <cell r="G111">
            <v>3639722</v>
          </cell>
          <cell r="H111">
            <v>6420.5720000000001</v>
          </cell>
          <cell r="I111">
            <v>94361.403902474252</v>
          </cell>
          <cell r="J111">
            <v>44775</v>
          </cell>
          <cell r="K111">
            <v>45700.000000000007</v>
          </cell>
          <cell r="L111">
            <v>36680.701951237126</v>
          </cell>
          <cell r="M111">
            <v>37080.701951237126</v>
          </cell>
          <cell r="N111">
            <v>36380.701951237126</v>
          </cell>
          <cell r="O111">
            <v>46980.701951237133</v>
          </cell>
          <cell r="P111">
            <v>53550</v>
          </cell>
          <cell r="Q111">
            <v>82275</v>
          </cell>
          <cell r="R111">
            <v>0</v>
          </cell>
          <cell r="S111">
            <v>43430.701951237126</v>
          </cell>
          <cell r="T111">
            <v>0</v>
          </cell>
          <cell r="U111">
            <v>55400</v>
          </cell>
          <cell r="V111">
            <v>0</v>
          </cell>
          <cell r="Y111">
            <v>27987.5</v>
          </cell>
          <cell r="Z111">
            <v>90262.499999999985</v>
          </cell>
          <cell r="AA111">
            <v>59899.999999999993</v>
          </cell>
          <cell r="AB111">
            <v>51930.701951237119</v>
          </cell>
          <cell r="AC111">
            <v>61500</v>
          </cell>
          <cell r="AD111">
            <v>89475</v>
          </cell>
          <cell r="AE111">
            <v>59449.999999999993</v>
          </cell>
          <cell r="AF111">
            <v>59599.999999999993</v>
          </cell>
          <cell r="AG111">
            <v>30200</v>
          </cell>
          <cell r="AH111">
            <v>47519.999999999993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U111">
            <v>70650</v>
          </cell>
        </row>
        <row r="112">
          <cell r="B112">
            <v>38358</v>
          </cell>
          <cell r="C112">
            <v>1</v>
          </cell>
          <cell r="D112">
            <v>6</v>
          </cell>
          <cell r="E112">
            <v>98</v>
          </cell>
          <cell r="F112">
            <v>3479347.0522235041</v>
          </cell>
          <cell r="G112">
            <v>3360153</v>
          </cell>
          <cell r="H112">
            <v>6420.5720000000001</v>
          </cell>
          <cell r="I112">
            <v>94361.403902474252</v>
          </cell>
          <cell r="J112">
            <v>44775</v>
          </cell>
          <cell r="K112">
            <v>45700.000000000007</v>
          </cell>
          <cell r="L112">
            <v>36680.701951237126</v>
          </cell>
          <cell r="M112">
            <v>37080.701951237126</v>
          </cell>
          <cell r="N112">
            <v>36380.701951237126</v>
          </cell>
          <cell r="O112">
            <v>46980.701951237133</v>
          </cell>
          <cell r="P112">
            <v>53550</v>
          </cell>
          <cell r="Q112">
            <v>82275</v>
          </cell>
          <cell r="R112">
            <v>0</v>
          </cell>
          <cell r="S112">
            <v>43430.701951237126</v>
          </cell>
          <cell r="T112">
            <v>0</v>
          </cell>
          <cell r="U112">
            <v>55400</v>
          </cell>
          <cell r="V112">
            <v>0</v>
          </cell>
          <cell r="Y112">
            <v>27987.5</v>
          </cell>
          <cell r="Z112">
            <v>90262.499999999985</v>
          </cell>
          <cell r="AA112">
            <v>59899.999999999993</v>
          </cell>
          <cell r="AB112">
            <v>51930.701951237119</v>
          </cell>
          <cell r="AC112">
            <v>61500</v>
          </cell>
          <cell r="AD112">
            <v>89475</v>
          </cell>
          <cell r="AE112">
            <v>59449.999999999993</v>
          </cell>
          <cell r="AF112">
            <v>59599.999999999993</v>
          </cell>
          <cell r="AG112">
            <v>30200</v>
          </cell>
          <cell r="AH112">
            <v>47519.999999999993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U112">
            <v>70650</v>
          </cell>
        </row>
        <row r="113">
          <cell r="B113">
            <v>38359</v>
          </cell>
          <cell r="C113">
            <v>1</v>
          </cell>
          <cell r="D113">
            <v>7</v>
          </cell>
          <cell r="E113">
            <v>99</v>
          </cell>
          <cell r="F113">
            <v>3996834.7633115719</v>
          </cell>
          <cell r="G113">
            <v>1506377</v>
          </cell>
          <cell r="H113">
            <v>6420.5720000000001</v>
          </cell>
          <cell r="I113">
            <v>94361.403902474252</v>
          </cell>
          <cell r="J113">
            <v>44775</v>
          </cell>
          <cell r="K113">
            <v>45700.000000000007</v>
          </cell>
          <cell r="L113">
            <v>36680.701951237126</v>
          </cell>
          <cell r="M113">
            <v>37080.701951237126</v>
          </cell>
          <cell r="N113">
            <v>36380.701951237126</v>
          </cell>
          <cell r="O113">
            <v>46980.701951237133</v>
          </cell>
          <cell r="P113">
            <v>53550</v>
          </cell>
          <cell r="Q113">
            <v>82275</v>
          </cell>
          <cell r="R113">
            <v>0</v>
          </cell>
          <cell r="S113">
            <v>43430.701951237126</v>
          </cell>
          <cell r="T113">
            <v>0</v>
          </cell>
          <cell r="U113">
            <v>55400</v>
          </cell>
          <cell r="V113">
            <v>0</v>
          </cell>
          <cell r="Y113">
            <v>27987.5</v>
          </cell>
          <cell r="Z113">
            <v>90262.499999999985</v>
          </cell>
          <cell r="AA113">
            <v>59899.999999999993</v>
          </cell>
          <cell r="AB113">
            <v>51930.701951237119</v>
          </cell>
          <cell r="AC113">
            <v>61500</v>
          </cell>
          <cell r="AD113">
            <v>89475</v>
          </cell>
          <cell r="AE113">
            <v>59449.999999999993</v>
          </cell>
          <cell r="AF113">
            <v>59599.999999999993</v>
          </cell>
          <cell r="AG113">
            <v>30200</v>
          </cell>
          <cell r="AH113">
            <v>47519.999999999993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U113">
            <v>70650</v>
          </cell>
        </row>
        <row r="114">
          <cell r="B114">
            <v>38360</v>
          </cell>
          <cell r="C114">
            <v>1</v>
          </cell>
          <cell r="D114">
            <v>8</v>
          </cell>
          <cell r="E114">
            <v>100</v>
          </cell>
          <cell r="F114">
            <v>3632501.4028734197</v>
          </cell>
          <cell r="G114">
            <v>1445829</v>
          </cell>
          <cell r="H114">
            <v>6420.5720000000001</v>
          </cell>
          <cell r="I114">
            <v>94361.403902474252</v>
          </cell>
          <cell r="J114">
            <v>44775</v>
          </cell>
          <cell r="K114">
            <v>45700.000000000007</v>
          </cell>
          <cell r="L114">
            <v>36680.701951237126</v>
          </cell>
          <cell r="M114">
            <v>37080.701951237126</v>
          </cell>
          <cell r="N114">
            <v>36380.701951237126</v>
          </cell>
          <cell r="O114">
            <v>46980.701951237133</v>
          </cell>
          <cell r="P114">
            <v>53550</v>
          </cell>
          <cell r="Q114">
            <v>82275</v>
          </cell>
          <cell r="R114">
            <v>0</v>
          </cell>
          <cell r="S114">
            <v>43430.701951237126</v>
          </cell>
          <cell r="T114">
            <v>0</v>
          </cell>
          <cell r="U114">
            <v>55400</v>
          </cell>
          <cell r="V114">
            <v>0</v>
          </cell>
          <cell r="Y114">
            <v>27987.5</v>
          </cell>
          <cell r="Z114">
            <v>90262.499999999985</v>
          </cell>
          <cell r="AA114">
            <v>59899.999999999993</v>
          </cell>
          <cell r="AB114">
            <v>51930.701951237119</v>
          </cell>
          <cell r="AC114">
            <v>61500</v>
          </cell>
          <cell r="AD114">
            <v>89475</v>
          </cell>
          <cell r="AE114">
            <v>59449.999999999993</v>
          </cell>
          <cell r="AF114">
            <v>59599.999999999993</v>
          </cell>
          <cell r="AG114">
            <v>30200</v>
          </cell>
          <cell r="AH114">
            <v>47519.999999999993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U114">
            <v>70650</v>
          </cell>
        </row>
        <row r="115">
          <cell r="B115">
            <v>38361</v>
          </cell>
          <cell r="C115">
            <v>1</v>
          </cell>
          <cell r="D115">
            <v>9</v>
          </cell>
          <cell r="E115">
            <v>101</v>
          </cell>
          <cell r="F115">
            <v>2954672.1504758219</v>
          </cell>
          <cell r="G115">
            <v>1387726</v>
          </cell>
          <cell r="H115">
            <v>6420.5720000000001</v>
          </cell>
          <cell r="I115">
            <v>94361.403902474252</v>
          </cell>
          <cell r="J115">
            <v>44775</v>
          </cell>
          <cell r="K115">
            <v>45700.000000000007</v>
          </cell>
          <cell r="L115">
            <v>36680.701951237126</v>
          </cell>
          <cell r="M115">
            <v>37080.701951237126</v>
          </cell>
          <cell r="N115">
            <v>36380.701951237126</v>
          </cell>
          <cell r="O115">
            <v>46980.701951237133</v>
          </cell>
          <cell r="P115">
            <v>53550</v>
          </cell>
          <cell r="Q115">
            <v>82275</v>
          </cell>
          <cell r="R115">
            <v>0</v>
          </cell>
          <cell r="S115">
            <v>43430.701951237126</v>
          </cell>
          <cell r="T115">
            <v>0</v>
          </cell>
          <cell r="U115">
            <v>55400</v>
          </cell>
          <cell r="V115">
            <v>0</v>
          </cell>
          <cell r="Y115">
            <v>27987.5</v>
          </cell>
          <cell r="Z115">
            <v>90262.499999999985</v>
          </cell>
          <cell r="AA115">
            <v>59899.999999999993</v>
          </cell>
          <cell r="AB115">
            <v>51930.701951237119</v>
          </cell>
          <cell r="AC115">
            <v>61500</v>
          </cell>
          <cell r="AD115">
            <v>89475</v>
          </cell>
          <cell r="AE115">
            <v>59449.999999999993</v>
          </cell>
          <cell r="AF115">
            <v>59599.999999999993</v>
          </cell>
          <cell r="AG115">
            <v>30200</v>
          </cell>
          <cell r="AH115">
            <v>47519.999999999993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U115">
            <v>70650</v>
          </cell>
        </row>
        <row r="116">
          <cell r="B116">
            <v>38362</v>
          </cell>
          <cell r="C116">
            <v>1</v>
          </cell>
          <cell r="D116">
            <v>10</v>
          </cell>
          <cell r="E116">
            <v>102</v>
          </cell>
          <cell r="F116">
            <v>2644432.9074859079</v>
          </cell>
          <cell r="G116">
            <v>1411773</v>
          </cell>
          <cell r="H116">
            <v>6420.5720000000001</v>
          </cell>
          <cell r="I116">
            <v>94361.403902474252</v>
          </cell>
          <cell r="J116">
            <v>44775</v>
          </cell>
          <cell r="K116">
            <v>45700.000000000007</v>
          </cell>
          <cell r="L116">
            <v>36680.701951237126</v>
          </cell>
          <cell r="M116">
            <v>37080.701951237126</v>
          </cell>
          <cell r="N116">
            <v>36380.701951237126</v>
          </cell>
          <cell r="O116">
            <v>46980.701951237133</v>
          </cell>
          <cell r="P116">
            <v>53550</v>
          </cell>
          <cell r="Q116">
            <v>82275</v>
          </cell>
          <cell r="R116">
            <v>0</v>
          </cell>
          <cell r="S116">
            <v>43430.701951237126</v>
          </cell>
          <cell r="T116">
            <v>0</v>
          </cell>
          <cell r="U116">
            <v>55400</v>
          </cell>
          <cell r="V116">
            <v>0</v>
          </cell>
          <cell r="Y116">
            <v>27987.5</v>
          </cell>
          <cell r="Z116">
            <v>90262.499999999985</v>
          </cell>
          <cell r="AA116">
            <v>59899.999999999993</v>
          </cell>
          <cell r="AB116">
            <v>51930.701951237119</v>
          </cell>
          <cell r="AC116">
            <v>61500</v>
          </cell>
          <cell r="AD116">
            <v>89475</v>
          </cell>
          <cell r="AE116">
            <v>59449.999999999993</v>
          </cell>
          <cell r="AF116">
            <v>59599.999999999993</v>
          </cell>
          <cell r="AG116">
            <v>30200</v>
          </cell>
          <cell r="AH116">
            <v>47519.999999999993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U116">
            <v>70650</v>
          </cell>
        </row>
        <row r="117">
          <cell r="B117">
            <v>38363</v>
          </cell>
          <cell r="C117">
            <v>1</v>
          </cell>
          <cell r="D117">
            <v>11</v>
          </cell>
          <cell r="E117">
            <v>103</v>
          </cell>
          <cell r="F117">
            <v>2767993.8832876119</v>
          </cell>
          <cell r="G117">
            <v>1437472</v>
          </cell>
          <cell r="H117">
            <v>6420.5720000000001</v>
          </cell>
          <cell r="I117">
            <v>94361.403902474252</v>
          </cell>
          <cell r="J117">
            <v>44775</v>
          </cell>
          <cell r="K117">
            <v>45700.000000000007</v>
          </cell>
          <cell r="L117">
            <v>36680.701951237126</v>
          </cell>
          <cell r="M117">
            <v>37080.701951237126</v>
          </cell>
          <cell r="N117">
            <v>36380.701951237126</v>
          </cell>
          <cell r="O117">
            <v>46980.701951237133</v>
          </cell>
          <cell r="P117">
            <v>53550</v>
          </cell>
          <cell r="Q117">
            <v>82275</v>
          </cell>
          <cell r="R117">
            <v>0</v>
          </cell>
          <cell r="S117">
            <v>43430.701951237126</v>
          </cell>
          <cell r="T117">
            <v>0</v>
          </cell>
          <cell r="U117">
            <v>55400</v>
          </cell>
          <cell r="V117">
            <v>0</v>
          </cell>
          <cell r="Y117">
            <v>27987.5</v>
          </cell>
          <cell r="Z117">
            <v>90262.499999999985</v>
          </cell>
          <cell r="AA117">
            <v>59899.999999999993</v>
          </cell>
          <cell r="AB117">
            <v>51930.701951237119</v>
          </cell>
          <cell r="AC117">
            <v>61500</v>
          </cell>
          <cell r="AD117">
            <v>89475</v>
          </cell>
          <cell r="AE117">
            <v>59449.999999999993</v>
          </cell>
          <cell r="AF117">
            <v>59599.999999999993</v>
          </cell>
          <cell r="AG117">
            <v>30200</v>
          </cell>
          <cell r="AH117">
            <v>47519.999999999993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U117">
            <v>70650</v>
          </cell>
        </row>
        <row r="118">
          <cell r="B118">
            <v>38364</v>
          </cell>
          <cell r="C118">
            <v>1</v>
          </cell>
          <cell r="D118">
            <v>12</v>
          </cell>
          <cell r="E118">
            <v>104</v>
          </cell>
          <cell r="F118">
            <v>2906798.8116079499</v>
          </cell>
          <cell r="G118">
            <v>1386127</v>
          </cell>
          <cell r="H118">
            <v>6420.5720000000001</v>
          </cell>
          <cell r="I118">
            <v>94361.403902474252</v>
          </cell>
          <cell r="J118">
            <v>44775</v>
          </cell>
          <cell r="K118">
            <v>45700.000000000007</v>
          </cell>
          <cell r="L118">
            <v>36680.701951237126</v>
          </cell>
          <cell r="M118">
            <v>37080.701951237126</v>
          </cell>
          <cell r="N118">
            <v>36380.701951237126</v>
          </cell>
          <cell r="O118">
            <v>46980.701951237133</v>
          </cell>
          <cell r="P118">
            <v>53550</v>
          </cell>
          <cell r="Q118">
            <v>82275</v>
          </cell>
          <cell r="R118">
            <v>0</v>
          </cell>
          <cell r="S118">
            <v>43430.701951237126</v>
          </cell>
          <cell r="T118">
            <v>0</v>
          </cell>
          <cell r="U118">
            <v>55400</v>
          </cell>
          <cell r="V118">
            <v>0</v>
          </cell>
          <cell r="Y118">
            <v>27987.5</v>
          </cell>
          <cell r="Z118">
            <v>90262.499999999985</v>
          </cell>
          <cell r="AA118">
            <v>59899.999999999993</v>
          </cell>
          <cell r="AB118">
            <v>51930.701951237119</v>
          </cell>
          <cell r="AC118">
            <v>61500</v>
          </cell>
          <cell r="AD118">
            <v>89475</v>
          </cell>
          <cell r="AE118">
            <v>59449.999999999993</v>
          </cell>
          <cell r="AF118">
            <v>59599.999999999993</v>
          </cell>
          <cell r="AG118">
            <v>30200</v>
          </cell>
          <cell r="AH118">
            <v>47519.999999999993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U118">
            <v>70650</v>
          </cell>
        </row>
        <row r="119">
          <cell r="B119">
            <v>38365</v>
          </cell>
          <cell r="C119">
            <v>1</v>
          </cell>
          <cell r="D119">
            <v>13</v>
          </cell>
          <cell r="E119">
            <v>105</v>
          </cell>
          <cell r="F119">
            <v>2617559.0641499599</v>
          </cell>
          <cell r="G119">
            <v>1067164</v>
          </cell>
          <cell r="H119">
            <v>6420.5720000000001</v>
          </cell>
          <cell r="I119">
            <v>94361.403902474252</v>
          </cell>
          <cell r="J119">
            <v>44775</v>
          </cell>
          <cell r="K119">
            <v>45700.000000000007</v>
          </cell>
          <cell r="L119">
            <v>36680.701951237126</v>
          </cell>
          <cell r="M119">
            <v>37080.701951237126</v>
          </cell>
          <cell r="N119">
            <v>36380.701951237126</v>
          </cell>
          <cell r="O119">
            <v>46980.701951237133</v>
          </cell>
          <cell r="P119">
            <v>53550</v>
          </cell>
          <cell r="Q119">
            <v>82275</v>
          </cell>
          <cell r="R119">
            <v>0</v>
          </cell>
          <cell r="S119">
            <v>43430.701951237126</v>
          </cell>
          <cell r="T119">
            <v>0</v>
          </cell>
          <cell r="U119">
            <v>55400</v>
          </cell>
          <cell r="V119">
            <v>0</v>
          </cell>
          <cell r="Y119">
            <v>27987.5</v>
          </cell>
          <cell r="Z119">
            <v>90262.499999999985</v>
          </cell>
          <cell r="AA119">
            <v>59899.999999999993</v>
          </cell>
          <cell r="AB119">
            <v>51930.701951237119</v>
          </cell>
          <cell r="AC119">
            <v>61500</v>
          </cell>
          <cell r="AD119">
            <v>89475</v>
          </cell>
          <cell r="AE119">
            <v>59449.999999999993</v>
          </cell>
          <cell r="AF119">
            <v>59599.999999999993</v>
          </cell>
          <cell r="AG119">
            <v>30200</v>
          </cell>
          <cell r="AH119">
            <v>47519.999999999993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U119">
            <v>70650</v>
          </cell>
        </row>
        <row r="120">
          <cell r="B120">
            <v>38366</v>
          </cell>
          <cell r="C120">
            <v>1</v>
          </cell>
          <cell r="D120">
            <v>14</v>
          </cell>
          <cell r="E120">
            <v>106</v>
          </cell>
          <cell r="F120">
            <v>2617559.0641499599</v>
          </cell>
          <cell r="G120">
            <v>977314</v>
          </cell>
          <cell r="H120">
            <v>6420.5720000000001</v>
          </cell>
          <cell r="I120">
            <v>94361.403902474252</v>
          </cell>
          <cell r="J120">
            <v>44775</v>
          </cell>
          <cell r="K120">
            <v>45700.000000000007</v>
          </cell>
          <cell r="L120">
            <v>36680.701951237126</v>
          </cell>
          <cell r="M120">
            <v>37080.701951237126</v>
          </cell>
          <cell r="N120">
            <v>36380.701951237126</v>
          </cell>
          <cell r="O120">
            <v>46980.701951237133</v>
          </cell>
          <cell r="P120">
            <v>53550</v>
          </cell>
          <cell r="Q120">
            <v>82275</v>
          </cell>
          <cell r="R120">
            <v>0</v>
          </cell>
          <cell r="S120">
            <v>43430.701951237126</v>
          </cell>
          <cell r="T120">
            <v>0</v>
          </cell>
          <cell r="U120">
            <v>55400</v>
          </cell>
          <cell r="V120">
            <v>0</v>
          </cell>
          <cell r="Y120">
            <v>27987.5</v>
          </cell>
          <cell r="Z120">
            <v>90262.499999999985</v>
          </cell>
          <cell r="AA120">
            <v>59899.999999999993</v>
          </cell>
          <cell r="AB120">
            <v>51930.701951237119</v>
          </cell>
          <cell r="AC120">
            <v>61500</v>
          </cell>
          <cell r="AD120">
            <v>89475</v>
          </cell>
          <cell r="AE120">
            <v>59449.999999999993</v>
          </cell>
          <cell r="AF120">
            <v>59599.999999999993</v>
          </cell>
          <cell r="AG120">
            <v>30200</v>
          </cell>
          <cell r="AH120">
            <v>47519.999999999993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U120">
            <v>70650</v>
          </cell>
        </row>
        <row r="121">
          <cell r="B121">
            <v>38367</v>
          </cell>
          <cell r="C121">
            <v>1</v>
          </cell>
          <cell r="D121">
            <v>15</v>
          </cell>
          <cell r="E121">
            <v>107</v>
          </cell>
          <cell r="F121">
            <v>2617559.0641499599</v>
          </cell>
          <cell r="G121">
            <v>646229</v>
          </cell>
          <cell r="H121">
            <v>6420.5720000000001</v>
          </cell>
          <cell r="I121">
            <v>94361.403902474252</v>
          </cell>
          <cell r="J121">
            <v>44775</v>
          </cell>
          <cell r="K121">
            <v>45700.000000000007</v>
          </cell>
          <cell r="L121">
            <v>36680.701951237126</v>
          </cell>
          <cell r="M121">
            <v>37080.701951237126</v>
          </cell>
          <cell r="N121">
            <v>36380.701951237126</v>
          </cell>
          <cell r="O121">
            <v>46980.701951237133</v>
          </cell>
          <cell r="P121">
            <v>53550</v>
          </cell>
          <cell r="Q121">
            <v>82275</v>
          </cell>
          <cell r="R121">
            <v>0</v>
          </cell>
          <cell r="S121">
            <v>43430.701951237126</v>
          </cell>
          <cell r="T121">
            <v>0</v>
          </cell>
          <cell r="U121">
            <v>55400</v>
          </cell>
          <cell r="V121">
            <v>0</v>
          </cell>
          <cell r="Y121">
            <v>27987.5</v>
          </cell>
          <cell r="Z121">
            <v>90262.499999999985</v>
          </cell>
          <cell r="AA121">
            <v>59899.999999999993</v>
          </cell>
          <cell r="AB121">
            <v>51930.701951237119</v>
          </cell>
          <cell r="AC121">
            <v>61500</v>
          </cell>
          <cell r="AD121">
            <v>89475</v>
          </cell>
          <cell r="AE121">
            <v>59449.999999999993</v>
          </cell>
          <cell r="AF121">
            <v>59599.999999999993</v>
          </cell>
          <cell r="AG121">
            <v>30200</v>
          </cell>
          <cell r="AH121">
            <v>47519.999999999993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U121">
            <v>70650</v>
          </cell>
        </row>
        <row r="122">
          <cell r="B122">
            <v>38368</v>
          </cell>
          <cell r="C122">
            <v>1</v>
          </cell>
          <cell r="D122">
            <v>16</v>
          </cell>
          <cell r="E122">
            <v>108</v>
          </cell>
          <cell r="F122">
            <v>2617559.0641499599</v>
          </cell>
          <cell r="G122">
            <v>705994</v>
          </cell>
          <cell r="H122">
            <v>6420.5720000000001</v>
          </cell>
          <cell r="I122">
            <v>94361.403902474252</v>
          </cell>
          <cell r="J122">
            <v>44775</v>
          </cell>
          <cell r="K122">
            <v>45700.000000000007</v>
          </cell>
          <cell r="L122">
            <v>36680.701951237126</v>
          </cell>
          <cell r="M122">
            <v>37080.701951237126</v>
          </cell>
          <cell r="N122">
            <v>36380.701951237126</v>
          </cell>
          <cell r="O122">
            <v>46980.701951237133</v>
          </cell>
          <cell r="P122">
            <v>53550</v>
          </cell>
          <cell r="Q122">
            <v>82275</v>
          </cell>
          <cell r="R122">
            <v>0</v>
          </cell>
          <cell r="S122">
            <v>43430.701951237126</v>
          </cell>
          <cell r="T122">
            <v>0</v>
          </cell>
          <cell r="U122">
            <v>55400</v>
          </cell>
          <cell r="V122">
            <v>0</v>
          </cell>
          <cell r="Y122">
            <v>27987.5</v>
          </cell>
          <cell r="Z122">
            <v>90262.499999999985</v>
          </cell>
          <cell r="AA122">
            <v>59899.999999999993</v>
          </cell>
          <cell r="AB122">
            <v>51930.701951237119</v>
          </cell>
          <cell r="AC122">
            <v>61500</v>
          </cell>
          <cell r="AD122">
            <v>89475</v>
          </cell>
          <cell r="AE122">
            <v>59449.999999999993</v>
          </cell>
          <cell r="AF122">
            <v>59599.999999999993</v>
          </cell>
          <cell r="AG122">
            <v>30200</v>
          </cell>
          <cell r="AH122">
            <v>47519.999999999993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U122">
            <v>70650</v>
          </cell>
        </row>
        <row r="123">
          <cell r="B123">
            <v>38369</v>
          </cell>
          <cell r="C123">
            <v>1</v>
          </cell>
          <cell r="D123">
            <v>17</v>
          </cell>
          <cell r="E123">
            <v>109</v>
          </cell>
          <cell r="F123">
            <v>2617559.0641499599</v>
          </cell>
          <cell r="G123">
            <v>756782</v>
          </cell>
          <cell r="H123">
            <v>6420.5720000000001</v>
          </cell>
          <cell r="I123">
            <v>94361.403902474252</v>
          </cell>
          <cell r="J123">
            <v>44775</v>
          </cell>
          <cell r="K123">
            <v>45700.000000000007</v>
          </cell>
          <cell r="L123">
            <v>36680.701951237126</v>
          </cell>
          <cell r="M123">
            <v>37080.701951237126</v>
          </cell>
          <cell r="N123">
            <v>36380.701951237126</v>
          </cell>
          <cell r="O123">
            <v>46980.701951237133</v>
          </cell>
          <cell r="P123">
            <v>53550</v>
          </cell>
          <cell r="Q123">
            <v>82275</v>
          </cell>
          <cell r="R123">
            <v>0</v>
          </cell>
          <cell r="S123">
            <v>43430.701951237126</v>
          </cell>
          <cell r="T123">
            <v>0</v>
          </cell>
          <cell r="U123">
            <v>55400</v>
          </cell>
          <cell r="V123">
            <v>0</v>
          </cell>
          <cell r="Y123">
            <v>27987.5</v>
          </cell>
          <cell r="Z123">
            <v>90262.499999999985</v>
          </cell>
          <cell r="AA123">
            <v>59899.999999999993</v>
          </cell>
          <cell r="AB123">
            <v>51930.701951237119</v>
          </cell>
          <cell r="AC123">
            <v>61500</v>
          </cell>
          <cell r="AD123">
            <v>89475</v>
          </cell>
          <cell r="AE123">
            <v>59449.999999999993</v>
          </cell>
          <cell r="AF123">
            <v>59599.999999999993</v>
          </cell>
          <cell r="AG123">
            <v>30200</v>
          </cell>
          <cell r="AH123">
            <v>47519.999999999993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U123">
            <v>70650</v>
          </cell>
        </row>
        <row r="124">
          <cell r="B124">
            <v>38370</v>
          </cell>
          <cell r="C124">
            <v>1</v>
          </cell>
          <cell r="D124">
            <v>18</v>
          </cell>
          <cell r="E124">
            <v>110</v>
          </cell>
          <cell r="F124">
            <v>2617559.0641499599</v>
          </cell>
          <cell r="G124">
            <v>656561</v>
          </cell>
          <cell r="H124">
            <v>6420.5720000000001</v>
          </cell>
          <cell r="I124">
            <v>94361.403902474252</v>
          </cell>
          <cell r="J124">
            <v>44775</v>
          </cell>
          <cell r="K124">
            <v>45700.000000000007</v>
          </cell>
          <cell r="L124">
            <v>36680.701951237126</v>
          </cell>
          <cell r="M124">
            <v>37080.701951237126</v>
          </cell>
          <cell r="N124">
            <v>36380.701951237126</v>
          </cell>
          <cell r="O124">
            <v>46980.701951237133</v>
          </cell>
          <cell r="P124">
            <v>53550</v>
          </cell>
          <cell r="Q124">
            <v>82275</v>
          </cell>
          <cell r="R124">
            <v>0</v>
          </cell>
          <cell r="S124">
            <v>43430.701951237126</v>
          </cell>
          <cell r="T124">
            <v>0</v>
          </cell>
          <cell r="U124">
            <v>55400</v>
          </cell>
          <cell r="V124">
            <v>0</v>
          </cell>
          <cell r="Y124">
            <v>27987.5</v>
          </cell>
          <cell r="Z124">
            <v>90262.499999999985</v>
          </cell>
          <cell r="AA124">
            <v>59899.999999999993</v>
          </cell>
          <cell r="AB124">
            <v>51930.701951237119</v>
          </cell>
          <cell r="AC124">
            <v>61500</v>
          </cell>
          <cell r="AD124">
            <v>89475</v>
          </cell>
          <cell r="AE124">
            <v>59449.999999999993</v>
          </cell>
          <cell r="AF124">
            <v>59599.999999999993</v>
          </cell>
          <cell r="AG124">
            <v>30200</v>
          </cell>
          <cell r="AH124">
            <v>47519.999999999993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U124">
            <v>70650</v>
          </cell>
        </row>
        <row r="125">
          <cell r="B125">
            <v>38371</v>
          </cell>
          <cell r="C125">
            <v>1</v>
          </cell>
          <cell r="D125">
            <v>19</v>
          </cell>
          <cell r="E125">
            <v>111</v>
          </cell>
          <cell r="F125">
            <v>2617559.0641499599</v>
          </cell>
          <cell r="G125">
            <v>905893</v>
          </cell>
          <cell r="H125">
            <v>6420.5720000000001</v>
          </cell>
          <cell r="I125">
            <v>94361.403902474252</v>
          </cell>
          <cell r="J125">
            <v>44775</v>
          </cell>
          <cell r="K125">
            <v>45700.000000000007</v>
          </cell>
          <cell r="L125">
            <v>36680.701951237126</v>
          </cell>
          <cell r="M125">
            <v>37080.701951237126</v>
          </cell>
          <cell r="N125">
            <v>36380.701951237126</v>
          </cell>
          <cell r="O125">
            <v>46980.701951237133</v>
          </cell>
          <cell r="P125">
            <v>53550</v>
          </cell>
          <cell r="Q125">
            <v>82275</v>
          </cell>
          <cell r="R125">
            <v>0</v>
          </cell>
          <cell r="S125">
            <v>43430.701951237126</v>
          </cell>
          <cell r="T125">
            <v>0</v>
          </cell>
          <cell r="U125">
            <v>55400</v>
          </cell>
          <cell r="V125">
            <v>0</v>
          </cell>
          <cell r="Y125">
            <v>27987.5</v>
          </cell>
          <cell r="Z125">
            <v>90262.499999999985</v>
          </cell>
          <cell r="AA125">
            <v>59899.999999999993</v>
          </cell>
          <cell r="AB125">
            <v>51930.701951237119</v>
          </cell>
          <cell r="AC125">
            <v>61500</v>
          </cell>
          <cell r="AD125">
            <v>89475</v>
          </cell>
          <cell r="AE125">
            <v>59449.999999999993</v>
          </cell>
          <cell r="AF125">
            <v>59599.999999999993</v>
          </cell>
          <cell r="AG125">
            <v>30200</v>
          </cell>
          <cell r="AH125">
            <v>47519.999999999993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U125">
            <v>70650</v>
          </cell>
        </row>
        <row r="126">
          <cell r="B126">
            <v>38372</v>
          </cell>
          <cell r="C126">
            <v>1</v>
          </cell>
          <cell r="D126">
            <v>20</v>
          </cell>
          <cell r="E126">
            <v>112</v>
          </cell>
          <cell r="F126">
            <v>2617559.0641499599</v>
          </cell>
          <cell r="G126">
            <v>1215304</v>
          </cell>
          <cell r="H126">
            <v>6420.5720000000001</v>
          </cell>
          <cell r="I126">
            <v>94361.403902474252</v>
          </cell>
          <cell r="J126">
            <v>44775</v>
          </cell>
          <cell r="K126">
            <v>45700.000000000007</v>
          </cell>
          <cell r="L126">
            <v>36680.701951237126</v>
          </cell>
          <cell r="M126">
            <v>37080.701951237126</v>
          </cell>
          <cell r="N126">
            <v>36380.701951237126</v>
          </cell>
          <cell r="O126">
            <v>46980.701951237133</v>
          </cell>
          <cell r="P126">
            <v>53550</v>
          </cell>
          <cell r="Q126">
            <v>82275</v>
          </cell>
          <cell r="R126">
            <v>0</v>
          </cell>
          <cell r="S126">
            <v>43430.701951237126</v>
          </cell>
          <cell r="T126">
            <v>0</v>
          </cell>
          <cell r="U126">
            <v>55400</v>
          </cell>
          <cell r="V126">
            <v>0</v>
          </cell>
          <cell r="Y126">
            <v>27987.5</v>
          </cell>
          <cell r="Z126">
            <v>90262.499999999985</v>
          </cell>
          <cell r="AA126">
            <v>59899.999999999993</v>
          </cell>
          <cell r="AB126">
            <v>51930.701951237119</v>
          </cell>
          <cell r="AC126">
            <v>61500</v>
          </cell>
          <cell r="AD126">
            <v>89475</v>
          </cell>
          <cell r="AE126">
            <v>59449.999999999993</v>
          </cell>
          <cell r="AF126">
            <v>59599.999999999993</v>
          </cell>
          <cell r="AG126">
            <v>30200</v>
          </cell>
          <cell r="AH126">
            <v>47519.999999999993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U126">
            <v>70650</v>
          </cell>
        </row>
        <row r="127">
          <cell r="B127">
            <v>38373</v>
          </cell>
          <cell r="C127">
            <v>1</v>
          </cell>
          <cell r="D127">
            <v>21</v>
          </cell>
          <cell r="E127">
            <v>113</v>
          </cell>
          <cell r="F127">
            <v>3026288.4770179461</v>
          </cell>
          <cell r="G127">
            <v>1320880</v>
          </cell>
          <cell r="H127">
            <v>6420.5720000000001</v>
          </cell>
          <cell r="I127">
            <v>94361.403902474252</v>
          </cell>
          <cell r="J127">
            <v>44775</v>
          </cell>
          <cell r="K127">
            <v>45700.000000000007</v>
          </cell>
          <cell r="L127">
            <v>36680.701951237126</v>
          </cell>
          <cell r="M127">
            <v>37080.701951237126</v>
          </cell>
          <cell r="N127">
            <v>36380.701951237126</v>
          </cell>
          <cell r="O127">
            <v>46980.701951237133</v>
          </cell>
          <cell r="P127">
            <v>53550</v>
          </cell>
          <cell r="Q127">
            <v>82275</v>
          </cell>
          <cell r="R127">
            <v>0</v>
          </cell>
          <cell r="S127">
            <v>43430.701951237126</v>
          </cell>
          <cell r="T127">
            <v>0</v>
          </cell>
          <cell r="U127">
            <v>55400</v>
          </cell>
          <cell r="V127">
            <v>0</v>
          </cell>
          <cell r="Y127">
            <v>27987.5</v>
          </cell>
          <cell r="Z127">
            <v>90262.499999999985</v>
          </cell>
          <cell r="AA127">
            <v>59899.999999999993</v>
          </cell>
          <cell r="AB127">
            <v>51930.701951237119</v>
          </cell>
          <cell r="AC127">
            <v>61500</v>
          </cell>
          <cell r="AD127">
            <v>89475</v>
          </cell>
          <cell r="AE127">
            <v>59449.999999999993</v>
          </cell>
          <cell r="AF127">
            <v>59599.999999999993</v>
          </cell>
          <cell r="AG127">
            <v>30200</v>
          </cell>
          <cell r="AH127">
            <v>47519.999999999993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U127">
            <v>70650</v>
          </cell>
        </row>
        <row r="128">
          <cell r="B128">
            <v>38374</v>
          </cell>
          <cell r="C128">
            <v>1</v>
          </cell>
          <cell r="D128">
            <v>22</v>
          </cell>
          <cell r="E128">
            <v>114</v>
          </cell>
          <cell r="F128">
            <v>2859054.2611266719</v>
          </cell>
          <cell r="G128">
            <v>1269176</v>
          </cell>
          <cell r="H128">
            <v>6420.5720000000001</v>
          </cell>
          <cell r="I128">
            <v>94361.403902474252</v>
          </cell>
          <cell r="J128">
            <v>44775</v>
          </cell>
          <cell r="K128">
            <v>45700.000000000007</v>
          </cell>
          <cell r="L128">
            <v>36680.701951237126</v>
          </cell>
          <cell r="M128">
            <v>37080.701951237126</v>
          </cell>
          <cell r="N128">
            <v>36380.701951237126</v>
          </cell>
          <cell r="O128">
            <v>46980.701951237133</v>
          </cell>
          <cell r="P128">
            <v>53550</v>
          </cell>
          <cell r="Q128">
            <v>82275</v>
          </cell>
          <cell r="R128">
            <v>0</v>
          </cell>
          <cell r="S128">
            <v>43430.701951237126</v>
          </cell>
          <cell r="T128">
            <v>0</v>
          </cell>
          <cell r="U128">
            <v>55400</v>
          </cell>
          <cell r="V128">
            <v>0</v>
          </cell>
          <cell r="Y128">
            <v>27987.5</v>
          </cell>
          <cell r="Z128">
            <v>90262.499999999985</v>
          </cell>
          <cell r="AA128">
            <v>59899.999999999993</v>
          </cell>
          <cell r="AB128">
            <v>51930.701951237119</v>
          </cell>
          <cell r="AC128">
            <v>61500</v>
          </cell>
          <cell r="AD128">
            <v>89475</v>
          </cell>
          <cell r="AE128">
            <v>59449.999999999993</v>
          </cell>
          <cell r="AF128">
            <v>59599.999999999993</v>
          </cell>
          <cell r="AG128">
            <v>30200</v>
          </cell>
          <cell r="AH128">
            <v>47519.999999999993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U128">
            <v>70650</v>
          </cell>
        </row>
        <row r="129">
          <cell r="B129">
            <v>38375</v>
          </cell>
          <cell r="C129">
            <v>1</v>
          </cell>
          <cell r="D129">
            <v>23</v>
          </cell>
          <cell r="E129">
            <v>115</v>
          </cell>
          <cell r="F129">
            <v>2617559.0641499599</v>
          </cell>
          <cell r="G129">
            <v>479531</v>
          </cell>
          <cell r="H129">
            <v>6420.5720000000001</v>
          </cell>
          <cell r="I129">
            <v>94361.403902474252</v>
          </cell>
          <cell r="J129">
            <v>44775</v>
          </cell>
          <cell r="K129">
            <v>45700.000000000007</v>
          </cell>
          <cell r="L129">
            <v>36680.701951237126</v>
          </cell>
          <cell r="M129">
            <v>37080.701951237126</v>
          </cell>
          <cell r="N129">
            <v>36380.701951237126</v>
          </cell>
          <cell r="O129">
            <v>46980.701951237133</v>
          </cell>
          <cell r="P129">
            <v>53550</v>
          </cell>
          <cell r="Q129">
            <v>82275</v>
          </cell>
          <cell r="R129">
            <v>0</v>
          </cell>
          <cell r="S129">
            <v>43430.701951237126</v>
          </cell>
          <cell r="T129">
            <v>0</v>
          </cell>
          <cell r="U129">
            <v>55400</v>
          </cell>
          <cell r="V129">
            <v>0</v>
          </cell>
          <cell r="Y129">
            <v>27987.5</v>
          </cell>
          <cell r="Z129">
            <v>90262.499999999985</v>
          </cell>
          <cell r="AA129">
            <v>59899.999999999993</v>
          </cell>
          <cell r="AB129">
            <v>51930.701951237119</v>
          </cell>
          <cell r="AC129">
            <v>61500</v>
          </cell>
          <cell r="AD129">
            <v>89475</v>
          </cell>
          <cell r="AE129">
            <v>59449.999999999993</v>
          </cell>
          <cell r="AF129">
            <v>59599.999999999993</v>
          </cell>
          <cell r="AG129">
            <v>30200</v>
          </cell>
          <cell r="AH129">
            <v>47519.999999999993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U129">
            <v>70650</v>
          </cell>
        </row>
        <row r="130">
          <cell r="B130">
            <v>38376</v>
          </cell>
          <cell r="C130">
            <v>1</v>
          </cell>
          <cell r="D130">
            <v>24</v>
          </cell>
          <cell r="E130">
            <v>116</v>
          </cell>
          <cell r="F130">
            <v>2617559.0641499599</v>
          </cell>
          <cell r="G130">
            <v>1036788</v>
          </cell>
          <cell r="H130">
            <v>6420.5720000000001</v>
          </cell>
          <cell r="I130">
            <v>94361.403902474252</v>
          </cell>
          <cell r="J130">
            <v>44775</v>
          </cell>
          <cell r="K130">
            <v>45700.000000000007</v>
          </cell>
          <cell r="L130">
            <v>36680.701951237126</v>
          </cell>
          <cell r="M130">
            <v>37080.701951237126</v>
          </cell>
          <cell r="N130">
            <v>36380.701951237126</v>
          </cell>
          <cell r="O130">
            <v>46980.701951237133</v>
          </cell>
          <cell r="P130">
            <v>53550</v>
          </cell>
          <cell r="Q130">
            <v>82275</v>
          </cell>
          <cell r="R130">
            <v>0</v>
          </cell>
          <cell r="S130">
            <v>43430.701951237126</v>
          </cell>
          <cell r="T130">
            <v>0</v>
          </cell>
          <cell r="U130">
            <v>55400</v>
          </cell>
          <cell r="V130">
            <v>0</v>
          </cell>
          <cell r="Y130">
            <v>27987.5</v>
          </cell>
          <cell r="Z130">
            <v>90262.499999999985</v>
          </cell>
          <cell r="AA130">
            <v>59899.999999999993</v>
          </cell>
          <cell r="AB130">
            <v>51930.701951237119</v>
          </cell>
          <cell r="AC130">
            <v>61500</v>
          </cell>
          <cell r="AD130">
            <v>89475</v>
          </cell>
          <cell r="AE130">
            <v>59449.999999999993</v>
          </cell>
          <cell r="AF130">
            <v>59599.999999999993</v>
          </cell>
          <cell r="AG130">
            <v>30200</v>
          </cell>
          <cell r="AH130">
            <v>47519.999999999993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U130">
            <v>70650</v>
          </cell>
        </row>
        <row r="131">
          <cell r="B131">
            <v>38377</v>
          </cell>
          <cell r="C131">
            <v>1</v>
          </cell>
          <cell r="D131">
            <v>25</v>
          </cell>
          <cell r="E131">
            <v>117</v>
          </cell>
          <cell r="F131">
            <v>2891482.9771991237</v>
          </cell>
          <cell r="G131">
            <v>713603</v>
          </cell>
          <cell r="H131">
            <v>6420.5720000000001</v>
          </cell>
          <cell r="I131">
            <v>94361.403902474252</v>
          </cell>
          <cell r="J131">
            <v>44775</v>
          </cell>
          <cell r="K131">
            <v>45700.000000000007</v>
          </cell>
          <cell r="L131">
            <v>36680.701951237126</v>
          </cell>
          <cell r="M131">
            <v>37080.701951237126</v>
          </cell>
          <cell r="N131">
            <v>36380.701951237126</v>
          </cell>
          <cell r="O131">
            <v>46980.701951237133</v>
          </cell>
          <cell r="P131">
            <v>53550</v>
          </cell>
          <cell r="Q131">
            <v>82275</v>
          </cell>
          <cell r="R131">
            <v>0</v>
          </cell>
          <cell r="S131">
            <v>43430.701951237126</v>
          </cell>
          <cell r="T131">
            <v>0</v>
          </cell>
          <cell r="U131">
            <v>55400</v>
          </cell>
          <cell r="V131">
            <v>0</v>
          </cell>
          <cell r="Y131">
            <v>27987.5</v>
          </cell>
          <cell r="Z131">
            <v>90262.499999999985</v>
          </cell>
          <cell r="AA131">
            <v>59899.999999999993</v>
          </cell>
          <cell r="AB131">
            <v>51930.701951237119</v>
          </cell>
          <cell r="AC131">
            <v>61500</v>
          </cell>
          <cell r="AD131">
            <v>89475</v>
          </cell>
          <cell r="AE131">
            <v>59449.999999999993</v>
          </cell>
          <cell r="AF131">
            <v>59599.999999999993</v>
          </cell>
          <cell r="AG131">
            <v>30200</v>
          </cell>
          <cell r="AH131">
            <v>47519.999999999993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U131">
            <v>70650</v>
          </cell>
        </row>
        <row r="132">
          <cell r="B132">
            <v>38378</v>
          </cell>
          <cell r="C132">
            <v>1</v>
          </cell>
          <cell r="D132">
            <v>26</v>
          </cell>
          <cell r="E132">
            <v>118</v>
          </cell>
          <cell r="F132">
            <v>2890960.8351356457</v>
          </cell>
          <cell r="G132">
            <v>643634</v>
          </cell>
          <cell r="H132">
            <v>6420.5720000000001</v>
          </cell>
          <cell r="I132">
            <v>94361.403902474252</v>
          </cell>
          <cell r="J132">
            <v>44775</v>
          </cell>
          <cell r="K132">
            <v>45700.000000000007</v>
          </cell>
          <cell r="L132">
            <v>36680.701951237126</v>
          </cell>
          <cell r="M132">
            <v>37080.701951237126</v>
          </cell>
          <cell r="N132">
            <v>36380.701951237126</v>
          </cell>
          <cell r="O132">
            <v>46980.701951237133</v>
          </cell>
          <cell r="P132">
            <v>53550</v>
          </cell>
          <cell r="Q132">
            <v>82275</v>
          </cell>
          <cell r="R132">
            <v>0</v>
          </cell>
          <cell r="S132">
            <v>43430.701951237126</v>
          </cell>
          <cell r="T132">
            <v>0</v>
          </cell>
          <cell r="U132">
            <v>55400</v>
          </cell>
          <cell r="V132">
            <v>0</v>
          </cell>
          <cell r="Y132">
            <v>27987.5</v>
          </cell>
          <cell r="Z132">
            <v>90262.499999999985</v>
          </cell>
          <cell r="AA132">
            <v>59899.999999999993</v>
          </cell>
          <cell r="AB132">
            <v>51930.701951237119</v>
          </cell>
          <cell r="AC132">
            <v>61500</v>
          </cell>
          <cell r="AD132">
            <v>89475</v>
          </cell>
          <cell r="AE132">
            <v>59449.999999999993</v>
          </cell>
          <cell r="AF132">
            <v>59599.999999999993</v>
          </cell>
          <cell r="AG132">
            <v>30200</v>
          </cell>
          <cell r="AH132">
            <v>47519.999999999993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U132">
            <v>70650</v>
          </cell>
        </row>
        <row r="133">
          <cell r="B133">
            <v>38379</v>
          </cell>
          <cell r="C133">
            <v>1</v>
          </cell>
          <cell r="D133">
            <v>27</v>
          </cell>
          <cell r="E133">
            <v>119</v>
          </cell>
          <cell r="F133">
            <v>2703746.4488497539</v>
          </cell>
          <cell r="G133">
            <v>602316</v>
          </cell>
          <cell r="H133">
            <v>6420.5720000000001</v>
          </cell>
          <cell r="I133">
            <v>94361.403902474252</v>
          </cell>
          <cell r="J133">
            <v>44775</v>
          </cell>
          <cell r="K133">
            <v>45700.000000000007</v>
          </cell>
          <cell r="L133">
            <v>36680.701951237126</v>
          </cell>
          <cell r="M133">
            <v>37080.701951237126</v>
          </cell>
          <cell r="N133">
            <v>36380.701951237126</v>
          </cell>
          <cell r="O133">
            <v>46980.701951237133</v>
          </cell>
          <cell r="P133">
            <v>53550</v>
          </cell>
          <cell r="Q133">
            <v>82275</v>
          </cell>
          <cell r="R133">
            <v>0</v>
          </cell>
          <cell r="S133">
            <v>43430.701951237126</v>
          </cell>
          <cell r="T133">
            <v>0</v>
          </cell>
          <cell r="U133">
            <v>55400</v>
          </cell>
          <cell r="V133">
            <v>0</v>
          </cell>
          <cell r="Y133">
            <v>27987.5</v>
          </cell>
          <cell r="Z133">
            <v>90262.499999999985</v>
          </cell>
          <cell r="AA133">
            <v>59899.999999999993</v>
          </cell>
          <cell r="AB133">
            <v>51930.701951237119</v>
          </cell>
          <cell r="AC133">
            <v>61500</v>
          </cell>
          <cell r="AD133">
            <v>89475</v>
          </cell>
          <cell r="AE133">
            <v>59449.999999999993</v>
          </cell>
          <cell r="AF133">
            <v>59599.999999999993</v>
          </cell>
          <cell r="AG133">
            <v>30200</v>
          </cell>
          <cell r="AH133">
            <v>47519.999999999993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U133">
            <v>70650</v>
          </cell>
        </row>
        <row r="134">
          <cell r="B134">
            <v>38380</v>
          </cell>
          <cell r="C134">
            <v>1</v>
          </cell>
          <cell r="D134">
            <v>28</v>
          </cell>
          <cell r="E134">
            <v>120</v>
          </cell>
          <cell r="F134">
            <v>2617559.0641499599</v>
          </cell>
          <cell r="G134">
            <v>419062</v>
          </cell>
          <cell r="H134">
            <v>6420.5720000000001</v>
          </cell>
          <cell r="I134">
            <v>94361.403902474252</v>
          </cell>
          <cell r="J134">
            <v>44775</v>
          </cell>
          <cell r="K134">
            <v>45700.000000000007</v>
          </cell>
          <cell r="L134">
            <v>36680.701951237126</v>
          </cell>
          <cell r="M134">
            <v>37080.701951237126</v>
          </cell>
          <cell r="N134">
            <v>36380.701951237126</v>
          </cell>
          <cell r="O134">
            <v>46980.701951237133</v>
          </cell>
          <cell r="P134">
            <v>53550</v>
          </cell>
          <cell r="Q134">
            <v>82275</v>
          </cell>
          <cell r="R134">
            <v>0</v>
          </cell>
          <cell r="S134">
            <v>43430.701951237126</v>
          </cell>
          <cell r="T134">
            <v>0</v>
          </cell>
          <cell r="U134">
            <v>55400</v>
          </cell>
          <cell r="V134">
            <v>0</v>
          </cell>
          <cell r="Y134">
            <v>27987.5</v>
          </cell>
          <cell r="Z134">
            <v>90262.499999999985</v>
          </cell>
          <cell r="AA134">
            <v>59899.999999999993</v>
          </cell>
          <cell r="AB134">
            <v>51930.701951237119</v>
          </cell>
          <cell r="AC134">
            <v>61500</v>
          </cell>
          <cell r="AD134">
            <v>89475</v>
          </cell>
          <cell r="AE134">
            <v>59449.999999999993</v>
          </cell>
          <cell r="AF134">
            <v>59599.999999999993</v>
          </cell>
          <cell r="AG134">
            <v>30200</v>
          </cell>
          <cell r="AH134">
            <v>47519.999999999993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U134">
            <v>70650</v>
          </cell>
        </row>
        <row r="135">
          <cell r="B135">
            <v>38381</v>
          </cell>
          <cell r="C135">
            <v>1</v>
          </cell>
          <cell r="D135">
            <v>29</v>
          </cell>
          <cell r="E135">
            <v>121</v>
          </cell>
          <cell r="F135">
            <v>2617559.0641499599</v>
          </cell>
          <cell r="G135">
            <v>129984</v>
          </cell>
          <cell r="H135">
            <v>6420.5720000000001</v>
          </cell>
          <cell r="I135">
            <v>94361.403902474252</v>
          </cell>
          <cell r="J135">
            <v>44775</v>
          </cell>
          <cell r="K135">
            <v>45700.000000000007</v>
          </cell>
          <cell r="L135">
            <v>36680.701951237126</v>
          </cell>
          <cell r="M135">
            <v>37080.701951237126</v>
          </cell>
          <cell r="N135">
            <v>36380.701951237126</v>
          </cell>
          <cell r="O135">
            <v>46980.701951237133</v>
          </cell>
          <cell r="P135">
            <v>53550</v>
          </cell>
          <cell r="Q135">
            <v>82275</v>
          </cell>
          <cell r="R135">
            <v>0</v>
          </cell>
          <cell r="S135">
            <v>43430.701951237126</v>
          </cell>
          <cell r="T135">
            <v>0</v>
          </cell>
          <cell r="U135">
            <v>55400</v>
          </cell>
          <cell r="V135">
            <v>0</v>
          </cell>
          <cell r="Y135">
            <v>27987.5</v>
          </cell>
          <cell r="Z135">
            <v>90262.499999999985</v>
          </cell>
          <cell r="AA135">
            <v>59899.999999999993</v>
          </cell>
          <cell r="AB135">
            <v>51930.701951237119</v>
          </cell>
          <cell r="AC135">
            <v>61500</v>
          </cell>
          <cell r="AD135">
            <v>89475</v>
          </cell>
          <cell r="AE135">
            <v>59449.999999999993</v>
          </cell>
          <cell r="AF135">
            <v>59599.999999999993</v>
          </cell>
          <cell r="AG135">
            <v>30200</v>
          </cell>
          <cell r="AH135">
            <v>47519.999999999993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U135">
            <v>70650</v>
          </cell>
        </row>
        <row r="136">
          <cell r="B136">
            <v>38382</v>
          </cell>
          <cell r="C136">
            <v>1</v>
          </cell>
          <cell r="D136">
            <v>30</v>
          </cell>
          <cell r="E136">
            <v>122</v>
          </cell>
          <cell r="F136">
            <v>2891482.9771991237</v>
          </cell>
          <cell r="G136">
            <v>742230</v>
          </cell>
          <cell r="H136">
            <v>6420.5720000000001</v>
          </cell>
          <cell r="I136">
            <v>94361.403902474252</v>
          </cell>
          <cell r="J136">
            <v>44775</v>
          </cell>
          <cell r="K136">
            <v>45700.000000000007</v>
          </cell>
          <cell r="L136">
            <v>36680.701951237126</v>
          </cell>
          <cell r="M136">
            <v>37080.701951237126</v>
          </cell>
          <cell r="N136">
            <v>36380.701951237126</v>
          </cell>
          <cell r="O136">
            <v>46980.701951237133</v>
          </cell>
          <cell r="P136">
            <v>53550</v>
          </cell>
          <cell r="Q136">
            <v>82275</v>
          </cell>
          <cell r="R136">
            <v>0</v>
          </cell>
          <cell r="S136">
            <v>43430.701951237126</v>
          </cell>
          <cell r="T136">
            <v>0</v>
          </cell>
          <cell r="U136">
            <v>55400</v>
          </cell>
          <cell r="V136">
            <v>0</v>
          </cell>
          <cell r="Y136">
            <v>27987.5</v>
          </cell>
          <cell r="Z136">
            <v>90262.499999999985</v>
          </cell>
          <cell r="AA136">
            <v>59899.999999999993</v>
          </cell>
          <cell r="AB136">
            <v>51930.701951237119</v>
          </cell>
          <cell r="AC136">
            <v>61500</v>
          </cell>
          <cell r="AD136">
            <v>89475</v>
          </cell>
          <cell r="AE136">
            <v>59449.999999999993</v>
          </cell>
          <cell r="AF136">
            <v>59599.999999999993</v>
          </cell>
          <cell r="AG136">
            <v>30200</v>
          </cell>
          <cell r="AH136">
            <v>47519.999999999993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U136">
            <v>70650</v>
          </cell>
        </row>
        <row r="137">
          <cell r="B137">
            <v>38383</v>
          </cell>
          <cell r="C137">
            <v>1</v>
          </cell>
          <cell r="D137">
            <v>31</v>
          </cell>
          <cell r="E137">
            <v>123</v>
          </cell>
          <cell r="F137">
            <v>2891482.9771991237</v>
          </cell>
          <cell r="G137">
            <v>856645</v>
          </cell>
          <cell r="H137">
            <v>6420.5720000000001</v>
          </cell>
          <cell r="I137">
            <v>94361.403902474252</v>
          </cell>
          <cell r="J137">
            <v>44775</v>
          </cell>
          <cell r="K137">
            <v>45700.000000000007</v>
          </cell>
          <cell r="L137">
            <v>36680.701951237126</v>
          </cell>
          <cell r="M137">
            <v>37080.701951237126</v>
          </cell>
          <cell r="N137">
            <v>36380.701951237126</v>
          </cell>
          <cell r="O137">
            <v>46980.701951237133</v>
          </cell>
          <cell r="P137">
            <v>53550</v>
          </cell>
          <cell r="Q137">
            <v>82275</v>
          </cell>
          <cell r="R137">
            <v>0</v>
          </cell>
          <cell r="S137">
            <v>43430.701951237126</v>
          </cell>
          <cell r="T137">
            <v>0</v>
          </cell>
          <cell r="U137">
            <v>55400</v>
          </cell>
          <cell r="V137">
            <v>0</v>
          </cell>
          <cell r="Y137">
            <v>27987.5</v>
          </cell>
          <cell r="Z137">
            <v>90262.499999999985</v>
          </cell>
          <cell r="AA137">
            <v>59899.999999999993</v>
          </cell>
          <cell r="AB137">
            <v>51930.701951237119</v>
          </cell>
          <cell r="AC137">
            <v>61500</v>
          </cell>
          <cell r="AD137">
            <v>89475</v>
          </cell>
          <cell r="AE137">
            <v>59449.999999999993</v>
          </cell>
          <cell r="AF137">
            <v>59599.999999999993</v>
          </cell>
          <cell r="AG137">
            <v>30200</v>
          </cell>
          <cell r="AH137">
            <v>47519.999999999993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U137">
            <v>70650</v>
          </cell>
        </row>
        <row r="138">
          <cell r="B138">
            <v>38384</v>
          </cell>
          <cell r="C138">
            <v>2</v>
          </cell>
          <cell r="D138">
            <v>1</v>
          </cell>
          <cell r="E138">
            <v>124</v>
          </cell>
          <cell r="F138">
            <v>2597326.3087800839</v>
          </cell>
          <cell r="G138">
            <v>870353</v>
          </cell>
          <cell r="H138">
            <v>6420.5720000000001</v>
          </cell>
          <cell r="I138">
            <v>94361.403902474252</v>
          </cell>
          <cell r="J138">
            <v>44775</v>
          </cell>
          <cell r="K138">
            <v>45700.000000000007</v>
          </cell>
          <cell r="L138">
            <v>36680.701951237126</v>
          </cell>
          <cell r="M138">
            <v>37080.701951237126</v>
          </cell>
          <cell r="N138">
            <v>36380.701951237126</v>
          </cell>
          <cell r="O138">
            <v>46980.701951237133</v>
          </cell>
          <cell r="P138">
            <v>53550</v>
          </cell>
          <cell r="Q138">
            <v>82275</v>
          </cell>
          <cell r="R138">
            <v>0</v>
          </cell>
          <cell r="S138">
            <v>43430.701951237126</v>
          </cell>
          <cell r="T138">
            <v>0</v>
          </cell>
          <cell r="U138">
            <v>55400</v>
          </cell>
          <cell r="V138">
            <v>0</v>
          </cell>
          <cell r="Y138">
            <v>27987.5</v>
          </cell>
          <cell r="Z138">
            <v>90262.499999999985</v>
          </cell>
          <cell r="AA138">
            <v>59899.999999999993</v>
          </cell>
          <cell r="AB138">
            <v>51930.701951237119</v>
          </cell>
          <cell r="AC138">
            <v>61500</v>
          </cell>
          <cell r="AD138">
            <v>89475</v>
          </cell>
          <cell r="AE138">
            <v>59449.999999999993</v>
          </cell>
          <cell r="AF138">
            <v>59599.999999999993</v>
          </cell>
          <cell r="AG138">
            <v>30200</v>
          </cell>
          <cell r="AH138">
            <v>47519.999999999993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U138">
            <v>70650</v>
          </cell>
        </row>
        <row r="139">
          <cell r="B139">
            <v>38385</v>
          </cell>
          <cell r="C139">
            <v>2</v>
          </cell>
          <cell r="D139">
            <v>2</v>
          </cell>
          <cell r="E139">
            <v>125</v>
          </cell>
          <cell r="F139">
            <v>2588627.6017072657</v>
          </cell>
          <cell r="G139">
            <v>824011</v>
          </cell>
          <cell r="H139">
            <v>6420.5720000000001</v>
          </cell>
          <cell r="I139">
            <v>94361.403902474252</v>
          </cell>
          <cell r="J139">
            <v>44775</v>
          </cell>
          <cell r="K139">
            <v>45700.000000000007</v>
          </cell>
          <cell r="L139">
            <v>36680.701951237126</v>
          </cell>
          <cell r="M139">
            <v>37080.701951237126</v>
          </cell>
          <cell r="N139">
            <v>36380.701951237126</v>
          </cell>
          <cell r="O139">
            <v>46980.701951237133</v>
          </cell>
          <cell r="P139">
            <v>53550</v>
          </cell>
          <cell r="Q139">
            <v>82275</v>
          </cell>
          <cell r="R139">
            <v>0</v>
          </cell>
          <cell r="S139">
            <v>43430.701951237126</v>
          </cell>
          <cell r="T139">
            <v>0</v>
          </cell>
          <cell r="U139">
            <v>55400</v>
          </cell>
          <cell r="V139">
            <v>0</v>
          </cell>
          <cell r="Y139">
            <v>27987.5</v>
          </cell>
          <cell r="Z139">
            <v>90262.499999999985</v>
          </cell>
          <cell r="AA139">
            <v>59899.999999999993</v>
          </cell>
          <cell r="AB139">
            <v>51930.701951237119</v>
          </cell>
          <cell r="AC139">
            <v>61500</v>
          </cell>
          <cell r="AD139">
            <v>89475</v>
          </cell>
          <cell r="AE139">
            <v>59449.999999999993</v>
          </cell>
          <cell r="AF139">
            <v>59599.999999999993</v>
          </cell>
          <cell r="AG139">
            <v>30200</v>
          </cell>
          <cell r="AH139">
            <v>47519.999999999993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U139">
            <v>70650</v>
          </cell>
        </row>
        <row r="140">
          <cell r="B140">
            <v>38386</v>
          </cell>
          <cell r="C140">
            <v>2</v>
          </cell>
          <cell r="D140">
            <v>3</v>
          </cell>
          <cell r="E140">
            <v>126</v>
          </cell>
          <cell r="F140">
            <v>2581679.0189887057</v>
          </cell>
          <cell r="G140">
            <v>780280</v>
          </cell>
          <cell r="H140">
            <v>6420.5720000000001</v>
          </cell>
          <cell r="I140">
            <v>94361.403902474252</v>
          </cell>
          <cell r="J140">
            <v>44775</v>
          </cell>
          <cell r="K140">
            <v>45700.000000000007</v>
          </cell>
          <cell r="L140">
            <v>36680.701951237126</v>
          </cell>
          <cell r="M140">
            <v>37080.701951237126</v>
          </cell>
          <cell r="N140">
            <v>36380.701951237126</v>
          </cell>
          <cell r="O140">
            <v>46980.701951237133</v>
          </cell>
          <cell r="P140">
            <v>53550</v>
          </cell>
          <cell r="Q140">
            <v>82275</v>
          </cell>
          <cell r="R140">
            <v>0</v>
          </cell>
          <cell r="S140">
            <v>43430.701951237126</v>
          </cell>
          <cell r="T140">
            <v>0</v>
          </cell>
          <cell r="U140">
            <v>55400</v>
          </cell>
          <cell r="V140">
            <v>0</v>
          </cell>
          <cell r="Y140">
            <v>27987.5</v>
          </cell>
          <cell r="Z140">
            <v>90262.499999999985</v>
          </cell>
          <cell r="AA140">
            <v>59899.999999999993</v>
          </cell>
          <cell r="AB140">
            <v>51930.701951237119</v>
          </cell>
          <cell r="AC140">
            <v>61500</v>
          </cell>
          <cell r="AD140">
            <v>89475</v>
          </cell>
          <cell r="AE140">
            <v>59449.999999999993</v>
          </cell>
          <cell r="AF140">
            <v>59599.999999999993</v>
          </cell>
          <cell r="AG140">
            <v>30200</v>
          </cell>
          <cell r="AH140">
            <v>47519.999999999993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U140">
            <v>70650</v>
          </cell>
        </row>
        <row r="141">
          <cell r="B141">
            <v>38387</v>
          </cell>
          <cell r="C141">
            <v>2</v>
          </cell>
          <cell r="D141">
            <v>4</v>
          </cell>
          <cell r="E141">
            <v>127</v>
          </cell>
          <cell r="F141">
            <v>3049593.1848339438</v>
          </cell>
          <cell r="G141">
            <v>456612</v>
          </cell>
          <cell r="H141">
            <v>6420.5720000000001</v>
          </cell>
          <cell r="I141">
            <v>94361.403902474252</v>
          </cell>
          <cell r="J141">
            <v>44775</v>
          </cell>
          <cell r="K141">
            <v>45700.000000000007</v>
          </cell>
          <cell r="L141">
            <v>36680.701951237126</v>
          </cell>
          <cell r="M141">
            <v>37080.701951237126</v>
          </cell>
          <cell r="N141">
            <v>36380.701951237126</v>
          </cell>
          <cell r="O141">
            <v>46980.701951237133</v>
          </cell>
          <cell r="P141">
            <v>53550</v>
          </cell>
          <cell r="Q141">
            <v>82275</v>
          </cell>
          <cell r="R141">
            <v>0</v>
          </cell>
          <cell r="S141">
            <v>43430.701951237126</v>
          </cell>
          <cell r="T141">
            <v>0</v>
          </cell>
          <cell r="U141">
            <v>55400</v>
          </cell>
          <cell r="V141">
            <v>0</v>
          </cell>
          <cell r="Y141">
            <v>27987.5</v>
          </cell>
          <cell r="Z141">
            <v>90262.499999999985</v>
          </cell>
          <cell r="AA141">
            <v>59899.999999999993</v>
          </cell>
          <cell r="AB141">
            <v>51930.701951237119</v>
          </cell>
          <cell r="AC141">
            <v>61500</v>
          </cell>
          <cell r="AD141">
            <v>89475</v>
          </cell>
          <cell r="AE141">
            <v>59449.999999999993</v>
          </cell>
          <cell r="AF141">
            <v>59599.999999999993</v>
          </cell>
          <cell r="AG141">
            <v>30200</v>
          </cell>
          <cell r="AH141">
            <v>47519.999999999993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U141">
            <v>70650</v>
          </cell>
        </row>
        <row r="142">
          <cell r="B142">
            <v>38388</v>
          </cell>
          <cell r="C142">
            <v>2</v>
          </cell>
          <cell r="D142">
            <v>5</v>
          </cell>
          <cell r="E142">
            <v>128</v>
          </cell>
          <cell r="F142">
            <v>3222537.019197552</v>
          </cell>
          <cell r="G142">
            <v>420523</v>
          </cell>
          <cell r="H142">
            <v>6420.5720000000001</v>
          </cell>
          <cell r="I142">
            <v>94361.403902474252</v>
          </cell>
          <cell r="J142">
            <v>44775</v>
          </cell>
          <cell r="K142">
            <v>45700.000000000007</v>
          </cell>
          <cell r="L142">
            <v>36680.701951237126</v>
          </cell>
          <cell r="M142">
            <v>37080.701951237126</v>
          </cell>
          <cell r="N142">
            <v>36380.701951237126</v>
          </cell>
          <cell r="O142">
            <v>46980.701951237133</v>
          </cell>
          <cell r="P142">
            <v>53550</v>
          </cell>
          <cell r="Q142">
            <v>82275</v>
          </cell>
          <cell r="R142">
            <v>0</v>
          </cell>
          <cell r="S142">
            <v>43430.701951237126</v>
          </cell>
          <cell r="T142">
            <v>0</v>
          </cell>
          <cell r="U142">
            <v>55400</v>
          </cell>
          <cell r="V142">
            <v>0</v>
          </cell>
          <cell r="Y142">
            <v>27987.5</v>
          </cell>
          <cell r="Z142">
            <v>90262.499999999985</v>
          </cell>
          <cell r="AA142">
            <v>59899.999999999993</v>
          </cell>
          <cell r="AB142">
            <v>51930.701951237119</v>
          </cell>
          <cell r="AC142">
            <v>61500</v>
          </cell>
          <cell r="AD142">
            <v>89475</v>
          </cell>
          <cell r="AE142">
            <v>59449.999999999993</v>
          </cell>
          <cell r="AF142">
            <v>59599.999999999993</v>
          </cell>
          <cell r="AG142">
            <v>30200</v>
          </cell>
          <cell r="AH142">
            <v>47519.999999999993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U142">
            <v>70650</v>
          </cell>
        </row>
        <row r="143">
          <cell r="B143">
            <v>38389</v>
          </cell>
          <cell r="C143">
            <v>2</v>
          </cell>
          <cell r="D143">
            <v>6</v>
          </cell>
          <cell r="E143">
            <v>129</v>
          </cell>
          <cell r="F143">
            <v>2884008.2589787417</v>
          </cell>
          <cell r="G143">
            <v>398725</v>
          </cell>
          <cell r="H143">
            <v>6420.5720000000001</v>
          </cell>
          <cell r="I143">
            <v>94361.403902474252</v>
          </cell>
          <cell r="J143">
            <v>44775</v>
          </cell>
          <cell r="K143">
            <v>45700.000000000007</v>
          </cell>
          <cell r="L143">
            <v>36680.701951237126</v>
          </cell>
          <cell r="M143">
            <v>37080.701951237126</v>
          </cell>
          <cell r="N143">
            <v>36380.701951237126</v>
          </cell>
          <cell r="O143">
            <v>46980.701951237133</v>
          </cell>
          <cell r="P143">
            <v>53550</v>
          </cell>
          <cell r="Q143">
            <v>82275</v>
          </cell>
          <cell r="R143">
            <v>0</v>
          </cell>
          <cell r="S143">
            <v>43430.701951237126</v>
          </cell>
          <cell r="T143">
            <v>0</v>
          </cell>
          <cell r="U143">
            <v>55400</v>
          </cell>
          <cell r="V143">
            <v>0</v>
          </cell>
          <cell r="Y143">
            <v>27987.5</v>
          </cell>
          <cell r="Z143">
            <v>90262.499999999985</v>
          </cell>
          <cell r="AA143">
            <v>59899.999999999993</v>
          </cell>
          <cell r="AB143">
            <v>51930.701951237119</v>
          </cell>
          <cell r="AC143">
            <v>61500</v>
          </cell>
          <cell r="AD143">
            <v>89475</v>
          </cell>
          <cell r="AE143">
            <v>59449.999999999993</v>
          </cell>
          <cell r="AF143">
            <v>59599.999999999993</v>
          </cell>
          <cell r="AG143">
            <v>30200</v>
          </cell>
          <cell r="AH143">
            <v>47519.999999999993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U143">
            <v>70650</v>
          </cell>
        </row>
        <row r="144">
          <cell r="B144">
            <v>38390</v>
          </cell>
          <cell r="C144">
            <v>2</v>
          </cell>
          <cell r="D144">
            <v>7</v>
          </cell>
          <cell r="E144">
            <v>130</v>
          </cell>
          <cell r="F144">
            <v>2872979.3806321998</v>
          </cell>
          <cell r="G144">
            <v>385986</v>
          </cell>
          <cell r="H144">
            <v>6420.5720000000001</v>
          </cell>
          <cell r="I144">
            <v>94361.403902474252</v>
          </cell>
          <cell r="J144">
            <v>44775</v>
          </cell>
          <cell r="K144">
            <v>45700.000000000007</v>
          </cell>
          <cell r="L144">
            <v>36680.701951237126</v>
          </cell>
          <cell r="M144">
            <v>37080.701951237126</v>
          </cell>
          <cell r="N144">
            <v>36380.701951237126</v>
          </cell>
          <cell r="O144">
            <v>46980.701951237133</v>
          </cell>
          <cell r="P144">
            <v>53550</v>
          </cell>
          <cell r="Q144">
            <v>82275</v>
          </cell>
          <cell r="R144">
            <v>0</v>
          </cell>
          <cell r="S144">
            <v>43430.701951237126</v>
          </cell>
          <cell r="T144">
            <v>0</v>
          </cell>
          <cell r="U144">
            <v>55400</v>
          </cell>
          <cell r="V144">
            <v>0</v>
          </cell>
          <cell r="Y144">
            <v>27987.5</v>
          </cell>
          <cell r="Z144">
            <v>90262.499999999985</v>
          </cell>
          <cell r="AA144">
            <v>59899.999999999993</v>
          </cell>
          <cell r="AB144">
            <v>51930.701951237119</v>
          </cell>
          <cell r="AC144">
            <v>61500</v>
          </cell>
          <cell r="AD144">
            <v>89475</v>
          </cell>
          <cell r="AE144">
            <v>59449.999999999993</v>
          </cell>
          <cell r="AF144">
            <v>59599.999999999993</v>
          </cell>
          <cell r="AG144">
            <v>30200</v>
          </cell>
          <cell r="AH144">
            <v>47519.999999999993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U144">
            <v>70650</v>
          </cell>
        </row>
        <row r="145">
          <cell r="B145">
            <v>38391</v>
          </cell>
          <cell r="C145">
            <v>2</v>
          </cell>
          <cell r="D145">
            <v>8</v>
          </cell>
          <cell r="E145">
            <v>131</v>
          </cell>
          <cell r="F145">
            <v>3189509.2873734999</v>
          </cell>
          <cell r="G145">
            <v>373742</v>
          </cell>
          <cell r="H145">
            <v>6420.5720000000001</v>
          </cell>
          <cell r="I145">
            <v>94361.403902474252</v>
          </cell>
          <cell r="J145">
            <v>44775</v>
          </cell>
          <cell r="K145">
            <v>45700.000000000007</v>
          </cell>
          <cell r="L145">
            <v>36680.701951237126</v>
          </cell>
          <cell r="M145">
            <v>37080.701951237126</v>
          </cell>
          <cell r="N145">
            <v>36380.701951237126</v>
          </cell>
          <cell r="O145">
            <v>46980.701951237133</v>
          </cell>
          <cell r="P145">
            <v>53550</v>
          </cell>
          <cell r="Q145">
            <v>82275</v>
          </cell>
          <cell r="R145">
            <v>0</v>
          </cell>
          <cell r="S145">
            <v>43430.701951237126</v>
          </cell>
          <cell r="T145">
            <v>0</v>
          </cell>
          <cell r="U145">
            <v>55400</v>
          </cell>
          <cell r="V145">
            <v>0</v>
          </cell>
          <cell r="Y145">
            <v>27987.5</v>
          </cell>
          <cell r="Z145">
            <v>90262.499999999985</v>
          </cell>
          <cell r="AA145">
            <v>59899.999999999993</v>
          </cell>
          <cell r="AB145">
            <v>51930.701951237119</v>
          </cell>
          <cell r="AC145">
            <v>61500</v>
          </cell>
          <cell r="AD145">
            <v>89475</v>
          </cell>
          <cell r="AE145">
            <v>59449.999999999993</v>
          </cell>
          <cell r="AF145">
            <v>59599.999999999993</v>
          </cell>
          <cell r="AG145">
            <v>30200</v>
          </cell>
          <cell r="AH145">
            <v>47519.999999999993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U145">
            <v>70650</v>
          </cell>
        </row>
        <row r="146">
          <cell r="B146">
            <v>38392</v>
          </cell>
          <cell r="C146">
            <v>2</v>
          </cell>
          <cell r="D146">
            <v>9</v>
          </cell>
          <cell r="E146">
            <v>132</v>
          </cell>
          <cell r="F146">
            <v>3556170.8223662036</v>
          </cell>
          <cell r="G146">
            <v>404831</v>
          </cell>
          <cell r="H146">
            <v>6420.5720000000001</v>
          </cell>
          <cell r="I146">
            <v>94361.403902474252</v>
          </cell>
          <cell r="J146">
            <v>44775</v>
          </cell>
          <cell r="K146">
            <v>45700.000000000007</v>
          </cell>
          <cell r="L146">
            <v>36680.701951237126</v>
          </cell>
          <cell r="M146">
            <v>37080.701951237126</v>
          </cell>
          <cell r="N146">
            <v>36380.701951237126</v>
          </cell>
          <cell r="O146">
            <v>46980.701951237133</v>
          </cell>
          <cell r="P146">
            <v>53550</v>
          </cell>
          <cell r="Q146">
            <v>82275</v>
          </cell>
          <cell r="R146">
            <v>0</v>
          </cell>
          <cell r="S146">
            <v>43430.701951237126</v>
          </cell>
          <cell r="T146">
            <v>0</v>
          </cell>
          <cell r="U146">
            <v>55400</v>
          </cell>
          <cell r="V146">
            <v>0</v>
          </cell>
          <cell r="Y146">
            <v>27987.5</v>
          </cell>
          <cell r="Z146">
            <v>90262.499999999985</v>
          </cell>
          <cell r="AA146">
            <v>59899.999999999993</v>
          </cell>
          <cell r="AB146">
            <v>51930.701951237119</v>
          </cell>
          <cell r="AC146">
            <v>61500</v>
          </cell>
          <cell r="AD146">
            <v>89475</v>
          </cell>
          <cell r="AE146">
            <v>59449.999999999993</v>
          </cell>
          <cell r="AF146">
            <v>59599.999999999993</v>
          </cell>
          <cell r="AG146">
            <v>30200</v>
          </cell>
          <cell r="AH146">
            <v>47519.999999999993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U146">
            <v>70650</v>
          </cell>
        </row>
        <row r="147">
          <cell r="B147">
            <v>38393</v>
          </cell>
          <cell r="C147">
            <v>2</v>
          </cell>
          <cell r="D147">
            <v>10</v>
          </cell>
          <cell r="E147">
            <v>133</v>
          </cell>
          <cell r="F147">
            <v>3072092.2164640399</v>
          </cell>
          <cell r="G147">
            <v>463523</v>
          </cell>
          <cell r="H147">
            <v>6420.5720000000001</v>
          </cell>
          <cell r="I147">
            <v>94361.403902474252</v>
          </cell>
          <cell r="J147">
            <v>44775</v>
          </cell>
          <cell r="K147">
            <v>45700.000000000007</v>
          </cell>
          <cell r="L147">
            <v>36680.701951237126</v>
          </cell>
          <cell r="M147">
            <v>37080.701951237126</v>
          </cell>
          <cell r="N147">
            <v>36380.701951237126</v>
          </cell>
          <cell r="O147">
            <v>46980.701951237133</v>
          </cell>
          <cell r="P147">
            <v>53550</v>
          </cell>
          <cell r="Q147">
            <v>82275</v>
          </cell>
          <cell r="R147">
            <v>0</v>
          </cell>
          <cell r="S147">
            <v>43430.701951237126</v>
          </cell>
          <cell r="T147">
            <v>0</v>
          </cell>
          <cell r="U147">
            <v>55400</v>
          </cell>
          <cell r="V147">
            <v>0</v>
          </cell>
          <cell r="Y147">
            <v>27987.5</v>
          </cell>
          <cell r="Z147">
            <v>90262.499999999985</v>
          </cell>
          <cell r="AA147">
            <v>59899.999999999993</v>
          </cell>
          <cell r="AB147">
            <v>51930.701951237119</v>
          </cell>
          <cell r="AC147">
            <v>61500</v>
          </cell>
          <cell r="AD147">
            <v>89475</v>
          </cell>
          <cell r="AE147">
            <v>59449.999999999993</v>
          </cell>
          <cell r="AF147">
            <v>59599.999999999993</v>
          </cell>
          <cell r="AG147">
            <v>30200</v>
          </cell>
          <cell r="AH147">
            <v>47519.999999999993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U147">
            <v>70650</v>
          </cell>
        </row>
        <row r="148">
          <cell r="B148">
            <v>38394</v>
          </cell>
          <cell r="C148">
            <v>2</v>
          </cell>
          <cell r="D148">
            <v>11</v>
          </cell>
          <cell r="E148">
            <v>134</v>
          </cell>
          <cell r="F148">
            <v>3044728.1785713658</v>
          </cell>
          <cell r="G148">
            <v>452655</v>
          </cell>
          <cell r="H148">
            <v>6420.5720000000001</v>
          </cell>
          <cell r="I148">
            <v>94361.403902474252</v>
          </cell>
          <cell r="J148">
            <v>44775</v>
          </cell>
          <cell r="K148">
            <v>45700.000000000007</v>
          </cell>
          <cell r="L148">
            <v>36680.701951237126</v>
          </cell>
          <cell r="M148">
            <v>37080.701951237126</v>
          </cell>
          <cell r="N148">
            <v>36380.701951237126</v>
          </cell>
          <cell r="O148">
            <v>46980.701951237133</v>
          </cell>
          <cell r="P148">
            <v>53550</v>
          </cell>
          <cell r="Q148">
            <v>82275</v>
          </cell>
          <cell r="R148">
            <v>0</v>
          </cell>
          <cell r="S148">
            <v>43430.701951237126</v>
          </cell>
          <cell r="T148">
            <v>0</v>
          </cell>
          <cell r="U148">
            <v>55400</v>
          </cell>
          <cell r="V148">
            <v>0</v>
          </cell>
          <cell r="Y148">
            <v>27987.5</v>
          </cell>
          <cell r="Z148">
            <v>90262.499999999985</v>
          </cell>
          <cell r="AA148">
            <v>59899.999999999993</v>
          </cell>
          <cell r="AB148">
            <v>51930.701951237119</v>
          </cell>
          <cell r="AC148">
            <v>61500</v>
          </cell>
          <cell r="AD148">
            <v>89475</v>
          </cell>
          <cell r="AE148">
            <v>59449.999999999993</v>
          </cell>
          <cell r="AF148">
            <v>59599.999999999993</v>
          </cell>
          <cell r="AG148">
            <v>30200</v>
          </cell>
          <cell r="AH148">
            <v>47519.999999999993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U148">
            <v>70650</v>
          </cell>
        </row>
        <row r="149">
          <cell r="B149">
            <v>38395</v>
          </cell>
          <cell r="C149">
            <v>2</v>
          </cell>
          <cell r="D149">
            <v>12</v>
          </cell>
          <cell r="E149">
            <v>135</v>
          </cell>
          <cell r="F149">
            <v>3168496.8131669578</v>
          </cell>
          <cell r="G149">
            <v>476342</v>
          </cell>
          <cell r="H149">
            <v>6420.5720000000001</v>
          </cell>
          <cell r="I149">
            <v>94361.403902474252</v>
          </cell>
          <cell r="J149">
            <v>44775</v>
          </cell>
          <cell r="K149">
            <v>45700.000000000007</v>
          </cell>
          <cell r="L149">
            <v>36680.701951237126</v>
          </cell>
          <cell r="M149">
            <v>37080.701951237126</v>
          </cell>
          <cell r="N149">
            <v>36380.701951237126</v>
          </cell>
          <cell r="O149">
            <v>46980.701951237133</v>
          </cell>
          <cell r="P149">
            <v>53550</v>
          </cell>
          <cell r="Q149">
            <v>82275</v>
          </cell>
          <cell r="R149">
            <v>0</v>
          </cell>
          <cell r="S149">
            <v>43430.701951237126</v>
          </cell>
          <cell r="T149">
            <v>0</v>
          </cell>
          <cell r="U149">
            <v>55400</v>
          </cell>
          <cell r="V149">
            <v>0</v>
          </cell>
          <cell r="Y149">
            <v>27987.5</v>
          </cell>
          <cell r="Z149">
            <v>90262.499999999985</v>
          </cell>
          <cell r="AA149">
            <v>59899.999999999993</v>
          </cell>
          <cell r="AB149">
            <v>51930.701951237119</v>
          </cell>
          <cell r="AC149">
            <v>61500</v>
          </cell>
          <cell r="AD149">
            <v>89475</v>
          </cell>
          <cell r="AE149">
            <v>59449.999999999993</v>
          </cell>
          <cell r="AF149">
            <v>59599.999999999993</v>
          </cell>
          <cell r="AG149">
            <v>30200</v>
          </cell>
          <cell r="AH149">
            <v>47519.999999999993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U149">
            <v>70650</v>
          </cell>
        </row>
        <row r="150">
          <cell r="B150">
            <v>38396</v>
          </cell>
          <cell r="C150">
            <v>2</v>
          </cell>
          <cell r="D150">
            <v>13</v>
          </cell>
          <cell r="E150">
            <v>136</v>
          </cell>
          <cell r="F150">
            <v>3509193.0120469737</v>
          </cell>
          <cell r="G150">
            <v>505223</v>
          </cell>
          <cell r="H150">
            <v>6420.5720000000001</v>
          </cell>
          <cell r="I150">
            <v>94361.403902474252</v>
          </cell>
          <cell r="J150">
            <v>44775</v>
          </cell>
          <cell r="K150">
            <v>45700.000000000007</v>
          </cell>
          <cell r="L150">
            <v>36680.701951237126</v>
          </cell>
          <cell r="M150">
            <v>37080.701951237126</v>
          </cell>
          <cell r="N150">
            <v>36380.701951237126</v>
          </cell>
          <cell r="O150">
            <v>46980.701951237133</v>
          </cell>
          <cell r="P150">
            <v>53550</v>
          </cell>
          <cell r="Q150">
            <v>82275</v>
          </cell>
          <cell r="R150">
            <v>0</v>
          </cell>
          <cell r="S150">
            <v>43430.701951237126</v>
          </cell>
          <cell r="T150">
            <v>0</v>
          </cell>
          <cell r="U150">
            <v>55400</v>
          </cell>
          <cell r="V150">
            <v>0</v>
          </cell>
          <cell r="Y150">
            <v>27987.5</v>
          </cell>
          <cell r="Z150">
            <v>90262.499999999985</v>
          </cell>
          <cell r="AA150">
            <v>59899.999999999993</v>
          </cell>
          <cell r="AB150">
            <v>51930.701951237119</v>
          </cell>
          <cell r="AC150">
            <v>61500</v>
          </cell>
          <cell r="AD150">
            <v>89475</v>
          </cell>
          <cell r="AE150">
            <v>59449.999999999993</v>
          </cell>
          <cell r="AF150">
            <v>59599.999999999993</v>
          </cell>
          <cell r="AG150">
            <v>30200</v>
          </cell>
          <cell r="AH150">
            <v>47519.999999999993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U150">
            <v>70650</v>
          </cell>
        </row>
        <row r="151">
          <cell r="B151">
            <v>38397</v>
          </cell>
          <cell r="C151">
            <v>2</v>
          </cell>
          <cell r="D151">
            <v>14</v>
          </cell>
          <cell r="E151">
            <v>137</v>
          </cell>
          <cell r="F151">
            <v>2468155.550464646</v>
          </cell>
          <cell r="G151">
            <v>495575</v>
          </cell>
          <cell r="H151">
            <v>6420.5720000000001</v>
          </cell>
          <cell r="I151">
            <v>94361.403902474252</v>
          </cell>
          <cell r="J151">
            <v>44775</v>
          </cell>
          <cell r="K151">
            <v>45700.000000000007</v>
          </cell>
          <cell r="L151">
            <v>36680.701951237126</v>
          </cell>
          <cell r="M151">
            <v>37080.701951237126</v>
          </cell>
          <cell r="N151">
            <v>36380.701951237126</v>
          </cell>
          <cell r="O151">
            <v>46980.701951237133</v>
          </cell>
          <cell r="P151">
            <v>53550</v>
          </cell>
          <cell r="Q151">
            <v>82275</v>
          </cell>
          <cell r="R151">
            <v>0</v>
          </cell>
          <cell r="S151">
            <v>43430.701951237126</v>
          </cell>
          <cell r="T151">
            <v>0</v>
          </cell>
          <cell r="U151">
            <v>55400</v>
          </cell>
          <cell r="V151">
            <v>0</v>
          </cell>
          <cell r="Y151">
            <v>27987.5</v>
          </cell>
          <cell r="Z151">
            <v>90262.499999999985</v>
          </cell>
          <cell r="AA151">
            <v>59899.999999999993</v>
          </cell>
          <cell r="AB151">
            <v>51930.701951237119</v>
          </cell>
          <cell r="AC151">
            <v>61500</v>
          </cell>
          <cell r="AD151">
            <v>89475</v>
          </cell>
          <cell r="AE151">
            <v>59449.999999999993</v>
          </cell>
          <cell r="AF151">
            <v>59599.999999999993</v>
          </cell>
          <cell r="AG151">
            <v>30200</v>
          </cell>
          <cell r="AH151">
            <v>47519.999999999993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U151">
            <v>70650</v>
          </cell>
        </row>
        <row r="152">
          <cell r="B152">
            <v>38398</v>
          </cell>
          <cell r="C152">
            <v>2</v>
          </cell>
          <cell r="D152">
            <v>15</v>
          </cell>
          <cell r="E152">
            <v>138</v>
          </cell>
          <cell r="F152">
            <v>2399261.7505135438</v>
          </cell>
          <cell r="G152">
            <v>119857</v>
          </cell>
          <cell r="H152">
            <v>6420.5720000000001</v>
          </cell>
          <cell r="I152">
            <v>94361.403902474252</v>
          </cell>
          <cell r="J152">
            <v>44775</v>
          </cell>
          <cell r="K152">
            <v>45700.000000000007</v>
          </cell>
          <cell r="L152">
            <v>36680.701951237126</v>
          </cell>
          <cell r="M152">
            <v>37080.701951237126</v>
          </cell>
          <cell r="N152">
            <v>36380.701951237126</v>
          </cell>
          <cell r="O152">
            <v>46980.701951237133</v>
          </cell>
          <cell r="P152">
            <v>53550</v>
          </cell>
          <cell r="Q152">
            <v>82275</v>
          </cell>
          <cell r="R152">
            <v>0</v>
          </cell>
          <cell r="S152">
            <v>43430.701951237126</v>
          </cell>
          <cell r="T152">
            <v>0</v>
          </cell>
          <cell r="U152">
            <v>55400</v>
          </cell>
          <cell r="V152">
            <v>0</v>
          </cell>
          <cell r="Y152">
            <v>27987.5</v>
          </cell>
          <cell r="Z152">
            <v>90262.499999999985</v>
          </cell>
          <cell r="AA152">
            <v>59899.999999999993</v>
          </cell>
          <cell r="AB152">
            <v>51930.701951237119</v>
          </cell>
          <cell r="AC152">
            <v>61500</v>
          </cell>
          <cell r="AD152">
            <v>89475</v>
          </cell>
          <cell r="AE152">
            <v>59449.999999999993</v>
          </cell>
          <cell r="AF152">
            <v>59599.999999999993</v>
          </cell>
          <cell r="AG152">
            <v>30200</v>
          </cell>
          <cell r="AH152">
            <v>47519.999999999993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U152">
            <v>70650</v>
          </cell>
        </row>
        <row r="153">
          <cell r="B153">
            <v>38399</v>
          </cell>
          <cell r="C153">
            <v>2</v>
          </cell>
          <cell r="D153">
            <v>16</v>
          </cell>
          <cell r="E153">
            <v>139</v>
          </cell>
          <cell r="F153">
            <v>2788395.3614275218</v>
          </cell>
          <cell r="G153">
            <v>623915</v>
          </cell>
          <cell r="H153">
            <v>6420.5720000000001</v>
          </cell>
          <cell r="I153">
            <v>94361.403902474252</v>
          </cell>
          <cell r="J153">
            <v>44775</v>
          </cell>
          <cell r="K153">
            <v>45700.000000000007</v>
          </cell>
          <cell r="L153">
            <v>36680.701951237126</v>
          </cell>
          <cell r="M153">
            <v>37080.701951237126</v>
          </cell>
          <cell r="N153">
            <v>36380.701951237126</v>
          </cell>
          <cell r="O153">
            <v>46980.701951237133</v>
          </cell>
          <cell r="P153">
            <v>53550</v>
          </cell>
          <cell r="Q153">
            <v>82275</v>
          </cell>
          <cell r="R153">
            <v>0</v>
          </cell>
          <cell r="S153">
            <v>43430.701951237126</v>
          </cell>
          <cell r="T153">
            <v>0</v>
          </cell>
          <cell r="U153">
            <v>55400</v>
          </cell>
          <cell r="V153">
            <v>0</v>
          </cell>
          <cell r="Y153">
            <v>27987.5</v>
          </cell>
          <cell r="Z153">
            <v>90262.499999999985</v>
          </cell>
          <cell r="AA153">
            <v>59899.999999999993</v>
          </cell>
          <cell r="AB153">
            <v>51930.701951237119</v>
          </cell>
          <cell r="AC153">
            <v>61500</v>
          </cell>
          <cell r="AD153">
            <v>89475</v>
          </cell>
          <cell r="AE153">
            <v>59449.999999999993</v>
          </cell>
          <cell r="AF153">
            <v>59599.999999999993</v>
          </cell>
          <cell r="AG153">
            <v>30200</v>
          </cell>
          <cell r="AH153">
            <v>47519.999999999993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U153">
            <v>70650</v>
          </cell>
        </row>
        <row r="154">
          <cell r="B154">
            <v>38400</v>
          </cell>
          <cell r="C154">
            <v>2</v>
          </cell>
          <cell r="D154">
            <v>17</v>
          </cell>
          <cell r="E154">
            <v>140</v>
          </cell>
          <cell r="F154">
            <v>2861447.3290543137</v>
          </cell>
          <cell r="G154">
            <v>477393</v>
          </cell>
          <cell r="H154">
            <v>6420.5720000000001</v>
          </cell>
          <cell r="I154">
            <v>94361.403902474252</v>
          </cell>
          <cell r="J154">
            <v>44775</v>
          </cell>
          <cell r="K154">
            <v>45700.000000000007</v>
          </cell>
          <cell r="L154">
            <v>36680.701951237126</v>
          </cell>
          <cell r="M154">
            <v>37080.701951237126</v>
          </cell>
          <cell r="N154">
            <v>36380.701951237126</v>
          </cell>
          <cell r="O154">
            <v>46980.701951237133</v>
          </cell>
          <cell r="P154">
            <v>53550</v>
          </cell>
          <cell r="Q154">
            <v>82275</v>
          </cell>
          <cell r="R154">
            <v>0</v>
          </cell>
          <cell r="S154">
            <v>43430.701951237126</v>
          </cell>
          <cell r="T154">
            <v>0</v>
          </cell>
          <cell r="U154">
            <v>55400</v>
          </cell>
          <cell r="V154">
            <v>0</v>
          </cell>
          <cell r="Y154">
            <v>27987.5</v>
          </cell>
          <cell r="Z154">
            <v>90262.499999999985</v>
          </cell>
          <cell r="AA154">
            <v>59899.999999999993</v>
          </cell>
          <cell r="AB154">
            <v>51930.701951237119</v>
          </cell>
          <cell r="AC154">
            <v>61500</v>
          </cell>
          <cell r="AD154">
            <v>89475</v>
          </cell>
          <cell r="AE154">
            <v>59449.999999999993</v>
          </cell>
          <cell r="AF154">
            <v>59599.999999999993</v>
          </cell>
          <cell r="AG154">
            <v>30200</v>
          </cell>
          <cell r="AH154">
            <v>47519.999999999993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U154">
            <v>70650</v>
          </cell>
        </row>
        <row r="155">
          <cell r="B155">
            <v>38401</v>
          </cell>
          <cell r="C155">
            <v>2</v>
          </cell>
          <cell r="D155">
            <v>18</v>
          </cell>
          <cell r="E155">
            <v>141</v>
          </cell>
          <cell r="F155">
            <v>2482008.7880799817</v>
          </cell>
          <cell r="G155">
            <v>468829</v>
          </cell>
          <cell r="H155">
            <v>6420.5720000000001</v>
          </cell>
          <cell r="I155">
            <v>94361.403902474252</v>
          </cell>
          <cell r="J155">
            <v>44775</v>
          </cell>
          <cell r="K155">
            <v>45700.000000000007</v>
          </cell>
          <cell r="L155">
            <v>36680.701951237126</v>
          </cell>
          <cell r="M155">
            <v>37080.701951237126</v>
          </cell>
          <cell r="N155">
            <v>36380.701951237126</v>
          </cell>
          <cell r="O155">
            <v>46980.701951237133</v>
          </cell>
          <cell r="P155">
            <v>53550</v>
          </cell>
          <cell r="Q155">
            <v>82275</v>
          </cell>
          <cell r="R155">
            <v>0</v>
          </cell>
          <cell r="S155">
            <v>43430.701951237126</v>
          </cell>
          <cell r="T155">
            <v>0</v>
          </cell>
          <cell r="U155">
            <v>55400</v>
          </cell>
          <cell r="V155">
            <v>0</v>
          </cell>
          <cell r="Y155">
            <v>27987.5</v>
          </cell>
          <cell r="Z155">
            <v>90262.499999999985</v>
          </cell>
          <cell r="AA155">
            <v>59899.999999999993</v>
          </cell>
          <cell r="AB155">
            <v>51930.701951237119</v>
          </cell>
          <cell r="AC155">
            <v>61500</v>
          </cell>
          <cell r="AD155">
            <v>89475</v>
          </cell>
          <cell r="AE155">
            <v>59449.999999999993</v>
          </cell>
          <cell r="AF155">
            <v>59599.999999999993</v>
          </cell>
          <cell r="AG155">
            <v>30200</v>
          </cell>
          <cell r="AH155">
            <v>47519.999999999993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U155">
            <v>70650</v>
          </cell>
        </row>
        <row r="156">
          <cell r="B156">
            <v>38402</v>
          </cell>
          <cell r="C156">
            <v>2</v>
          </cell>
          <cell r="D156">
            <v>19</v>
          </cell>
          <cell r="E156">
            <v>142</v>
          </cell>
          <cell r="F156">
            <v>2809689.3730373159</v>
          </cell>
          <cell r="G156">
            <v>460598</v>
          </cell>
          <cell r="H156">
            <v>6420.5720000000001</v>
          </cell>
          <cell r="I156">
            <v>94361.403902474252</v>
          </cell>
          <cell r="J156">
            <v>44775</v>
          </cell>
          <cell r="K156">
            <v>45700.000000000007</v>
          </cell>
          <cell r="L156">
            <v>36680.701951237126</v>
          </cell>
          <cell r="M156">
            <v>37080.701951237126</v>
          </cell>
          <cell r="N156">
            <v>36380.701951237126</v>
          </cell>
          <cell r="O156">
            <v>46980.701951237133</v>
          </cell>
          <cell r="P156">
            <v>53550</v>
          </cell>
          <cell r="Q156">
            <v>82275</v>
          </cell>
          <cell r="R156">
            <v>0</v>
          </cell>
          <cell r="S156">
            <v>43430.701951237126</v>
          </cell>
          <cell r="T156">
            <v>0</v>
          </cell>
          <cell r="U156">
            <v>55400</v>
          </cell>
          <cell r="V156">
            <v>0</v>
          </cell>
          <cell r="Y156">
            <v>27987.5</v>
          </cell>
          <cell r="Z156">
            <v>90262.499999999985</v>
          </cell>
          <cell r="AA156">
            <v>59899.999999999993</v>
          </cell>
          <cell r="AB156">
            <v>51930.701951237119</v>
          </cell>
          <cell r="AC156">
            <v>61500</v>
          </cell>
          <cell r="AD156">
            <v>89475</v>
          </cell>
          <cell r="AE156">
            <v>59449.999999999993</v>
          </cell>
          <cell r="AF156">
            <v>59599.999999999993</v>
          </cell>
          <cell r="AG156">
            <v>30200</v>
          </cell>
          <cell r="AH156">
            <v>47519.999999999993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U156">
            <v>70650</v>
          </cell>
        </row>
        <row r="157">
          <cell r="B157">
            <v>38403</v>
          </cell>
          <cell r="C157">
            <v>2</v>
          </cell>
          <cell r="D157">
            <v>20</v>
          </cell>
          <cell r="E157">
            <v>143</v>
          </cell>
          <cell r="F157">
            <v>2716873.8790460681</v>
          </cell>
          <cell r="G157">
            <v>452687</v>
          </cell>
          <cell r="H157">
            <v>6420.5720000000001</v>
          </cell>
          <cell r="I157">
            <v>94361.403902474252</v>
          </cell>
          <cell r="J157">
            <v>44775</v>
          </cell>
          <cell r="K157">
            <v>45700.000000000007</v>
          </cell>
          <cell r="L157">
            <v>36680.701951237126</v>
          </cell>
          <cell r="M157">
            <v>37080.701951237126</v>
          </cell>
          <cell r="N157">
            <v>36380.701951237126</v>
          </cell>
          <cell r="O157">
            <v>46980.701951237133</v>
          </cell>
          <cell r="P157">
            <v>53550</v>
          </cell>
          <cell r="Q157">
            <v>82275</v>
          </cell>
          <cell r="R157">
            <v>0</v>
          </cell>
          <cell r="S157">
            <v>43430.701951237126</v>
          </cell>
          <cell r="T157">
            <v>0</v>
          </cell>
          <cell r="U157">
            <v>55400</v>
          </cell>
          <cell r="V157">
            <v>0</v>
          </cell>
          <cell r="Y157">
            <v>27987.5</v>
          </cell>
          <cell r="Z157">
            <v>90262.499999999985</v>
          </cell>
          <cell r="AA157">
            <v>59899.999999999993</v>
          </cell>
          <cell r="AB157">
            <v>51930.701951237119</v>
          </cell>
          <cell r="AC157">
            <v>61500</v>
          </cell>
          <cell r="AD157">
            <v>89475</v>
          </cell>
          <cell r="AE157">
            <v>59449.999999999993</v>
          </cell>
          <cell r="AF157">
            <v>59599.999999999993</v>
          </cell>
          <cell r="AG157">
            <v>30200</v>
          </cell>
          <cell r="AH157">
            <v>47519.999999999993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U157">
            <v>70650</v>
          </cell>
        </row>
        <row r="158">
          <cell r="B158">
            <v>38404</v>
          </cell>
          <cell r="C158">
            <v>2</v>
          </cell>
          <cell r="D158">
            <v>21</v>
          </cell>
          <cell r="E158">
            <v>144</v>
          </cell>
          <cell r="F158">
            <v>2464333.8299694378</v>
          </cell>
          <cell r="G158">
            <v>264059</v>
          </cell>
          <cell r="H158">
            <v>6420.5720000000001</v>
          </cell>
          <cell r="I158">
            <v>94361.403902474252</v>
          </cell>
          <cell r="J158">
            <v>44775</v>
          </cell>
          <cell r="K158">
            <v>45700.000000000007</v>
          </cell>
          <cell r="L158">
            <v>36680.701951237126</v>
          </cell>
          <cell r="M158">
            <v>37080.701951237126</v>
          </cell>
          <cell r="N158">
            <v>36380.701951237126</v>
          </cell>
          <cell r="O158">
            <v>46980.701951237133</v>
          </cell>
          <cell r="P158">
            <v>53550</v>
          </cell>
          <cell r="Q158">
            <v>82275</v>
          </cell>
          <cell r="R158">
            <v>0</v>
          </cell>
          <cell r="S158">
            <v>43430.701951237126</v>
          </cell>
          <cell r="T158">
            <v>0</v>
          </cell>
          <cell r="U158">
            <v>55400</v>
          </cell>
          <cell r="V158">
            <v>0</v>
          </cell>
          <cell r="Y158">
            <v>27987.5</v>
          </cell>
          <cell r="Z158">
            <v>90262.499999999985</v>
          </cell>
          <cell r="AA158">
            <v>59899.999999999993</v>
          </cell>
          <cell r="AB158">
            <v>51930.701951237119</v>
          </cell>
          <cell r="AC158">
            <v>61500</v>
          </cell>
          <cell r="AD158">
            <v>89475</v>
          </cell>
          <cell r="AE158">
            <v>59449.999999999993</v>
          </cell>
          <cell r="AF158">
            <v>59599.999999999993</v>
          </cell>
          <cell r="AG158">
            <v>30200</v>
          </cell>
          <cell r="AH158">
            <v>47519.999999999993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U158">
            <v>70650</v>
          </cell>
        </row>
        <row r="159">
          <cell r="B159">
            <v>38405</v>
          </cell>
          <cell r="C159">
            <v>2</v>
          </cell>
          <cell r="D159">
            <v>22</v>
          </cell>
          <cell r="E159">
            <v>145</v>
          </cell>
          <cell r="F159">
            <v>2408112.2082434339</v>
          </cell>
          <cell r="G159">
            <v>119857</v>
          </cell>
          <cell r="H159">
            <v>6420.5720000000001</v>
          </cell>
          <cell r="I159">
            <v>94361.403902474252</v>
          </cell>
          <cell r="J159">
            <v>44775</v>
          </cell>
          <cell r="K159">
            <v>45700.000000000007</v>
          </cell>
          <cell r="L159">
            <v>36680.701951237126</v>
          </cell>
          <cell r="M159">
            <v>37080.701951237126</v>
          </cell>
          <cell r="N159">
            <v>36380.701951237126</v>
          </cell>
          <cell r="O159">
            <v>46980.701951237133</v>
          </cell>
          <cell r="P159">
            <v>53550</v>
          </cell>
          <cell r="Q159">
            <v>82275</v>
          </cell>
          <cell r="R159">
            <v>0</v>
          </cell>
          <cell r="S159">
            <v>43430.701951237126</v>
          </cell>
          <cell r="T159">
            <v>0</v>
          </cell>
          <cell r="U159">
            <v>55400</v>
          </cell>
          <cell r="V159">
            <v>0</v>
          </cell>
          <cell r="Y159">
            <v>27987.5</v>
          </cell>
          <cell r="Z159">
            <v>90262.499999999985</v>
          </cell>
          <cell r="AA159">
            <v>59899.999999999993</v>
          </cell>
          <cell r="AB159">
            <v>51930.701951237119</v>
          </cell>
          <cell r="AC159">
            <v>61500</v>
          </cell>
          <cell r="AD159">
            <v>89475</v>
          </cell>
          <cell r="AE159">
            <v>59449.999999999993</v>
          </cell>
          <cell r="AF159">
            <v>59599.999999999993</v>
          </cell>
          <cell r="AG159">
            <v>30200</v>
          </cell>
          <cell r="AH159">
            <v>47519.999999999993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U159">
            <v>70650</v>
          </cell>
        </row>
        <row r="160">
          <cell r="B160">
            <v>38406</v>
          </cell>
          <cell r="C160">
            <v>2</v>
          </cell>
          <cell r="D160">
            <v>23</v>
          </cell>
          <cell r="E160">
            <v>146</v>
          </cell>
          <cell r="F160">
            <v>2464333.8299694378</v>
          </cell>
          <cell r="G160">
            <v>266348</v>
          </cell>
          <cell r="H160">
            <v>6420.5720000000001</v>
          </cell>
          <cell r="I160">
            <v>94361.403902474252</v>
          </cell>
          <cell r="J160">
            <v>44775</v>
          </cell>
          <cell r="K160">
            <v>45700.000000000007</v>
          </cell>
          <cell r="L160">
            <v>36680.701951237126</v>
          </cell>
          <cell r="M160">
            <v>37080.701951237126</v>
          </cell>
          <cell r="N160">
            <v>36380.701951237126</v>
          </cell>
          <cell r="O160">
            <v>46980.701951237133</v>
          </cell>
          <cell r="P160">
            <v>53550</v>
          </cell>
          <cell r="Q160">
            <v>82275</v>
          </cell>
          <cell r="R160">
            <v>0</v>
          </cell>
          <cell r="S160">
            <v>43430.701951237126</v>
          </cell>
          <cell r="T160">
            <v>0</v>
          </cell>
          <cell r="U160">
            <v>55400</v>
          </cell>
          <cell r="V160">
            <v>0</v>
          </cell>
          <cell r="Y160">
            <v>27987.5</v>
          </cell>
          <cell r="Z160">
            <v>90262.499999999985</v>
          </cell>
          <cell r="AA160">
            <v>59899.999999999993</v>
          </cell>
          <cell r="AB160">
            <v>51930.701951237119</v>
          </cell>
          <cell r="AC160">
            <v>61500</v>
          </cell>
          <cell r="AD160">
            <v>89475</v>
          </cell>
          <cell r="AE160">
            <v>59449.999999999993</v>
          </cell>
          <cell r="AF160">
            <v>59599.999999999993</v>
          </cell>
          <cell r="AG160">
            <v>30200</v>
          </cell>
          <cell r="AH160">
            <v>47519.999999999993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U160">
            <v>70650</v>
          </cell>
        </row>
        <row r="161">
          <cell r="B161">
            <v>38407</v>
          </cell>
          <cell r="C161">
            <v>2</v>
          </cell>
          <cell r="D161">
            <v>24</v>
          </cell>
          <cell r="E161">
            <v>147</v>
          </cell>
          <cell r="F161">
            <v>2464333.8299694378</v>
          </cell>
          <cell r="G161">
            <v>763229</v>
          </cell>
          <cell r="H161">
            <v>6420.5720000000001</v>
          </cell>
          <cell r="I161">
            <v>94361.403902474252</v>
          </cell>
          <cell r="J161">
            <v>44775</v>
          </cell>
          <cell r="K161">
            <v>45700.000000000007</v>
          </cell>
          <cell r="L161">
            <v>36680.701951237126</v>
          </cell>
          <cell r="M161">
            <v>37080.701951237126</v>
          </cell>
          <cell r="N161">
            <v>36380.701951237126</v>
          </cell>
          <cell r="O161">
            <v>46980.701951237133</v>
          </cell>
          <cell r="P161">
            <v>53550</v>
          </cell>
          <cell r="Q161">
            <v>82275</v>
          </cell>
          <cell r="R161">
            <v>0</v>
          </cell>
          <cell r="S161">
            <v>43430.701951237126</v>
          </cell>
          <cell r="T161">
            <v>0</v>
          </cell>
          <cell r="U161">
            <v>55400</v>
          </cell>
          <cell r="V161">
            <v>0</v>
          </cell>
          <cell r="Y161">
            <v>27987.5</v>
          </cell>
          <cell r="Z161">
            <v>90262.499999999985</v>
          </cell>
          <cell r="AA161">
            <v>59899.999999999993</v>
          </cell>
          <cell r="AB161">
            <v>51930.701951237119</v>
          </cell>
          <cell r="AC161">
            <v>61500</v>
          </cell>
          <cell r="AD161">
            <v>89475</v>
          </cell>
          <cell r="AE161">
            <v>59449.999999999993</v>
          </cell>
          <cell r="AF161">
            <v>59599.999999999993</v>
          </cell>
          <cell r="AG161">
            <v>30200</v>
          </cell>
          <cell r="AH161">
            <v>47519.999999999993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U161">
            <v>70650</v>
          </cell>
        </row>
        <row r="162">
          <cell r="B162">
            <v>38408</v>
          </cell>
          <cell r="C162">
            <v>2</v>
          </cell>
          <cell r="D162">
            <v>25</v>
          </cell>
          <cell r="E162">
            <v>148</v>
          </cell>
          <cell r="F162">
            <v>2783041.1589678037</v>
          </cell>
          <cell r="G162">
            <v>510275</v>
          </cell>
          <cell r="H162">
            <v>6420.5720000000001</v>
          </cell>
          <cell r="I162">
            <v>94361.403902474252</v>
          </cell>
          <cell r="J162">
            <v>44775</v>
          </cell>
          <cell r="K162">
            <v>45700.000000000007</v>
          </cell>
          <cell r="L162">
            <v>36680.701951237126</v>
          </cell>
          <cell r="M162">
            <v>37080.701951237126</v>
          </cell>
          <cell r="N162">
            <v>36380.701951237126</v>
          </cell>
          <cell r="O162">
            <v>46980.701951237133</v>
          </cell>
          <cell r="P162">
            <v>53550</v>
          </cell>
          <cell r="Q162">
            <v>82275</v>
          </cell>
          <cell r="R162">
            <v>0</v>
          </cell>
          <cell r="S162">
            <v>43430.701951237126</v>
          </cell>
          <cell r="T162">
            <v>0</v>
          </cell>
          <cell r="U162">
            <v>55400</v>
          </cell>
          <cell r="V162">
            <v>0</v>
          </cell>
          <cell r="Y162">
            <v>27987.5</v>
          </cell>
          <cell r="Z162">
            <v>90262.499999999985</v>
          </cell>
          <cell r="AA162">
            <v>59899.999999999993</v>
          </cell>
          <cell r="AB162">
            <v>51930.701951237119</v>
          </cell>
          <cell r="AC162">
            <v>61500</v>
          </cell>
          <cell r="AD162">
            <v>89475</v>
          </cell>
          <cell r="AE162">
            <v>59449.999999999993</v>
          </cell>
          <cell r="AF162">
            <v>59599.999999999993</v>
          </cell>
          <cell r="AG162">
            <v>30200</v>
          </cell>
          <cell r="AH162">
            <v>47519.999999999993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U162">
            <v>70650</v>
          </cell>
        </row>
        <row r="163">
          <cell r="B163">
            <v>38409</v>
          </cell>
          <cell r="C163">
            <v>2</v>
          </cell>
          <cell r="D163">
            <v>26</v>
          </cell>
          <cell r="E163">
            <v>149</v>
          </cell>
          <cell r="F163">
            <v>2784302.0871249218</v>
          </cell>
          <cell r="G163">
            <v>420304</v>
          </cell>
          <cell r="H163">
            <v>6420.5720000000001</v>
          </cell>
          <cell r="I163">
            <v>94361.403902474252</v>
          </cell>
          <cell r="J163">
            <v>44775</v>
          </cell>
          <cell r="K163">
            <v>45700.000000000007</v>
          </cell>
          <cell r="L163">
            <v>36680.701951237126</v>
          </cell>
          <cell r="M163">
            <v>37080.701951237126</v>
          </cell>
          <cell r="N163">
            <v>36380.701951237126</v>
          </cell>
          <cell r="O163">
            <v>46980.701951237133</v>
          </cell>
          <cell r="P163">
            <v>53550</v>
          </cell>
          <cell r="Q163">
            <v>82275</v>
          </cell>
          <cell r="R163">
            <v>0</v>
          </cell>
          <cell r="S163">
            <v>43430.701951237126</v>
          </cell>
          <cell r="T163">
            <v>0</v>
          </cell>
          <cell r="U163">
            <v>55400</v>
          </cell>
          <cell r="V163">
            <v>0</v>
          </cell>
          <cell r="Y163">
            <v>27987.5</v>
          </cell>
          <cell r="Z163">
            <v>90262.499999999985</v>
          </cell>
          <cell r="AA163">
            <v>59899.999999999993</v>
          </cell>
          <cell r="AB163">
            <v>51930.701951237119</v>
          </cell>
          <cell r="AC163">
            <v>61500</v>
          </cell>
          <cell r="AD163">
            <v>89475</v>
          </cell>
          <cell r="AE163">
            <v>59449.999999999993</v>
          </cell>
          <cell r="AF163">
            <v>59599.999999999993</v>
          </cell>
          <cell r="AG163">
            <v>30200</v>
          </cell>
          <cell r="AH163">
            <v>47519.999999999993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U163">
            <v>70650</v>
          </cell>
        </row>
        <row r="164">
          <cell r="B164">
            <v>38410</v>
          </cell>
          <cell r="C164">
            <v>2</v>
          </cell>
          <cell r="D164">
            <v>27</v>
          </cell>
          <cell r="E164">
            <v>150</v>
          </cell>
          <cell r="F164">
            <v>2680492.6573726418</v>
          </cell>
          <cell r="G164">
            <v>413963</v>
          </cell>
          <cell r="H164">
            <v>6420.5720000000001</v>
          </cell>
          <cell r="I164">
            <v>94361.403902474252</v>
          </cell>
          <cell r="J164">
            <v>44775</v>
          </cell>
          <cell r="K164">
            <v>45700.000000000007</v>
          </cell>
          <cell r="L164">
            <v>36680.701951237126</v>
          </cell>
          <cell r="M164">
            <v>37080.701951237126</v>
          </cell>
          <cell r="N164">
            <v>36380.701951237126</v>
          </cell>
          <cell r="O164">
            <v>46980.701951237133</v>
          </cell>
          <cell r="P164">
            <v>53550</v>
          </cell>
          <cell r="Q164">
            <v>82275</v>
          </cell>
          <cell r="R164">
            <v>0</v>
          </cell>
          <cell r="S164">
            <v>43430.701951237126</v>
          </cell>
          <cell r="T164">
            <v>0</v>
          </cell>
          <cell r="U164">
            <v>55400</v>
          </cell>
          <cell r="V164">
            <v>0</v>
          </cell>
          <cell r="Y164">
            <v>27987.5</v>
          </cell>
          <cell r="Z164">
            <v>90262.499999999985</v>
          </cell>
          <cell r="AA164">
            <v>59899.999999999993</v>
          </cell>
          <cell r="AB164">
            <v>51930.701951237119</v>
          </cell>
          <cell r="AC164">
            <v>61500</v>
          </cell>
          <cell r="AD164">
            <v>89475</v>
          </cell>
          <cell r="AE164">
            <v>59449.999999999993</v>
          </cell>
          <cell r="AF164">
            <v>59599.999999999993</v>
          </cell>
          <cell r="AG164">
            <v>30200</v>
          </cell>
          <cell r="AH164">
            <v>47519.999999999993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U164">
            <v>70650</v>
          </cell>
        </row>
        <row r="165">
          <cell r="B165">
            <v>38411</v>
          </cell>
          <cell r="C165">
            <v>2</v>
          </cell>
          <cell r="D165">
            <v>28</v>
          </cell>
          <cell r="E165">
            <v>151</v>
          </cell>
          <cell r="F165">
            <v>2464333.8299694378</v>
          </cell>
          <cell r="G165">
            <v>295587</v>
          </cell>
          <cell r="H165">
            <v>6420.5720000000001</v>
          </cell>
          <cell r="I165">
            <v>94361.403902474252</v>
          </cell>
          <cell r="J165">
            <v>44775</v>
          </cell>
          <cell r="K165">
            <v>45700.000000000007</v>
          </cell>
          <cell r="L165">
            <v>36680.701951237126</v>
          </cell>
          <cell r="M165">
            <v>37080.701951237126</v>
          </cell>
          <cell r="N165">
            <v>36380.701951237126</v>
          </cell>
          <cell r="O165">
            <v>46980.701951237133</v>
          </cell>
          <cell r="P165">
            <v>53550</v>
          </cell>
          <cell r="Q165">
            <v>82275</v>
          </cell>
          <cell r="R165">
            <v>0</v>
          </cell>
          <cell r="S165">
            <v>43430.701951237126</v>
          </cell>
          <cell r="T165">
            <v>0</v>
          </cell>
          <cell r="U165">
            <v>55400</v>
          </cell>
          <cell r="V165">
            <v>0</v>
          </cell>
          <cell r="Y165">
            <v>27987.5</v>
          </cell>
          <cell r="Z165">
            <v>90262.499999999985</v>
          </cell>
          <cell r="AA165">
            <v>59899.999999999993</v>
          </cell>
          <cell r="AB165">
            <v>51930.701951237119</v>
          </cell>
          <cell r="AC165">
            <v>61500</v>
          </cell>
          <cell r="AD165">
            <v>89475</v>
          </cell>
          <cell r="AE165">
            <v>59449.999999999993</v>
          </cell>
          <cell r="AF165">
            <v>59599.999999999993</v>
          </cell>
          <cell r="AG165">
            <v>30200</v>
          </cell>
          <cell r="AH165">
            <v>47519.999999999993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U165">
            <v>70650</v>
          </cell>
        </row>
        <row r="166">
          <cell r="B166">
            <v>38413</v>
          </cell>
          <cell r="C166">
            <v>3</v>
          </cell>
          <cell r="D166">
            <v>1</v>
          </cell>
          <cell r="E166">
            <v>152</v>
          </cell>
          <cell r="F166">
            <v>2213335.248093592</v>
          </cell>
          <cell r="G166">
            <v>442233</v>
          </cell>
          <cell r="H166">
            <v>6420.5720000000001</v>
          </cell>
          <cell r="I166">
            <v>94361.403902474252</v>
          </cell>
          <cell r="J166">
            <v>44775</v>
          </cell>
          <cell r="K166">
            <v>45700.000000000007</v>
          </cell>
          <cell r="L166">
            <v>36680.701951237126</v>
          </cell>
          <cell r="M166">
            <v>37080.701951237126</v>
          </cell>
          <cell r="N166">
            <v>36380.701951237126</v>
          </cell>
          <cell r="O166">
            <v>46980.701951237133</v>
          </cell>
          <cell r="P166">
            <v>53550</v>
          </cell>
          <cell r="Q166">
            <v>82275</v>
          </cell>
          <cell r="R166">
            <v>0</v>
          </cell>
          <cell r="S166">
            <v>43430.701951237126</v>
          </cell>
          <cell r="T166">
            <v>0</v>
          </cell>
          <cell r="U166">
            <v>55400</v>
          </cell>
          <cell r="V166">
            <v>0</v>
          </cell>
          <cell r="Y166">
            <v>27987.5</v>
          </cell>
          <cell r="Z166">
            <v>0</v>
          </cell>
          <cell r="AA166">
            <v>59899.999999999993</v>
          </cell>
          <cell r="AB166">
            <v>51930.701951237119</v>
          </cell>
          <cell r="AC166">
            <v>61500</v>
          </cell>
          <cell r="AD166">
            <v>89475</v>
          </cell>
          <cell r="AE166">
            <v>59449.999999999993</v>
          </cell>
          <cell r="AF166">
            <v>59599.999999999993</v>
          </cell>
          <cell r="AG166">
            <v>30200</v>
          </cell>
          <cell r="AH166">
            <v>47519.999999999993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U166">
            <v>70650</v>
          </cell>
        </row>
        <row r="167">
          <cell r="B167">
            <v>38414</v>
          </cell>
          <cell r="C167">
            <v>3</v>
          </cell>
          <cell r="D167">
            <v>2</v>
          </cell>
          <cell r="E167">
            <v>153</v>
          </cell>
          <cell r="F167">
            <v>2334920.4702746021</v>
          </cell>
          <cell r="G167">
            <v>535632</v>
          </cell>
          <cell r="H167">
            <v>6420.5720000000001</v>
          </cell>
          <cell r="I167">
            <v>94361.403902474252</v>
          </cell>
          <cell r="J167">
            <v>44775</v>
          </cell>
          <cell r="K167">
            <v>45700.000000000007</v>
          </cell>
          <cell r="L167">
            <v>36680.701951237126</v>
          </cell>
          <cell r="M167">
            <v>37080.701951237126</v>
          </cell>
          <cell r="N167">
            <v>36380.701951237126</v>
          </cell>
          <cell r="O167">
            <v>46980.701951237133</v>
          </cell>
          <cell r="P167">
            <v>53550</v>
          </cell>
          <cell r="Q167">
            <v>82275</v>
          </cell>
          <cell r="R167">
            <v>0</v>
          </cell>
          <cell r="S167">
            <v>43430.701951237126</v>
          </cell>
          <cell r="T167">
            <v>0</v>
          </cell>
          <cell r="U167">
            <v>55400</v>
          </cell>
          <cell r="V167">
            <v>0</v>
          </cell>
          <cell r="Y167">
            <v>27987.5</v>
          </cell>
          <cell r="Z167">
            <v>0</v>
          </cell>
          <cell r="AA167">
            <v>59899.999999999993</v>
          </cell>
          <cell r="AB167">
            <v>51930.701951237119</v>
          </cell>
          <cell r="AC167">
            <v>61500</v>
          </cell>
          <cell r="AD167">
            <v>89475</v>
          </cell>
          <cell r="AE167">
            <v>59449.999999999993</v>
          </cell>
          <cell r="AF167">
            <v>59599.999999999993</v>
          </cell>
          <cell r="AG167">
            <v>30200</v>
          </cell>
          <cell r="AH167">
            <v>47519.999999999993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U167">
            <v>70650</v>
          </cell>
        </row>
        <row r="168">
          <cell r="B168">
            <v>38415</v>
          </cell>
          <cell r="C168">
            <v>3</v>
          </cell>
          <cell r="D168">
            <v>3</v>
          </cell>
          <cell r="E168">
            <v>154</v>
          </cell>
          <cell r="F168">
            <v>3026736.7404720597</v>
          </cell>
          <cell r="G168">
            <v>421404</v>
          </cell>
          <cell r="H168">
            <v>6420.5720000000001</v>
          </cell>
          <cell r="I168">
            <v>94361.403902474252</v>
          </cell>
          <cell r="J168">
            <v>44775</v>
          </cell>
          <cell r="K168">
            <v>45700.000000000007</v>
          </cell>
          <cell r="L168">
            <v>36680.701951237126</v>
          </cell>
          <cell r="M168">
            <v>37080.701951237126</v>
          </cell>
          <cell r="N168">
            <v>36380.701951237126</v>
          </cell>
          <cell r="O168">
            <v>46980.701951237133</v>
          </cell>
          <cell r="P168">
            <v>53550</v>
          </cell>
          <cell r="Q168">
            <v>82275</v>
          </cell>
          <cell r="R168">
            <v>0</v>
          </cell>
          <cell r="S168">
            <v>43430.701951237126</v>
          </cell>
          <cell r="T168">
            <v>0</v>
          </cell>
          <cell r="U168">
            <v>55400</v>
          </cell>
          <cell r="V168">
            <v>0</v>
          </cell>
          <cell r="Y168">
            <v>27987.5</v>
          </cell>
          <cell r="Z168">
            <v>0</v>
          </cell>
          <cell r="AA168">
            <v>59899.999999999993</v>
          </cell>
          <cell r="AB168">
            <v>51930.701951237119</v>
          </cell>
          <cell r="AC168">
            <v>61500</v>
          </cell>
          <cell r="AD168">
            <v>89475</v>
          </cell>
          <cell r="AE168">
            <v>59449.999999999993</v>
          </cell>
          <cell r="AF168">
            <v>59599.999999999993</v>
          </cell>
          <cell r="AG168">
            <v>30200</v>
          </cell>
          <cell r="AH168">
            <v>47519.999999999993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U168">
            <v>70650</v>
          </cell>
        </row>
        <row r="169">
          <cell r="B169">
            <v>38416</v>
          </cell>
          <cell r="C169">
            <v>3</v>
          </cell>
          <cell r="D169">
            <v>4</v>
          </cell>
          <cell r="E169">
            <v>155</v>
          </cell>
          <cell r="F169">
            <v>2576830.9848390897</v>
          </cell>
          <cell r="G169">
            <v>416147</v>
          </cell>
          <cell r="H169">
            <v>6420.5720000000001</v>
          </cell>
          <cell r="I169">
            <v>94361.403902474252</v>
          </cell>
          <cell r="J169">
            <v>44775</v>
          </cell>
          <cell r="K169">
            <v>45700.000000000007</v>
          </cell>
          <cell r="L169">
            <v>36680.701951237126</v>
          </cell>
          <cell r="M169">
            <v>37080.701951237126</v>
          </cell>
          <cell r="N169">
            <v>36380.701951237126</v>
          </cell>
          <cell r="O169">
            <v>46980.701951237133</v>
          </cell>
          <cell r="P169">
            <v>53550</v>
          </cell>
          <cell r="Q169">
            <v>82275</v>
          </cell>
          <cell r="R169">
            <v>0</v>
          </cell>
          <cell r="S169">
            <v>43430.701951237126</v>
          </cell>
          <cell r="T169">
            <v>0</v>
          </cell>
          <cell r="U169">
            <v>55400</v>
          </cell>
          <cell r="V169">
            <v>0</v>
          </cell>
          <cell r="Y169">
            <v>27987.5</v>
          </cell>
          <cell r="Z169">
            <v>0</v>
          </cell>
          <cell r="AA169">
            <v>59899.999999999993</v>
          </cell>
          <cell r="AB169">
            <v>51930.701951237119</v>
          </cell>
          <cell r="AC169">
            <v>61500</v>
          </cell>
          <cell r="AD169">
            <v>89475</v>
          </cell>
          <cell r="AE169">
            <v>59449.999999999993</v>
          </cell>
          <cell r="AF169">
            <v>59599.999999999993</v>
          </cell>
          <cell r="AG169">
            <v>30200</v>
          </cell>
          <cell r="AH169">
            <v>47519.999999999993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U169">
            <v>70650</v>
          </cell>
        </row>
        <row r="170">
          <cell r="B170">
            <v>38417</v>
          </cell>
          <cell r="C170">
            <v>3</v>
          </cell>
          <cell r="D170">
            <v>5</v>
          </cell>
          <cell r="E170">
            <v>156</v>
          </cell>
          <cell r="F170">
            <v>2743231.5704760537</v>
          </cell>
          <cell r="G170">
            <v>411101</v>
          </cell>
          <cell r="H170">
            <v>6420.5720000000001</v>
          </cell>
          <cell r="I170">
            <v>94361.403902474252</v>
          </cell>
          <cell r="J170">
            <v>44775</v>
          </cell>
          <cell r="K170">
            <v>45700.000000000007</v>
          </cell>
          <cell r="L170">
            <v>36680.701951237126</v>
          </cell>
          <cell r="M170">
            <v>37080.701951237126</v>
          </cell>
          <cell r="N170">
            <v>36380.701951237126</v>
          </cell>
          <cell r="O170">
            <v>46980.701951237133</v>
          </cell>
          <cell r="P170">
            <v>53550</v>
          </cell>
          <cell r="Q170">
            <v>82275</v>
          </cell>
          <cell r="R170">
            <v>0</v>
          </cell>
          <cell r="S170">
            <v>43430.701951237126</v>
          </cell>
          <cell r="T170">
            <v>0</v>
          </cell>
          <cell r="U170">
            <v>55400</v>
          </cell>
          <cell r="V170">
            <v>0</v>
          </cell>
          <cell r="Y170">
            <v>27987.5</v>
          </cell>
          <cell r="Z170">
            <v>0</v>
          </cell>
          <cell r="AA170">
            <v>59899.999999999993</v>
          </cell>
          <cell r="AB170">
            <v>51930.701951237119</v>
          </cell>
          <cell r="AC170">
            <v>61500</v>
          </cell>
          <cell r="AD170">
            <v>89475</v>
          </cell>
          <cell r="AE170">
            <v>59449.999999999993</v>
          </cell>
          <cell r="AF170">
            <v>59599.999999999993</v>
          </cell>
          <cell r="AG170">
            <v>30200</v>
          </cell>
          <cell r="AH170">
            <v>47519.999999999993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U170">
            <v>70650</v>
          </cell>
        </row>
        <row r="171">
          <cell r="B171">
            <v>38418</v>
          </cell>
          <cell r="C171">
            <v>3</v>
          </cell>
          <cell r="D171">
            <v>6</v>
          </cell>
          <cell r="E171">
            <v>157</v>
          </cell>
          <cell r="F171">
            <v>2120373.9936027881</v>
          </cell>
          <cell r="G171">
            <v>349732</v>
          </cell>
          <cell r="H171">
            <v>6420.5720000000001</v>
          </cell>
          <cell r="I171">
            <v>94361.403902474252</v>
          </cell>
          <cell r="J171">
            <v>44775</v>
          </cell>
          <cell r="K171">
            <v>45700.000000000007</v>
          </cell>
          <cell r="L171">
            <v>36680.701951237126</v>
          </cell>
          <cell r="M171">
            <v>37080.701951237126</v>
          </cell>
          <cell r="N171">
            <v>36380.701951237126</v>
          </cell>
          <cell r="O171">
            <v>46980.701951237133</v>
          </cell>
          <cell r="P171">
            <v>53550</v>
          </cell>
          <cell r="Q171">
            <v>82275</v>
          </cell>
          <cell r="R171">
            <v>0</v>
          </cell>
          <cell r="S171">
            <v>43430.701951237126</v>
          </cell>
          <cell r="T171">
            <v>0</v>
          </cell>
          <cell r="U171">
            <v>55400</v>
          </cell>
          <cell r="V171">
            <v>0</v>
          </cell>
          <cell r="Y171">
            <v>27987.5</v>
          </cell>
          <cell r="Z171">
            <v>0</v>
          </cell>
          <cell r="AA171">
            <v>59899.999999999993</v>
          </cell>
          <cell r="AB171">
            <v>51930.701951237119</v>
          </cell>
          <cell r="AC171">
            <v>61500</v>
          </cell>
          <cell r="AD171">
            <v>89475</v>
          </cell>
          <cell r="AE171">
            <v>59449.999999999993</v>
          </cell>
          <cell r="AF171">
            <v>59599.999999999993</v>
          </cell>
          <cell r="AG171">
            <v>30200</v>
          </cell>
          <cell r="AH171">
            <v>47519.999999999993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U171">
            <v>65405.638526852999</v>
          </cell>
        </row>
        <row r="172">
          <cell r="B172">
            <v>38419</v>
          </cell>
          <cell r="C172">
            <v>3</v>
          </cell>
          <cell r="D172">
            <v>7</v>
          </cell>
          <cell r="E172">
            <v>158</v>
          </cell>
          <cell r="F172">
            <v>1756149.45435951</v>
          </cell>
          <cell r="G172">
            <v>7000</v>
          </cell>
          <cell r="H172">
            <v>6420.5720000000001</v>
          </cell>
          <cell r="I172">
            <v>94361.403902474252</v>
          </cell>
          <cell r="J172">
            <v>44775</v>
          </cell>
          <cell r="K172">
            <v>45700.000000000007</v>
          </cell>
          <cell r="L172">
            <v>36680.701951237126</v>
          </cell>
          <cell r="M172">
            <v>37080.701951237126</v>
          </cell>
          <cell r="N172">
            <v>36380.701951237126</v>
          </cell>
          <cell r="O172">
            <v>46980.701951237133</v>
          </cell>
          <cell r="P172">
            <v>53550</v>
          </cell>
          <cell r="Q172">
            <v>82275</v>
          </cell>
          <cell r="R172">
            <v>0</v>
          </cell>
          <cell r="S172">
            <v>43430.701951237126</v>
          </cell>
          <cell r="T172">
            <v>0</v>
          </cell>
          <cell r="U172">
            <v>55400</v>
          </cell>
          <cell r="V172">
            <v>0</v>
          </cell>
          <cell r="Y172">
            <v>27987.5</v>
          </cell>
          <cell r="Z172">
            <v>0</v>
          </cell>
          <cell r="AA172">
            <v>59899.999999999993</v>
          </cell>
          <cell r="AB172">
            <v>51930.701951237119</v>
          </cell>
          <cell r="AC172">
            <v>61500</v>
          </cell>
          <cell r="AD172">
            <v>89475</v>
          </cell>
          <cell r="AE172">
            <v>29815.057385697022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U172">
            <v>11250</v>
          </cell>
        </row>
        <row r="173">
          <cell r="B173">
            <v>38420</v>
          </cell>
          <cell r="C173">
            <v>3</v>
          </cell>
          <cell r="D173">
            <v>8</v>
          </cell>
          <cell r="E173">
            <v>159</v>
          </cell>
          <cell r="F173">
            <v>1683452.902745334</v>
          </cell>
          <cell r="G173">
            <v>7000</v>
          </cell>
          <cell r="H173">
            <v>6420.5720000000001</v>
          </cell>
          <cell r="I173">
            <v>94361.403902474252</v>
          </cell>
          <cell r="J173">
            <v>44775</v>
          </cell>
          <cell r="K173">
            <v>45700.000000000007</v>
          </cell>
          <cell r="L173">
            <v>36680.701951237126</v>
          </cell>
          <cell r="M173">
            <v>37080.701951237126</v>
          </cell>
          <cell r="N173">
            <v>36380.701951237126</v>
          </cell>
          <cell r="O173">
            <v>46980.701951237133</v>
          </cell>
          <cell r="P173">
            <v>53550</v>
          </cell>
          <cell r="Q173">
            <v>82275</v>
          </cell>
          <cell r="R173">
            <v>0</v>
          </cell>
          <cell r="S173">
            <v>43430.701951237126</v>
          </cell>
          <cell r="T173">
            <v>0</v>
          </cell>
          <cell r="U173">
            <v>55400</v>
          </cell>
          <cell r="V173">
            <v>0</v>
          </cell>
          <cell r="Y173">
            <v>27987.5</v>
          </cell>
          <cell r="Z173">
            <v>0</v>
          </cell>
          <cell r="AA173">
            <v>59899.999999999993</v>
          </cell>
          <cell r="AB173">
            <v>51930.701951237119</v>
          </cell>
          <cell r="AC173">
            <v>61500</v>
          </cell>
          <cell r="AD173">
            <v>75437.904406640693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U173">
            <v>11250</v>
          </cell>
        </row>
        <row r="174">
          <cell r="B174">
            <v>38421</v>
          </cell>
          <cell r="C174">
            <v>3</v>
          </cell>
          <cell r="D174">
            <v>9</v>
          </cell>
          <cell r="E174">
            <v>160</v>
          </cell>
          <cell r="F174">
            <v>2029425.43203736</v>
          </cell>
          <cell r="G174">
            <v>157956</v>
          </cell>
          <cell r="H174">
            <v>6420.5720000000001</v>
          </cell>
          <cell r="I174">
            <v>94361.403902474252</v>
          </cell>
          <cell r="J174">
            <v>44775</v>
          </cell>
          <cell r="K174">
            <v>45700.000000000007</v>
          </cell>
          <cell r="L174">
            <v>36680.701951237126</v>
          </cell>
          <cell r="M174">
            <v>37080.701951237126</v>
          </cell>
          <cell r="N174">
            <v>36380.701951237126</v>
          </cell>
          <cell r="O174">
            <v>46980.701951237133</v>
          </cell>
          <cell r="P174">
            <v>53550</v>
          </cell>
          <cell r="Q174">
            <v>82275</v>
          </cell>
          <cell r="R174">
            <v>0</v>
          </cell>
          <cell r="S174">
            <v>43430.701951237126</v>
          </cell>
          <cell r="T174">
            <v>0</v>
          </cell>
          <cell r="U174">
            <v>55400</v>
          </cell>
          <cell r="V174">
            <v>0</v>
          </cell>
          <cell r="Y174">
            <v>27987.5</v>
          </cell>
          <cell r="Z174">
            <v>0</v>
          </cell>
          <cell r="AA174">
            <v>59899.999999999993</v>
          </cell>
          <cell r="AB174">
            <v>51930.701951237119</v>
          </cell>
          <cell r="AC174">
            <v>61500</v>
          </cell>
          <cell r="AD174">
            <v>89475</v>
          </cell>
          <cell r="AE174">
            <v>59449.999999999993</v>
          </cell>
          <cell r="AF174">
            <v>59599.999999999993</v>
          </cell>
          <cell r="AG174">
            <v>30200</v>
          </cell>
          <cell r="AH174">
            <v>45820.62297809837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U174">
            <v>11250</v>
          </cell>
        </row>
        <row r="175">
          <cell r="B175">
            <v>38422</v>
          </cell>
          <cell r="C175">
            <v>3</v>
          </cell>
          <cell r="D175">
            <v>10</v>
          </cell>
          <cell r="E175">
            <v>161</v>
          </cell>
          <cell r="F175">
            <v>2029425.43203736</v>
          </cell>
          <cell r="G175">
            <v>500563</v>
          </cell>
          <cell r="H175">
            <v>6420.5720000000001</v>
          </cell>
          <cell r="I175">
            <v>94361.403902474252</v>
          </cell>
          <cell r="J175">
            <v>44775</v>
          </cell>
          <cell r="K175">
            <v>45700.000000000007</v>
          </cell>
          <cell r="L175">
            <v>36680.701951237126</v>
          </cell>
          <cell r="M175">
            <v>37080.701951237126</v>
          </cell>
          <cell r="N175">
            <v>36380.701951237126</v>
          </cell>
          <cell r="O175">
            <v>46980.701951237133</v>
          </cell>
          <cell r="P175">
            <v>53550</v>
          </cell>
          <cell r="Q175">
            <v>82275</v>
          </cell>
          <cell r="R175">
            <v>0</v>
          </cell>
          <cell r="S175">
            <v>43430.701951237126</v>
          </cell>
          <cell r="T175">
            <v>0</v>
          </cell>
          <cell r="U175">
            <v>55400</v>
          </cell>
          <cell r="V175">
            <v>0</v>
          </cell>
          <cell r="Y175">
            <v>27987.5</v>
          </cell>
          <cell r="Z175">
            <v>0</v>
          </cell>
          <cell r="AA175">
            <v>59899.999999999993</v>
          </cell>
          <cell r="AB175">
            <v>51930.701951237119</v>
          </cell>
          <cell r="AC175">
            <v>61500</v>
          </cell>
          <cell r="AD175">
            <v>89475</v>
          </cell>
          <cell r="AE175">
            <v>59449.999999999993</v>
          </cell>
          <cell r="AF175">
            <v>59599.999999999993</v>
          </cell>
          <cell r="AG175">
            <v>30200</v>
          </cell>
          <cell r="AH175">
            <v>45820.62297809837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U175">
            <v>11250</v>
          </cell>
        </row>
        <row r="176">
          <cell r="B176">
            <v>38423</v>
          </cell>
          <cell r="C176">
            <v>3</v>
          </cell>
          <cell r="D176">
            <v>11</v>
          </cell>
          <cell r="E176">
            <v>162</v>
          </cell>
          <cell r="F176">
            <v>2029425.43203736</v>
          </cell>
          <cell r="G176">
            <v>36122</v>
          </cell>
          <cell r="H176">
            <v>6420.5720000000001</v>
          </cell>
          <cell r="I176">
            <v>94361.403902474252</v>
          </cell>
          <cell r="J176">
            <v>44775</v>
          </cell>
          <cell r="K176">
            <v>45700.000000000007</v>
          </cell>
          <cell r="L176">
            <v>36680.701951237126</v>
          </cell>
          <cell r="M176">
            <v>37080.701951237126</v>
          </cell>
          <cell r="N176">
            <v>36380.701951237126</v>
          </cell>
          <cell r="O176">
            <v>46980.701951237133</v>
          </cell>
          <cell r="P176">
            <v>53550</v>
          </cell>
          <cell r="Q176">
            <v>82275</v>
          </cell>
          <cell r="R176">
            <v>0</v>
          </cell>
          <cell r="S176">
            <v>43430.701951237126</v>
          </cell>
          <cell r="T176">
            <v>0</v>
          </cell>
          <cell r="U176">
            <v>55400</v>
          </cell>
          <cell r="V176">
            <v>0</v>
          </cell>
          <cell r="Y176">
            <v>27987.5</v>
          </cell>
          <cell r="Z176">
            <v>0</v>
          </cell>
          <cell r="AA176">
            <v>59899.999999999993</v>
          </cell>
          <cell r="AB176">
            <v>51930.701951237119</v>
          </cell>
          <cell r="AC176">
            <v>61500</v>
          </cell>
          <cell r="AD176">
            <v>89475</v>
          </cell>
          <cell r="AE176">
            <v>59449.999999999993</v>
          </cell>
          <cell r="AF176">
            <v>59599.999999999993</v>
          </cell>
          <cell r="AG176">
            <v>30200</v>
          </cell>
          <cell r="AH176">
            <v>45820.62297809837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U176">
            <v>11250</v>
          </cell>
        </row>
        <row r="177">
          <cell r="B177">
            <v>38424</v>
          </cell>
          <cell r="C177">
            <v>3</v>
          </cell>
          <cell r="D177">
            <v>12</v>
          </cell>
          <cell r="E177">
            <v>163</v>
          </cell>
          <cell r="F177">
            <v>2029425.43203736</v>
          </cell>
          <cell r="G177">
            <v>167225</v>
          </cell>
          <cell r="H177">
            <v>6420.5720000000001</v>
          </cell>
          <cell r="I177">
            <v>94361.403902474252</v>
          </cell>
          <cell r="J177">
            <v>44775</v>
          </cell>
          <cell r="K177">
            <v>45700.000000000007</v>
          </cell>
          <cell r="L177">
            <v>36680.701951237126</v>
          </cell>
          <cell r="M177">
            <v>37080.701951237126</v>
          </cell>
          <cell r="N177">
            <v>36380.701951237126</v>
          </cell>
          <cell r="O177">
            <v>46980.701951237133</v>
          </cell>
          <cell r="P177">
            <v>53550</v>
          </cell>
          <cell r="Q177">
            <v>82275</v>
          </cell>
          <cell r="R177">
            <v>0</v>
          </cell>
          <cell r="S177">
            <v>43430.701951237126</v>
          </cell>
          <cell r="T177">
            <v>0</v>
          </cell>
          <cell r="U177">
            <v>55400</v>
          </cell>
          <cell r="V177">
            <v>0</v>
          </cell>
          <cell r="Y177">
            <v>27987.5</v>
          </cell>
          <cell r="Z177">
            <v>0</v>
          </cell>
          <cell r="AA177">
            <v>59899.999999999993</v>
          </cell>
          <cell r="AB177">
            <v>51930.701951237119</v>
          </cell>
          <cell r="AC177">
            <v>61500</v>
          </cell>
          <cell r="AD177">
            <v>89475</v>
          </cell>
          <cell r="AE177">
            <v>59449.999999999993</v>
          </cell>
          <cell r="AF177">
            <v>59599.999999999993</v>
          </cell>
          <cell r="AG177">
            <v>30200</v>
          </cell>
          <cell r="AH177">
            <v>45820.62297809837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U177">
            <v>11250</v>
          </cell>
        </row>
        <row r="178">
          <cell r="B178">
            <v>38425</v>
          </cell>
          <cell r="C178">
            <v>3</v>
          </cell>
          <cell r="D178">
            <v>13</v>
          </cell>
          <cell r="E178">
            <v>164</v>
          </cell>
          <cell r="F178">
            <v>2001204.8016198978</v>
          </cell>
          <cell r="G178">
            <v>7000</v>
          </cell>
          <cell r="H178">
            <v>6420.5720000000001</v>
          </cell>
          <cell r="I178">
            <v>94361.403902474252</v>
          </cell>
          <cell r="J178">
            <v>44775</v>
          </cell>
          <cell r="K178">
            <v>45700.000000000007</v>
          </cell>
          <cell r="L178">
            <v>36680.701951237126</v>
          </cell>
          <cell r="M178">
            <v>37080.701951237126</v>
          </cell>
          <cell r="N178">
            <v>36380.701951237126</v>
          </cell>
          <cell r="O178">
            <v>46980.701951237133</v>
          </cell>
          <cell r="P178">
            <v>53550</v>
          </cell>
          <cell r="Q178">
            <v>82275</v>
          </cell>
          <cell r="R178">
            <v>0</v>
          </cell>
          <cell r="S178">
            <v>43430.701951237126</v>
          </cell>
          <cell r="T178">
            <v>0</v>
          </cell>
          <cell r="U178">
            <v>55400</v>
          </cell>
          <cell r="V178">
            <v>0</v>
          </cell>
          <cell r="Y178">
            <v>27987.5</v>
          </cell>
          <cell r="Z178">
            <v>0</v>
          </cell>
          <cell r="AA178">
            <v>59899.999999999993</v>
          </cell>
          <cell r="AB178">
            <v>51930.701951237119</v>
          </cell>
          <cell r="AC178">
            <v>61500</v>
          </cell>
          <cell r="AD178">
            <v>89475</v>
          </cell>
          <cell r="AE178">
            <v>59449.999999999993</v>
          </cell>
          <cell r="AF178">
            <v>59599.999999999993</v>
          </cell>
          <cell r="AG178">
            <v>30200</v>
          </cell>
          <cell r="AH178">
            <v>28829.8927247307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U178">
            <v>11250</v>
          </cell>
        </row>
        <row r="179">
          <cell r="B179">
            <v>38426</v>
          </cell>
          <cell r="C179">
            <v>3</v>
          </cell>
          <cell r="D179">
            <v>14</v>
          </cell>
          <cell r="E179">
            <v>165</v>
          </cell>
          <cell r="F179">
            <v>1855854.627853744</v>
          </cell>
          <cell r="G179">
            <v>7000</v>
          </cell>
          <cell r="H179">
            <v>6420.5720000000001</v>
          </cell>
          <cell r="I179">
            <v>94361.403902474252</v>
          </cell>
          <cell r="J179">
            <v>44775</v>
          </cell>
          <cell r="K179">
            <v>45700.000000000007</v>
          </cell>
          <cell r="L179">
            <v>36680.701951237126</v>
          </cell>
          <cell r="M179">
            <v>37080.701951237126</v>
          </cell>
          <cell r="N179">
            <v>36380.701951237126</v>
          </cell>
          <cell r="O179">
            <v>46980.701951237133</v>
          </cell>
          <cell r="P179">
            <v>53550</v>
          </cell>
          <cell r="Q179">
            <v>82275</v>
          </cell>
          <cell r="R179">
            <v>0</v>
          </cell>
          <cell r="S179">
            <v>43430.701951237126</v>
          </cell>
          <cell r="T179">
            <v>0</v>
          </cell>
          <cell r="U179">
            <v>55400</v>
          </cell>
          <cell r="V179">
            <v>0</v>
          </cell>
          <cell r="Y179">
            <v>27987.5</v>
          </cell>
          <cell r="Z179">
            <v>0</v>
          </cell>
          <cell r="AA179">
            <v>59899.999999999993</v>
          </cell>
          <cell r="AB179">
            <v>51930.701951237119</v>
          </cell>
          <cell r="AC179">
            <v>61500</v>
          </cell>
          <cell r="AD179">
            <v>89475</v>
          </cell>
          <cell r="AE179">
            <v>59449.999999999993</v>
          </cell>
          <cell r="AF179">
            <v>30521.668559529091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U179">
            <v>11250</v>
          </cell>
        </row>
        <row r="180">
          <cell r="B180">
            <v>38427</v>
          </cell>
          <cell r="C180">
            <v>3</v>
          </cell>
          <cell r="D180">
            <v>15</v>
          </cell>
          <cell r="E180">
            <v>166</v>
          </cell>
          <cell r="F180">
            <v>2029425.43203736</v>
          </cell>
          <cell r="G180">
            <v>114577</v>
          </cell>
          <cell r="H180">
            <v>6420.5720000000001</v>
          </cell>
          <cell r="I180">
            <v>94361.403902474252</v>
          </cell>
          <cell r="J180">
            <v>44775</v>
          </cell>
          <cell r="K180">
            <v>45700.000000000007</v>
          </cell>
          <cell r="L180">
            <v>36680.701951237126</v>
          </cell>
          <cell r="M180">
            <v>37080.701951237126</v>
          </cell>
          <cell r="N180">
            <v>36380.701951237126</v>
          </cell>
          <cell r="O180">
            <v>46980.701951237133</v>
          </cell>
          <cell r="P180">
            <v>53550</v>
          </cell>
          <cell r="Q180">
            <v>82275</v>
          </cell>
          <cell r="R180">
            <v>0</v>
          </cell>
          <cell r="S180">
            <v>43430.701951237126</v>
          </cell>
          <cell r="T180">
            <v>0</v>
          </cell>
          <cell r="U180">
            <v>55400</v>
          </cell>
          <cell r="V180">
            <v>0</v>
          </cell>
          <cell r="Y180">
            <v>27987.5</v>
          </cell>
          <cell r="Z180">
            <v>0</v>
          </cell>
          <cell r="AA180">
            <v>59899.999999999993</v>
          </cell>
          <cell r="AB180">
            <v>51930.701951237119</v>
          </cell>
          <cell r="AC180">
            <v>61500</v>
          </cell>
          <cell r="AD180">
            <v>89475</v>
          </cell>
          <cell r="AE180">
            <v>59449.999999999993</v>
          </cell>
          <cell r="AF180">
            <v>59599.999999999993</v>
          </cell>
          <cell r="AG180">
            <v>30200</v>
          </cell>
          <cell r="AH180">
            <v>45820.62297809837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U180">
            <v>11250</v>
          </cell>
        </row>
        <row r="181">
          <cell r="B181">
            <v>38428</v>
          </cell>
          <cell r="C181">
            <v>3</v>
          </cell>
          <cell r="D181">
            <v>16</v>
          </cell>
          <cell r="E181">
            <v>167</v>
          </cell>
          <cell r="F181">
            <v>1988255.0794298919</v>
          </cell>
          <cell r="G181">
            <v>7000</v>
          </cell>
          <cell r="H181">
            <v>6420.5720000000001</v>
          </cell>
          <cell r="I181">
            <v>94361.403902474252</v>
          </cell>
          <cell r="J181">
            <v>44775</v>
          </cell>
          <cell r="K181">
            <v>45700.000000000007</v>
          </cell>
          <cell r="L181">
            <v>36680.701951237126</v>
          </cell>
          <cell r="M181">
            <v>37080.701951237126</v>
          </cell>
          <cell r="N181">
            <v>36380.701951237126</v>
          </cell>
          <cell r="O181">
            <v>46980.701951237133</v>
          </cell>
          <cell r="P181">
            <v>53550</v>
          </cell>
          <cell r="Q181">
            <v>82275</v>
          </cell>
          <cell r="R181">
            <v>0</v>
          </cell>
          <cell r="S181">
            <v>43430.701951237126</v>
          </cell>
          <cell r="T181">
            <v>0</v>
          </cell>
          <cell r="U181">
            <v>55400</v>
          </cell>
          <cell r="V181">
            <v>0</v>
          </cell>
          <cell r="Y181">
            <v>27987.5</v>
          </cell>
          <cell r="Z181">
            <v>0</v>
          </cell>
          <cell r="AA181">
            <v>59899.999999999993</v>
          </cell>
          <cell r="AB181">
            <v>51930.701951237119</v>
          </cell>
          <cell r="AC181">
            <v>61500</v>
          </cell>
          <cell r="AD181">
            <v>89475</v>
          </cell>
          <cell r="AE181">
            <v>59449.999999999993</v>
          </cell>
          <cell r="AF181">
            <v>59599.999999999993</v>
          </cell>
          <cell r="AG181">
            <v>30200</v>
          </cell>
          <cell r="AH181">
            <v>21033.283175913017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U181">
            <v>11250</v>
          </cell>
        </row>
        <row r="182">
          <cell r="B182">
            <v>38429</v>
          </cell>
          <cell r="C182">
            <v>3</v>
          </cell>
          <cell r="D182">
            <v>17</v>
          </cell>
          <cell r="E182">
            <v>168</v>
          </cell>
          <cell r="F182">
            <v>1874718.6322312139</v>
          </cell>
          <cell r="G182">
            <v>7000</v>
          </cell>
          <cell r="H182">
            <v>6420.5720000000001</v>
          </cell>
          <cell r="I182">
            <v>94361.403902474252</v>
          </cell>
          <cell r="J182">
            <v>44775</v>
          </cell>
          <cell r="K182">
            <v>45700.000000000007</v>
          </cell>
          <cell r="L182">
            <v>36680.701951237126</v>
          </cell>
          <cell r="M182">
            <v>37080.701951237126</v>
          </cell>
          <cell r="N182">
            <v>36380.701951237126</v>
          </cell>
          <cell r="O182">
            <v>46980.701951237133</v>
          </cell>
          <cell r="P182">
            <v>53550</v>
          </cell>
          <cell r="Q182">
            <v>82275</v>
          </cell>
          <cell r="R182">
            <v>0</v>
          </cell>
          <cell r="S182">
            <v>43430.701951237126</v>
          </cell>
          <cell r="T182">
            <v>0</v>
          </cell>
          <cell r="U182">
            <v>55400</v>
          </cell>
          <cell r="V182">
            <v>0</v>
          </cell>
          <cell r="Y182">
            <v>27987.5</v>
          </cell>
          <cell r="Z182">
            <v>0</v>
          </cell>
          <cell r="AA182">
            <v>59899.999999999993</v>
          </cell>
          <cell r="AB182">
            <v>51930.701951237119</v>
          </cell>
          <cell r="AC182">
            <v>61500</v>
          </cell>
          <cell r="AD182">
            <v>89475</v>
          </cell>
          <cell r="AE182">
            <v>59449.999999999993</v>
          </cell>
          <cell r="AF182">
            <v>41917.316855669422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U182">
            <v>11250</v>
          </cell>
        </row>
        <row r="183">
          <cell r="B183">
            <v>38430</v>
          </cell>
          <cell r="C183">
            <v>3</v>
          </cell>
          <cell r="D183">
            <v>18</v>
          </cell>
          <cell r="E183">
            <v>169</v>
          </cell>
          <cell r="F183">
            <v>2029425.43203736</v>
          </cell>
          <cell r="G183">
            <v>639676</v>
          </cell>
          <cell r="H183">
            <v>6420.5720000000001</v>
          </cell>
          <cell r="I183">
            <v>94361.403902474252</v>
          </cell>
          <cell r="J183">
            <v>44775</v>
          </cell>
          <cell r="K183">
            <v>45700.000000000007</v>
          </cell>
          <cell r="L183">
            <v>36680.701951237126</v>
          </cell>
          <cell r="M183">
            <v>37080.701951237126</v>
          </cell>
          <cell r="N183">
            <v>36380.701951237126</v>
          </cell>
          <cell r="O183">
            <v>46980.701951237133</v>
          </cell>
          <cell r="P183">
            <v>53550</v>
          </cell>
          <cell r="Q183">
            <v>82275</v>
          </cell>
          <cell r="R183">
            <v>0</v>
          </cell>
          <cell r="S183">
            <v>43430.701951237126</v>
          </cell>
          <cell r="T183">
            <v>0</v>
          </cell>
          <cell r="U183">
            <v>55400</v>
          </cell>
          <cell r="V183">
            <v>0</v>
          </cell>
          <cell r="Y183">
            <v>27987.5</v>
          </cell>
          <cell r="Z183">
            <v>0</v>
          </cell>
          <cell r="AA183">
            <v>59899.999999999993</v>
          </cell>
          <cell r="AB183">
            <v>51930.701951237119</v>
          </cell>
          <cell r="AC183">
            <v>61500</v>
          </cell>
          <cell r="AD183">
            <v>89475</v>
          </cell>
          <cell r="AE183">
            <v>59449.999999999993</v>
          </cell>
          <cell r="AF183">
            <v>59599.999999999993</v>
          </cell>
          <cell r="AG183">
            <v>30200</v>
          </cell>
          <cell r="AH183">
            <v>45820.62297809837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U183">
            <v>11250</v>
          </cell>
        </row>
        <row r="184">
          <cell r="B184">
            <v>38431</v>
          </cell>
          <cell r="C184">
            <v>3</v>
          </cell>
          <cell r="D184">
            <v>19</v>
          </cell>
          <cell r="E184">
            <v>170</v>
          </cell>
          <cell r="F184">
            <v>2029425.43203736</v>
          </cell>
          <cell r="G184">
            <v>567286</v>
          </cell>
          <cell r="H184">
            <v>6420.5720000000001</v>
          </cell>
          <cell r="I184">
            <v>94361.403902474252</v>
          </cell>
          <cell r="J184">
            <v>44775</v>
          </cell>
          <cell r="K184">
            <v>45700.000000000007</v>
          </cell>
          <cell r="L184">
            <v>36680.701951237126</v>
          </cell>
          <cell r="M184">
            <v>37080.701951237126</v>
          </cell>
          <cell r="N184">
            <v>36380.701951237126</v>
          </cell>
          <cell r="O184">
            <v>46980.701951237133</v>
          </cell>
          <cell r="P184">
            <v>53550</v>
          </cell>
          <cell r="Q184">
            <v>82275</v>
          </cell>
          <cell r="R184">
            <v>0</v>
          </cell>
          <cell r="S184">
            <v>43430.701951237126</v>
          </cell>
          <cell r="T184">
            <v>0</v>
          </cell>
          <cell r="U184">
            <v>55400</v>
          </cell>
          <cell r="V184">
            <v>0</v>
          </cell>
          <cell r="Y184">
            <v>27987.5</v>
          </cell>
          <cell r="Z184">
            <v>0</v>
          </cell>
          <cell r="AA184">
            <v>59899.999999999993</v>
          </cell>
          <cell r="AB184">
            <v>51930.701951237119</v>
          </cell>
          <cell r="AC184">
            <v>61500</v>
          </cell>
          <cell r="AD184">
            <v>89475</v>
          </cell>
          <cell r="AE184">
            <v>59449.999999999993</v>
          </cell>
          <cell r="AF184">
            <v>59599.999999999993</v>
          </cell>
          <cell r="AG184">
            <v>30200</v>
          </cell>
          <cell r="AH184">
            <v>45820.62297809837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U184">
            <v>11250</v>
          </cell>
        </row>
        <row r="185">
          <cell r="B185">
            <v>38432</v>
          </cell>
          <cell r="C185">
            <v>3</v>
          </cell>
          <cell r="D185">
            <v>20</v>
          </cell>
          <cell r="E185">
            <v>171</v>
          </cell>
          <cell r="F185">
            <v>1826809.352418246</v>
          </cell>
          <cell r="G185">
            <v>7000</v>
          </cell>
          <cell r="H185">
            <v>6420.5720000000001</v>
          </cell>
          <cell r="I185">
            <v>94361.403902474252</v>
          </cell>
          <cell r="J185">
            <v>44775</v>
          </cell>
          <cell r="K185">
            <v>45700.000000000007</v>
          </cell>
          <cell r="L185">
            <v>36680.701951237126</v>
          </cell>
          <cell r="M185">
            <v>37080.701951237126</v>
          </cell>
          <cell r="N185">
            <v>36380.701951237126</v>
          </cell>
          <cell r="O185">
            <v>46980.701951237133</v>
          </cell>
          <cell r="P185">
            <v>53550</v>
          </cell>
          <cell r="Q185">
            <v>82275</v>
          </cell>
          <cell r="R185">
            <v>0</v>
          </cell>
          <cell r="S185">
            <v>43430.701951237126</v>
          </cell>
          <cell r="T185">
            <v>0</v>
          </cell>
          <cell r="U185">
            <v>55400</v>
          </cell>
          <cell r="V185">
            <v>0</v>
          </cell>
          <cell r="Y185">
            <v>27987.5</v>
          </cell>
          <cell r="Z185">
            <v>0</v>
          </cell>
          <cell r="AA185">
            <v>59899.999999999993</v>
          </cell>
          <cell r="AB185">
            <v>51930.701951237119</v>
          </cell>
          <cell r="AC185">
            <v>61500</v>
          </cell>
          <cell r="AD185">
            <v>89475</v>
          </cell>
          <cell r="AE185">
            <v>59449.999999999993</v>
          </cell>
          <cell r="AF185">
            <v>12975.566634172515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U185">
            <v>11250</v>
          </cell>
        </row>
        <row r="186">
          <cell r="B186">
            <v>38433</v>
          </cell>
          <cell r="C186">
            <v>3</v>
          </cell>
          <cell r="D186">
            <v>21</v>
          </cell>
          <cell r="E186">
            <v>172</v>
          </cell>
          <cell r="F186">
            <v>1367962.28833306</v>
          </cell>
          <cell r="G186">
            <v>7000</v>
          </cell>
          <cell r="H186">
            <v>6420.5720000000001</v>
          </cell>
          <cell r="I186">
            <v>94361.403902474252</v>
          </cell>
          <cell r="J186">
            <v>44775</v>
          </cell>
          <cell r="K186">
            <v>45700.000000000007</v>
          </cell>
          <cell r="L186">
            <v>36680.701951237126</v>
          </cell>
          <cell r="M186">
            <v>37080.701951237126</v>
          </cell>
          <cell r="N186">
            <v>36380.701951237126</v>
          </cell>
          <cell r="O186">
            <v>46980.701951237133</v>
          </cell>
          <cell r="P186">
            <v>53550</v>
          </cell>
          <cell r="Q186">
            <v>82275</v>
          </cell>
          <cell r="R186">
            <v>0</v>
          </cell>
          <cell r="S186">
            <v>43430.701951237126</v>
          </cell>
          <cell r="T186">
            <v>0</v>
          </cell>
          <cell r="U186">
            <v>55400</v>
          </cell>
          <cell r="V186">
            <v>0</v>
          </cell>
          <cell r="Y186">
            <v>27987.5</v>
          </cell>
          <cell r="Z186">
            <v>0</v>
          </cell>
          <cell r="AA186">
            <v>59899.999999999993</v>
          </cell>
          <cell r="AB186">
            <v>2132.5604211456002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U186">
            <v>11250</v>
          </cell>
        </row>
        <row r="187">
          <cell r="B187">
            <v>38434</v>
          </cell>
          <cell r="C187">
            <v>3</v>
          </cell>
          <cell r="D187">
            <v>22</v>
          </cell>
          <cell r="E187">
            <v>173</v>
          </cell>
          <cell r="F187">
            <v>1371886.8398656261</v>
          </cell>
          <cell r="G187">
            <v>7000</v>
          </cell>
          <cell r="H187">
            <v>6420.5720000000001</v>
          </cell>
          <cell r="I187">
            <v>94361.403902474252</v>
          </cell>
          <cell r="J187">
            <v>44775</v>
          </cell>
          <cell r="K187">
            <v>45700.000000000007</v>
          </cell>
          <cell r="L187">
            <v>36680.701951237126</v>
          </cell>
          <cell r="M187">
            <v>37080.701951237126</v>
          </cell>
          <cell r="N187">
            <v>36380.701951237126</v>
          </cell>
          <cell r="O187">
            <v>46980.701951237133</v>
          </cell>
          <cell r="P187">
            <v>53550</v>
          </cell>
          <cell r="Q187">
            <v>82275</v>
          </cell>
          <cell r="R187">
            <v>0</v>
          </cell>
          <cell r="S187">
            <v>43430.701951237126</v>
          </cell>
          <cell r="T187">
            <v>0</v>
          </cell>
          <cell r="U187">
            <v>55400</v>
          </cell>
          <cell r="V187">
            <v>0</v>
          </cell>
          <cell r="Y187">
            <v>27987.5</v>
          </cell>
          <cell r="Z187">
            <v>0</v>
          </cell>
          <cell r="AA187">
            <v>59899.999999999993</v>
          </cell>
          <cell r="AB187">
            <v>4255.5262120826837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U187">
            <v>11250</v>
          </cell>
        </row>
        <row r="188">
          <cell r="B188">
            <v>38435</v>
          </cell>
          <cell r="C188">
            <v>3</v>
          </cell>
          <cell r="D188">
            <v>23</v>
          </cell>
          <cell r="E188">
            <v>174</v>
          </cell>
          <cell r="F188">
            <v>1555675.854411952</v>
          </cell>
          <cell r="G188">
            <v>7000</v>
          </cell>
          <cell r="H188">
            <v>6420.5720000000001</v>
          </cell>
          <cell r="I188">
            <v>94361.403902474252</v>
          </cell>
          <cell r="J188">
            <v>44775</v>
          </cell>
          <cell r="K188">
            <v>45700.000000000007</v>
          </cell>
          <cell r="L188">
            <v>36680.701951237126</v>
          </cell>
          <cell r="M188">
            <v>37080.701951237126</v>
          </cell>
          <cell r="N188">
            <v>36380.701951237126</v>
          </cell>
          <cell r="O188">
            <v>46980.701951237133</v>
          </cell>
          <cell r="P188">
            <v>53550</v>
          </cell>
          <cell r="Q188">
            <v>82275</v>
          </cell>
          <cell r="R188">
            <v>0</v>
          </cell>
          <cell r="S188">
            <v>43430.701951237126</v>
          </cell>
          <cell r="T188">
            <v>0</v>
          </cell>
          <cell r="U188">
            <v>55400</v>
          </cell>
          <cell r="V188">
            <v>0</v>
          </cell>
          <cell r="Y188">
            <v>27987.5</v>
          </cell>
          <cell r="Z188">
            <v>0</v>
          </cell>
          <cell r="AA188">
            <v>59899.999999999993</v>
          </cell>
          <cell r="AB188">
            <v>51930.701951237119</v>
          </cell>
          <cell r="AC188">
            <v>59627.357047790858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U188">
            <v>11250</v>
          </cell>
        </row>
        <row r="189">
          <cell r="B189">
            <v>38436</v>
          </cell>
          <cell r="C189">
            <v>3</v>
          </cell>
          <cell r="D189">
            <v>24</v>
          </cell>
          <cell r="E189">
            <v>175</v>
          </cell>
          <cell r="F189">
            <v>2029425.43203736</v>
          </cell>
          <cell r="G189">
            <v>119784</v>
          </cell>
          <cell r="H189">
            <v>6420.5720000000001</v>
          </cell>
          <cell r="I189">
            <v>94361.403902474252</v>
          </cell>
          <cell r="J189">
            <v>44775</v>
          </cell>
          <cell r="K189">
            <v>45700.000000000007</v>
          </cell>
          <cell r="L189">
            <v>36680.701951237126</v>
          </cell>
          <cell r="M189">
            <v>37080.701951237126</v>
          </cell>
          <cell r="N189">
            <v>36380.701951237126</v>
          </cell>
          <cell r="O189">
            <v>46980.701951237133</v>
          </cell>
          <cell r="P189">
            <v>53550</v>
          </cell>
          <cell r="Q189">
            <v>82275</v>
          </cell>
          <cell r="R189">
            <v>0</v>
          </cell>
          <cell r="S189">
            <v>43430.701951237126</v>
          </cell>
          <cell r="T189">
            <v>0</v>
          </cell>
          <cell r="U189">
            <v>55400</v>
          </cell>
          <cell r="V189">
            <v>0</v>
          </cell>
          <cell r="Y189">
            <v>27987.5</v>
          </cell>
          <cell r="Z189">
            <v>0</v>
          </cell>
          <cell r="AA189">
            <v>59899.999999999993</v>
          </cell>
          <cell r="AB189">
            <v>51930.701951237119</v>
          </cell>
          <cell r="AC189">
            <v>61500</v>
          </cell>
          <cell r="AD189">
            <v>89475</v>
          </cell>
          <cell r="AE189">
            <v>59449.999999999993</v>
          </cell>
          <cell r="AF189">
            <v>59599.999999999993</v>
          </cell>
          <cell r="AG189">
            <v>30200</v>
          </cell>
          <cell r="AH189">
            <v>45820.62297809837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U189">
            <v>11250</v>
          </cell>
        </row>
        <row r="190">
          <cell r="B190">
            <v>38437</v>
          </cell>
          <cell r="C190">
            <v>3</v>
          </cell>
          <cell r="D190">
            <v>25</v>
          </cell>
          <cell r="E190">
            <v>176</v>
          </cell>
          <cell r="F190">
            <v>2029425.43203736</v>
          </cell>
          <cell r="G190">
            <v>795440</v>
          </cell>
          <cell r="H190">
            <v>6420.5720000000001</v>
          </cell>
          <cell r="I190">
            <v>94361.403902474252</v>
          </cell>
          <cell r="J190">
            <v>44775</v>
          </cell>
          <cell r="K190">
            <v>45700.000000000007</v>
          </cell>
          <cell r="L190">
            <v>36680.701951237126</v>
          </cell>
          <cell r="M190">
            <v>37080.701951237126</v>
          </cell>
          <cell r="N190">
            <v>36380.701951237126</v>
          </cell>
          <cell r="O190">
            <v>46980.701951237133</v>
          </cell>
          <cell r="P190">
            <v>53550</v>
          </cell>
          <cell r="Q190">
            <v>82275</v>
          </cell>
          <cell r="R190">
            <v>0</v>
          </cell>
          <cell r="S190">
            <v>43430.701951237126</v>
          </cell>
          <cell r="T190">
            <v>0</v>
          </cell>
          <cell r="U190">
            <v>55400</v>
          </cell>
          <cell r="V190">
            <v>0</v>
          </cell>
          <cell r="Y190">
            <v>27987.5</v>
          </cell>
          <cell r="Z190">
            <v>0</v>
          </cell>
          <cell r="AA190">
            <v>59899.999999999993</v>
          </cell>
          <cell r="AB190">
            <v>51930.701951237119</v>
          </cell>
          <cell r="AC190">
            <v>61500</v>
          </cell>
          <cell r="AD190">
            <v>89475</v>
          </cell>
          <cell r="AE190">
            <v>59449.999999999993</v>
          </cell>
          <cell r="AF190">
            <v>59599.999999999993</v>
          </cell>
          <cell r="AG190">
            <v>30200</v>
          </cell>
          <cell r="AH190">
            <v>45820.62297809837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U190">
            <v>11250</v>
          </cell>
        </row>
        <row r="191">
          <cell r="B191">
            <v>38438</v>
          </cell>
          <cell r="C191">
            <v>3</v>
          </cell>
          <cell r="D191">
            <v>26</v>
          </cell>
          <cell r="E191">
            <v>177</v>
          </cell>
          <cell r="F191">
            <v>2029425.43203736</v>
          </cell>
          <cell r="G191">
            <v>813253</v>
          </cell>
          <cell r="H191">
            <v>6420.5720000000001</v>
          </cell>
          <cell r="I191">
            <v>94361.403902474252</v>
          </cell>
          <cell r="J191">
            <v>44775</v>
          </cell>
          <cell r="K191">
            <v>45700.000000000007</v>
          </cell>
          <cell r="L191">
            <v>36680.701951237126</v>
          </cell>
          <cell r="M191">
            <v>37080.701951237126</v>
          </cell>
          <cell r="N191">
            <v>36380.701951237126</v>
          </cell>
          <cell r="O191">
            <v>46980.701951237133</v>
          </cell>
          <cell r="P191">
            <v>53550</v>
          </cell>
          <cell r="Q191">
            <v>82275</v>
          </cell>
          <cell r="R191">
            <v>0</v>
          </cell>
          <cell r="S191">
            <v>43430.701951237126</v>
          </cell>
          <cell r="T191">
            <v>0</v>
          </cell>
          <cell r="U191">
            <v>55400</v>
          </cell>
          <cell r="V191">
            <v>0</v>
          </cell>
          <cell r="Y191">
            <v>27987.5</v>
          </cell>
          <cell r="Z191">
            <v>0</v>
          </cell>
          <cell r="AA191">
            <v>59899.999999999993</v>
          </cell>
          <cell r="AB191">
            <v>51930.701951237119</v>
          </cell>
          <cell r="AC191">
            <v>61500</v>
          </cell>
          <cell r="AD191">
            <v>89475</v>
          </cell>
          <cell r="AE191">
            <v>59449.999999999993</v>
          </cell>
          <cell r="AF191">
            <v>59599.999999999993</v>
          </cell>
          <cell r="AG191">
            <v>30200</v>
          </cell>
          <cell r="AH191">
            <v>45820.62297809837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U191">
            <v>11250</v>
          </cell>
        </row>
        <row r="192">
          <cell r="B192">
            <v>38439</v>
          </cell>
          <cell r="C192">
            <v>3</v>
          </cell>
          <cell r="D192">
            <v>27</v>
          </cell>
          <cell r="E192">
            <v>178</v>
          </cell>
          <cell r="F192">
            <v>2029425.43203736</v>
          </cell>
          <cell r="G192">
            <v>157880</v>
          </cell>
          <cell r="H192">
            <v>6420.5720000000001</v>
          </cell>
          <cell r="I192">
            <v>94361.403902474252</v>
          </cell>
          <cell r="J192">
            <v>44775</v>
          </cell>
          <cell r="K192">
            <v>45700.000000000007</v>
          </cell>
          <cell r="L192">
            <v>36680.701951237126</v>
          </cell>
          <cell r="M192">
            <v>37080.701951237126</v>
          </cell>
          <cell r="N192">
            <v>36380.701951237126</v>
          </cell>
          <cell r="O192">
            <v>46980.701951237133</v>
          </cell>
          <cell r="P192">
            <v>53550</v>
          </cell>
          <cell r="Q192">
            <v>82275</v>
          </cell>
          <cell r="R192">
            <v>0</v>
          </cell>
          <cell r="S192">
            <v>43430.701951237126</v>
          </cell>
          <cell r="T192">
            <v>0</v>
          </cell>
          <cell r="U192">
            <v>55400</v>
          </cell>
          <cell r="V192">
            <v>0</v>
          </cell>
          <cell r="Y192">
            <v>27987.5</v>
          </cell>
          <cell r="Z192">
            <v>0</v>
          </cell>
          <cell r="AA192">
            <v>59899.999999999993</v>
          </cell>
          <cell r="AB192">
            <v>51930.701951237119</v>
          </cell>
          <cell r="AC192">
            <v>61500</v>
          </cell>
          <cell r="AD192">
            <v>89475</v>
          </cell>
          <cell r="AE192">
            <v>59449.999999999993</v>
          </cell>
          <cell r="AF192">
            <v>59599.999999999993</v>
          </cell>
          <cell r="AG192">
            <v>30200</v>
          </cell>
          <cell r="AH192">
            <v>45820.62297809837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U192">
            <v>11250</v>
          </cell>
        </row>
        <row r="193">
          <cell r="B193">
            <v>38440</v>
          </cell>
          <cell r="C193">
            <v>3</v>
          </cell>
          <cell r="D193">
            <v>28</v>
          </cell>
          <cell r="E193">
            <v>179</v>
          </cell>
          <cell r="F193">
            <v>1738377.6553691239</v>
          </cell>
          <cell r="G193">
            <v>7000</v>
          </cell>
          <cell r="H193">
            <v>6420.5720000000001</v>
          </cell>
          <cell r="I193">
            <v>94361.403902474252</v>
          </cell>
          <cell r="J193">
            <v>44775</v>
          </cell>
          <cell r="K193">
            <v>45700.000000000007</v>
          </cell>
          <cell r="L193">
            <v>36680.701951237126</v>
          </cell>
          <cell r="M193">
            <v>37080.701951237126</v>
          </cell>
          <cell r="N193">
            <v>36380.701951237126</v>
          </cell>
          <cell r="O193">
            <v>46980.701951237133</v>
          </cell>
          <cell r="P193">
            <v>53550</v>
          </cell>
          <cell r="Q193">
            <v>82275</v>
          </cell>
          <cell r="R193">
            <v>0</v>
          </cell>
          <cell r="S193">
            <v>43430.701951237126</v>
          </cell>
          <cell r="T193">
            <v>0</v>
          </cell>
          <cell r="U193">
            <v>55400</v>
          </cell>
          <cell r="V193">
            <v>0</v>
          </cell>
          <cell r="Y193">
            <v>27987.5</v>
          </cell>
          <cell r="Z193">
            <v>0</v>
          </cell>
          <cell r="AA193">
            <v>59899.999999999993</v>
          </cell>
          <cell r="AB193">
            <v>51930.701951237119</v>
          </cell>
          <cell r="AC193">
            <v>61500</v>
          </cell>
          <cell r="AD193">
            <v>89475</v>
          </cell>
          <cell r="AE193">
            <v>19106.224525587029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U193">
            <v>11250</v>
          </cell>
        </row>
        <row r="194">
          <cell r="B194">
            <v>38441</v>
          </cell>
          <cell r="C194">
            <v>3</v>
          </cell>
          <cell r="D194">
            <v>29</v>
          </cell>
          <cell r="E194">
            <v>180</v>
          </cell>
          <cell r="F194">
            <v>1402360.76786869</v>
          </cell>
          <cell r="G194">
            <v>7000</v>
          </cell>
          <cell r="H194">
            <v>6420.5720000000001</v>
          </cell>
          <cell r="I194">
            <v>94361.403902474252</v>
          </cell>
          <cell r="J194">
            <v>44775</v>
          </cell>
          <cell r="K194">
            <v>45700.000000000007</v>
          </cell>
          <cell r="L194">
            <v>36680.701951237126</v>
          </cell>
          <cell r="M194">
            <v>37080.701951237126</v>
          </cell>
          <cell r="N194">
            <v>36380.701951237126</v>
          </cell>
          <cell r="O194">
            <v>46980.701951237133</v>
          </cell>
          <cell r="P194">
            <v>53550</v>
          </cell>
          <cell r="Q194">
            <v>82275</v>
          </cell>
          <cell r="R194">
            <v>0</v>
          </cell>
          <cell r="S194">
            <v>43430.701951237126</v>
          </cell>
          <cell r="T194">
            <v>0</v>
          </cell>
          <cell r="U194">
            <v>55400</v>
          </cell>
          <cell r="V194">
            <v>0</v>
          </cell>
          <cell r="Y194">
            <v>27987.5</v>
          </cell>
          <cell r="Z194">
            <v>0</v>
          </cell>
          <cell r="AA194">
            <v>59899.999999999993</v>
          </cell>
          <cell r="AB194">
            <v>20740.23946635945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U194">
            <v>11250</v>
          </cell>
        </row>
        <row r="195">
          <cell r="B195">
            <v>38442</v>
          </cell>
          <cell r="C195">
            <v>3</v>
          </cell>
          <cell r="D195">
            <v>30</v>
          </cell>
          <cell r="E195">
            <v>181</v>
          </cell>
          <cell r="F195">
            <v>2029425.43203736</v>
          </cell>
          <cell r="G195">
            <v>455567</v>
          </cell>
          <cell r="H195">
            <v>6420.5720000000001</v>
          </cell>
          <cell r="I195">
            <v>94361.403902474252</v>
          </cell>
          <cell r="J195">
            <v>44775</v>
          </cell>
          <cell r="K195">
            <v>45700.000000000007</v>
          </cell>
          <cell r="L195">
            <v>36680.701951237126</v>
          </cell>
          <cell r="M195">
            <v>37080.701951237126</v>
          </cell>
          <cell r="N195">
            <v>36380.701951237126</v>
          </cell>
          <cell r="O195">
            <v>46980.701951237133</v>
          </cell>
          <cell r="P195">
            <v>53550</v>
          </cell>
          <cell r="Q195">
            <v>82275</v>
          </cell>
          <cell r="R195">
            <v>0</v>
          </cell>
          <cell r="S195">
            <v>43430.701951237126</v>
          </cell>
          <cell r="T195">
            <v>0</v>
          </cell>
          <cell r="U195">
            <v>55400</v>
          </cell>
          <cell r="V195">
            <v>0</v>
          </cell>
          <cell r="Y195">
            <v>27987.5</v>
          </cell>
          <cell r="Z195">
            <v>0</v>
          </cell>
          <cell r="AA195">
            <v>59899.999999999993</v>
          </cell>
          <cell r="AB195">
            <v>51930.701951237119</v>
          </cell>
          <cell r="AC195">
            <v>61500</v>
          </cell>
          <cell r="AD195">
            <v>89475</v>
          </cell>
          <cell r="AE195">
            <v>59449.999999999993</v>
          </cell>
          <cell r="AF195">
            <v>59599.999999999993</v>
          </cell>
          <cell r="AG195">
            <v>30200</v>
          </cell>
          <cell r="AH195">
            <v>45820.62297809837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U195">
            <v>11250</v>
          </cell>
        </row>
        <row r="196">
          <cell r="B196">
            <v>38443</v>
          </cell>
          <cell r="C196">
            <v>3</v>
          </cell>
          <cell r="D196">
            <v>31</v>
          </cell>
          <cell r="E196">
            <v>182</v>
          </cell>
          <cell r="F196">
            <v>2029425.43203736</v>
          </cell>
          <cell r="G196">
            <v>750819</v>
          </cell>
          <cell r="H196">
            <v>6420.5720000000001</v>
          </cell>
          <cell r="I196">
            <v>94361.403902474252</v>
          </cell>
          <cell r="J196">
            <v>44775</v>
          </cell>
          <cell r="K196">
            <v>45700.000000000007</v>
          </cell>
          <cell r="L196">
            <v>36680.701951237126</v>
          </cell>
          <cell r="M196">
            <v>37080.701951237126</v>
          </cell>
          <cell r="N196">
            <v>36380.701951237126</v>
          </cell>
          <cell r="O196">
            <v>46980.701951237133</v>
          </cell>
          <cell r="P196">
            <v>53550</v>
          </cell>
          <cell r="Q196">
            <v>82275</v>
          </cell>
          <cell r="R196">
            <v>0</v>
          </cell>
          <cell r="S196">
            <v>43430.701951237126</v>
          </cell>
          <cell r="T196">
            <v>0</v>
          </cell>
          <cell r="U196">
            <v>55400</v>
          </cell>
          <cell r="V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27050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U196">
            <v>0</v>
          </cell>
        </row>
        <row r="197">
          <cell r="B197">
            <v>38444</v>
          </cell>
          <cell r="C197">
            <v>4</v>
          </cell>
          <cell r="D197">
            <v>1</v>
          </cell>
          <cell r="E197">
            <v>183</v>
          </cell>
          <cell r="F197">
            <v>1413551.3804681639</v>
          </cell>
          <cell r="G197">
            <v>1118738</v>
          </cell>
          <cell r="H197">
            <v>6420.5720000000001</v>
          </cell>
          <cell r="I197">
            <v>94361.403902474252</v>
          </cell>
          <cell r="J197">
            <v>44775</v>
          </cell>
          <cell r="K197">
            <v>45700.000000000007</v>
          </cell>
          <cell r="L197">
            <v>36680.701951237126</v>
          </cell>
          <cell r="M197">
            <v>37080.701951237126</v>
          </cell>
          <cell r="N197">
            <v>36380.701951237126</v>
          </cell>
          <cell r="O197">
            <v>46980.701951237133</v>
          </cell>
          <cell r="P197">
            <v>53550</v>
          </cell>
          <cell r="Q197">
            <v>82275</v>
          </cell>
          <cell r="R197">
            <v>0</v>
          </cell>
          <cell r="S197">
            <v>43430.701951237126</v>
          </cell>
          <cell r="T197">
            <v>0</v>
          </cell>
          <cell r="U197">
            <v>55400</v>
          </cell>
          <cell r="V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27050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U197">
            <v>0</v>
          </cell>
        </row>
        <row r="198">
          <cell r="B198">
            <v>38445</v>
          </cell>
          <cell r="C198">
            <v>4</v>
          </cell>
          <cell r="D198">
            <v>2</v>
          </cell>
          <cell r="E198">
            <v>184</v>
          </cell>
          <cell r="F198">
            <v>1266608.8231623399</v>
          </cell>
          <cell r="G198">
            <v>413492</v>
          </cell>
          <cell r="H198">
            <v>6420.5720000000001</v>
          </cell>
          <cell r="I198">
            <v>94361.403902474252</v>
          </cell>
          <cell r="J198">
            <v>44775</v>
          </cell>
          <cell r="K198">
            <v>45700.000000000007</v>
          </cell>
          <cell r="L198">
            <v>36680.701951237126</v>
          </cell>
          <cell r="M198">
            <v>37080.701951237126</v>
          </cell>
          <cell r="N198">
            <v>36380.701951237126</v>
          </cell>
          <cell r="O198">
            <v>46980.701951237133</v>
          </cell>
          <cell r="P198">
            <v>53550</v>
          </cell>
          <cell r="Q198">
            <v>82275</v>
          </cell>
          <cell r="R198">
            <v>0</v>
          </cell>
          <cell r="S198">
            <v>43430.701951237126</v>
          </cell>
          <cell r="T198">
            <v>0</v>
          </cell>
          <cell r="U198">
            <v>55400</v>
          </cell>
          <cell r="V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26089.745926237447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U198">
            <v>0</v>
          </cell>
        </row>
        <row r="199">
          <cell r="B199">
            <v>38446</v>
          </cell>
          <cell r="C199">
            <v>4</v>
          </cell>
          <cell r="D199">
            <v>3</v>
          </cell>
          <cell r="E199">
            <v>185</v>
          </cell>
          <cell r="F199">
            <v>1227387.2684667439</v>
          </cell>
          <cell r="G199">
            <v>7000</v>
          </cell>
          <cell r="H199">
            <v>6420.5720000000001</v>
          </cell>
          <cell r="I199">
            <v>94361.403902474252</v>
          </cell>
          <cell r="J199">
            <v>44775</v>
          </cell>
          <cell r="K199">
            <v>45700.000000000007</v>
          </cell>
          <cell r="L199">
            <v>36680.701951237126</v>
          </cell>
          <cell r="M199">
            <v>37080.701951237126</v>
          </cell>
          <cell r="N199">
            <v>36380.701951237126</v>
          </cell>
          <cell r="O199">
            <v>46980.701951237133</v>
          </cell>
          <cell r="P199">
            <v>53550</v>
          </cell>
          <cell r="Q199">
            <v>82275</v>
          </cell>
          <cell r="R199">
            <v>0</v>
          </cell>
          <cell r="S199">
            <v>43430.701951237126</v>
          </cell>
          <cell r="T199">
            <v>0</v>
          </cell>
          <cell r="U199">
            <v>55400</v>
          </cell>
          <cell r="V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4582.6902903997925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U199">
            <v>0</v>
          </cell>
        </row>
        <row r="200">
          <cell r="B200">
            <v>38447</v>
          </cell>
          <cell r="C200">
            <v>4</v>
          </cell>
          <cell r="D200">
            <v>4</v>
          </cell>
          <cell r="E200">
            <v>186</v>
          </cell>
          <cell r="F200">
            <v>1266608.8231623399</v>
          </cell>
          <cell r="G200">
            <v>407237</v>
          </cell>
          <cell r="H200">
            <v>6420.5720000000001</v>
          </cell>
          <cell r="I200">
            <v>94361.403902474252</v>
          </cell>
          <cell r="J200">
            <v>44775</v>
          </cell>
          <cell r="K200">
            <v>45700.000000000007</v>
          </cell>
          <cell r="L200">
            <v>36680.701951237126</v>
          </cell>
          <cell r="M200">
            <v>37080.701951237126</v>
          </cell>
          <cell r="N200">
            <v>36380.701951237126</v>
          </cell>
          <cell r="O200">
            <v>46980.701951237133</v>
          </cell>
          <cell r="P200">
            <v>53550</v>
          </cell>
          <cell r="Q200">
            <v>82275</v>
          </cell>
          <cell r="R200">
            <v>0</v>
          </cell>
          <cell r="S200">
            <v>43430.701951237126</v>
          </cell>
          <cell r="T200">
            <v>0</v>
          </cell>
          <cell r="U200">
            <v>55400</v>
          </cell>
          <cell r="V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26089.745926237447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U200">
            <v>0</v>
          </cell>
        </row>
        <row r="201">
          <cell r="B201">
            <v>38448</v>
          </cell>
          <cell r="C201">
            <v>4</v>
          </cell>
          <cell r="D201">
            <v>5</v>
          </cell>
          <cell r="E201">
            <v>187</v>
          </cell>
          <cell r="F201">
            <v>1266608.8231623399</v>
          </cell>
          <cell r="G201">
            <v>907613</v>
          </cell>
          <cell r="H201">
            <v>6420.5720000000001</v>
          </cell>
          <cell r="I201">
            <v>94361.403902474252</v>
          </cell>
          <cell r="J201">
            <v>44775</v>
          </cell>
          <cell r="K201">
            <v>45700.000000000007</v>
          </cell>
          <cell r="L201">
            <v>36680.701951237126</v>
          </cell>
          <cell r="M201">
            <v>37080.701951237126</v>
          </cell>
          <cell r="N201">
            <v>36380.701951237126</v>
          </cell>
          <cell r="O201">
            <v>46980.701951237133</v>
          </cell>
          <cell r="P201">
            <v>53550</v>
          </cell>
          <cell r="Q201">
            <v>82275</v>
          </cell>
          <cell r="R201">
            <v>0</v>
          </cell>
          <cell r="S201">
            <v>43430.701951237126</v>
          </cell>
          <cell r="T201">
            <v>0</v>
          </cell>
          <cell r="U201">
            <v>55400</v>
          </cell>
          <cell r="V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26089.745926237447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U201">
            <v>0</v>
          </cell>
        </row>
        <row r="202">
          <cell r="B202">
            <v>38449</v>
          </cell>
          <cell r="C202">
            <v>4</v>
          </cell>
          <cell r="D202">
            <v>6</v>
          </cell>
          <cell r="E202">
            <v>188</v>
          </cell>
          <cell r="F202">
            <v>1482589.942559236</v>
          </cell>
          <cell r="G202">
            <v>299396</v>
          </cell>
          <cell r="H202">
            <v>6420.5720000000001</v>
          </cell>
          <cell r="I202">
            <v>94361.403902474252</v>
          </cell>
          <cell r="J202">
            <v>44775</v>
          </cell>
          <cell r="K202">
            <v>45700.000000000007</v>
          </cell>
          <cell r="L202">
            <v>36680.701951237126</v>
          </cell>
          <cell r="M202">
            <v>37080.701951237126</v>
          </cell>
          <cell r="N202">
            <v>36380.701951237126</v>
          </cell>
          <cell r="O202">
            <v>46980.701951237133</v>
          </cell>
          <cell r="P202">
            <v>53550</v>
          </cell>
          <cell r="Q202">
            <v>82275</v>
          </cell>
          <cell r="R202">
            <v>0</v>
          </cell>
          <cell r="S202">
            <v>43430.701951237126</v>
          </cell>
          <cell r="T202">
            <v>0</v>
          </cell>
          <cell r="U202">
            <v>55400</v>
          </cell>
          <cell r="V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27050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U202">
            <v>0</v>
          </cell>
        </row>
        <row r="203">
          <cell r="B203">
            <v>38450</v>
          </cell>
          <cell r="C203">
            <v>4</v>
          </cell>
          <cell r="D203">
            <v>7</v>
          </cell>
          <cell r="E203">
            <v>189</v>
          </cell>
          <cell r="F203">
            <v>1633946.2475947659</v>
          </cell>
          <cell r="G203">
            <v>264497</v>
          </cell>
          <cell r="H203">
            <v>6420.5720000000001</v>
          </cell>
          <cell r="I203">
            <v>94361.403902474252</v>
          </cell>
          <cell r="J203">
            <v>44775</v>
          </cell>
          <cell r="K203">
            <v>45700.000000000007</v>
          </cell>
          <cell r="L203">
            <v>36680.701951237126</v>
          </cell>
          <cell r="M203">
            <v>37080.701951237126</v>
          </cell>
          <cell r="N203">
            <v>36380.701951237126</v>
          </cell>
          <cell r="O203">
            <v>46980.701951237133</v>
          </cell>
          <cell r="P203">
            <v>53550</v>
          </cell>
          <cell r="Q203">
            <v>82275</v>
          </cell>
          <cell r="R203">
            <v>0</v>
          </cell>
          <cell r="S203">
            <v>43430.701951237126</v>
          </cell>
          <cell r="T203">
            <v>0</v>
          </cell>
          <cell r="U203">
            <v>55400</v>
          </cell>
          <cell r="V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27050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U203">
            <v>0</v>
          </cell>
        </row>
        <row r="204">
          <cell r="B204">
            <v>38451</v>
          </cell>
          <cell r="C204">
            <v>4</v>
          </cell>
          <cell r="D204">
            <v>8</v>
          </cell>
          <cell r="E204">
            <v>190</v>
          </cell>
          <cell r="F204">
            <v>1693178.9218321459</v>
          </cell>
          <cell r="G204">
            <v>110196</v>
          </cell>
          <cell r="H204">
            <v>6420.5720000000001</v>
          </cell>
          <cell r="I204">
            <v>94361.403902474252</v>
          </cell>
          <cell r="J204">
            <v>44775</v>
          </cell>
          <cell r="K204">
            <v>45700.000000000007</v>
          </cell>
          <cell r="L204">
            <v>36680.701951237126</v>
          </cell>
          <cell r="M204">
            <v>37080.701951237126</v>
          </cell>
          <cell r="N204">
            <v>36380.701951237126</v>
          </cell>
          <cell r="O204">
            <v>46980.701951237133</v>
          </cell>
          <cell r="P204">
            <v>53550</v>
          </cell>
          <cell r="Q204">
            <v>82275</v>
          </cell>
          <cell r="R204">
            <v>0</v>
          </cell>
          <cell r="S204">
            <v>43430.701951237126</v>
          </cell>
          <cell r="T204">
            <v>0</v>
          </cell>
          <cell r="U204">
            <v>55400</v>
          </cell>
          <cell r="V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27050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U204">
            <v>0</v>
          </cell>
        </row>
        <row r="205">
          <cell r="B205">
            <v>38452</v>
          </cell>
          <cell r="C205">
            <v>4</v>
          </cell>
          <cell r="D205">
            <v>9</v>
          </cell>
          <cell r="E205">
            <v>191</v>
          </cell>
          <cell r="F205">
            <v>1269127.6843978181</v>
          </cell>
          <cell r="G205">
            <v>110196</v>
          </cell>
          <cell r="H205">
            <v>6420.5720000000001</v>
          </cell>
          <cell r="I205">
            <v>94361.403902474252</v>
          </cell>
          <cell r="J205">
            <v>44775</v>
          </cell>
          <cell r="K205">
            <v>45700.000000000007</v>
          </cell>
          <cell r="L205">
            <v>36680.701951237126</v>
          </cell>
          <cell r="M205">
            <v>37080.701951237126</v>
          </cell>
          <cell r="N205">
            <v>36380.701951237126</v>
          </cell>
          <cell r="O205">
            <v>46980.701951237133</v>
          </cell>
          <cell r="P205">
            <v>53550</v>
          </cell>
          <cell r="Q205">
            <v>82275</v>
          </cell>
          <cell r="R205">
            <v>0</v>
          </cell>
          <cell r="S205">
            <v>43430.701951237126</v>
          </cell>
          <cell r="T205">
            <v>0</v>
          </cell>
          <cell r="U205">
            <v>55400</v>
          </cell>
          <cell r="V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27050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U205">
            <v>0</v>
          </cell>
        </row>
        <row r="206">
          <cell r="B206">
            <v>38453</v>
          </cell>
          <cell r="C206">
            <v>4</v>
          </cell>
          <cell r="D206">
            <v>10</v>
          </cell>
          <cell r="E206">
            <v>192</v>
          </cell>
          <cell r="F206">
            <v>1099640.170920942</v>
          </cell>
          <cell r="G206">
            <v>7000</v>
          </cell>
          <cell r="H206">
            <v>5791.751549584681</v>
          </cell>
          <cell r="I206">
            <v>85119.80042792781</v>
          </cell>
          <cell r="J206">
            <v>40389.808825857588</v>
          </cell>
          <cell r="K206">
            <v>41224.215820026628</v>
          </cell>
          <cell r="L206">
            <v>33088.253253126277</v>
          </cell>
          <cell r="M206">
            <v>33449.077899253425</v>
          </cell>
          <cell r="N206">
            <v>32817.634768530916</v>
          </cell>
          <cell r="O206">
            <v>42379.487890900331</v>
          </cell>
          <cell r="P206">
            <v>48305.399500271895</v>
          </cell>
          <cell r="Q206">
            <v>74217.119400277676</v>
          </cell>
          <cell r="R206">
            <v>0</v>
          </cell>
          <cell r="S206">
            <v>39177.169156521893</v>
          </cell>
          <cell r="T206">
            <v>0</v>
          </cell>
          <cell r="U206">
            <v>45079.819743775457</v>
          </cell>
          <cell r="V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4224.0425828140051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U206">
            <v>0</v>
          </cell>
        </row>
        <row r="207">
          <cell r="B207">
            <v>38454</v>
          </cell>
          <cell r="C207">
            <v>4</v>
          </cell>
          <cell r="D207">
            <v>11</v>
          </cell>
          <cell r="E207">
            <v>193</v>
          </cell>
          <cell r="F207">
            <v>1074328.7603370841</v>
          </cell>
          <cell r="G207">
            <v>7000</v>
          </cell>
          <cell r="H207">
            <v>5658.4375752975666</v>
          </cell>
          <cell r="I207">
            <v>83160.521134190349</v>
          </cell>
          <cell r="J207">
            <v>39460.120131656266</v>
          </cell>
          <cell r="K207">
            <v>40275.320826726776</v>
          </cell>
          <cell r="L207">
            <v>32326.631055483984</v>
          </cell>
          <cell r="M207">
            <v>32679.150274973937</v>
          </cell>
          <cell r="N207">
            <v>32062.241640866523</v>
          </cell>
          <cell r="O207">
            <v>41404.000957350196</v>
          </cell>
          <cell r="P207">
            <v>47193.510509217042</v>
          </cell>
          <cell r="Q207">
            <v>72508.79695883907</v>
          </cell>
          <cell r="R207">
            <v>0</v>
          </cell>
          <cell r="S207">
            <v>38275.392884376888</v>
          </cell>
          <cell r="T207">
            <v>0</v>
          </cell>
          <cell r="U207">
            <v>43028.418288019435</v>
          </cell>
          <cell r="V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4886.595829822315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U207">
            <v>0</v>
          </cell>
        </row>
        <row r="208">
          <cell r="B208">
            <v>38455</v>
          </cell>
          <cell r="C208">
            <v>4</v>
          </cell>
          <cell r="D208">
            <v>12</v>
          </cell>
          <cell r="E208">
            <v>194</v>
          </cell>
          <cell r="F208">
            <v>1266608.8231623399</v>
          </cell>
          <cell r="G208">
            <v>253909</v>
          </cell>
          <cell r="H208">
            <v>6420.5720000000001</v>
          </cell>
          <cell r="I208">
            <v>94361.403902474252</v>
          </cell>
          <cell r="J208">
            <v>44775</v>
          </cell>
          <cell r="K208">
            <v>45700.000000000007</v>
          </cell>
          <cell r="L208">
            <v>36680.701951237126</v>
          </cell>
          <cell r="M208">
            <v>37080.701951237126</v>
          </cell>
          <cell r="N208">
            <v>36380.701951237126</v>
          </cell>
          <cell r="O208">
            <v>46980.701951237133</v>
          </cell>
          <cell r="P208">
            <v>53550</v>
          </cell>
          <cell r="Q208">
            <v>82275</v>
          </cell>
          <cell r="R208">
            <v>0</v>
          </cell>
          <cell r="S208">
            <v>43430.701951237126</v>
          </cell>
          <cell r="T208">
            <v>0</v>
          </cell>
          <cell r="U208">
            <v>55400</v>
          </cell>
          <cell r="V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26089.745926237447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U208">
            <v>0</v>
          </cell>
        </row>
        <row r="209">
          <cell r="B209">
            <v>38456</v>
          </cell>
          <cell r="C209">
            <v>4</v>
          </cell>
          <cell r="D209">
            <v>13</v>
          </cell>
          <cell r="E209">
            <v>195</v>
          </cell>
          <cell r="F209">
            <v>1561969.5132420959</v>
          </cell>
          <cell r="G209">
            <v>172878</v>
          </cell>
          <cell r="H209">
            <v>6420.5720000000001</v>
          </cell>
          <cell r="I209">
            <v>94361.403902474252</v>
          </cell>
          <cell r="J209">
            <v>44775</v>
          </cell>
          <cell r="K209">
            <v>45700.000000000007</v>
          </cell>
          <cell r="L209">
            <v>36680.701951237126</v>
          </cell>
          <cell r="M209">
            <v>37080.701951237126</v>
          </cell>
          <cell r="N209">
            <v>36380.701951237126</v>
          </cell>
          <cell r="O209">
            <v>46980.701951237133</v>
          </cell>
          <cell r="P209">
            <v>53550</v>
          </cell>
          <cell r="Q209">
            <v>82275</v>
          </cell>
          <cell r="R209">
            <v>0</v>
          </cell>
          <cell r="S209">
            <v>43430.701951237126</v>
          </cell>
          <cell r="T209">
            <v>0</v>
          </cell>
          <cell r="U209">
            <v>55400</v>
          </cell>
          <cell r="V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27050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U209">
            <v>0</v>
          </cell>
        </row>
        <row r="210">
          <cell r="B210">
            <v>38457</v>
          </cell>
          <cell r="C210">
            <v>4</v>
          </cell>
          <cell r="D210">
            <v>14</v>
          </cell>
          <cell r="E210">
            <v>196</v>
          </cell>
          <cell r="F210">
            <v>2134299.113108316</v>
          </cell>
          <cell r="G210">
            <v>110196</v>
          </cell>
          <cell r="H210">
            <v>6420.5720000000001</v>
          </cell>
          <cell r="I210">
            <v>94361.403902474252</v>
          </cell>
          <cell r="J210">
            <v>44775</v>
          </cell>
          <cell r="K210">
            <v>45700.000000000007</v>
          </cell>
          <cell r="L210">
            <v>36680.701951237126</v>
          </cell>
          <cell r="M210">
            <v>37080.701951237126</v>
          </cell>
          <cell r="N210">
            <v>36380.701951237126</v>
          </cell>
          <cell r="O210">
            <v>46980.701951237133</v>
          </cell>
          <cell r="P210">
            <v>53550</v>
          </cell>
          <cell r="Q210">
            <v>82275</v>
          </cell>
          <cell r="R210">
            <v>0</v>
          </cell>
          <cell r="S210">
            <v>43430.701951237126</v>
          </cell>
          <cell r="T210">
            <v>0</v>
          </cell>
          <cell r="U210">
            <v>55400</v>
          </cell>
          <cell r="V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27050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U210">
            <v>0</v>
          </cell>
        </row>
        <row r="211">
          <cell r="B211">
            <v>38458</v>
          </cell>
          <cell r="C211">
            <v>4</v>
          </cell>
          <cell r="D211">
            <v>15</v>
          </cell>
          <cell r="E211">
            <v>197</v>
          </cell>
          <cell r="F211">
            <v>2308330.1610610778</v>
          </cell>
          <cell r="G211">
            <v>110197</v>
          </cell>
          <cell r="H211">
            <v>6420.5720000000001</v>
          </cell>
          <cell r="I211">
            <v>94361.403902474252</v>
          </cell>
          <cell r="J211">
            <v>44775</v>
          </cell>
          <cell r="K211">
            <v>45700.000000000007</v>
          </cell>
          <cell r="L211">
            <v>36680.701951237126</v>
          </cell>
          <cell r="M211">
            <v>37080.701951237126</v>
          </cell>
          <cell r="N211">
            <v>36380.701951237126</v>
          </cell>
          <cell r="O211">
            <v>46980.701951237133</v>
          </cell>
          <cell r="P211">
            <v>53550</v>
          </cell>
          <cell r="Q211">
            <v>82275</v>
          </cell>
          <cell r="R211">
            <v>0</v>
          </cell>
          <cell r="S211">
            <v>43430.701951237126</v>
          </cell>
          <cell r="T211">
            <v>0</v>
          </cell>
          <cell r="U211">
            <v>55400</v>
          </cell>
          <cell r="V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27050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U211">
            <v>0</v>
          </cell>
        </row>
        <row r="212">
          <cell r="B212">
            <v>38459</v>
          </cell>
          <cell r="C212">
            <v>4</v>
          </cell>
          <cell r="D212">
            <v>16</v>
          </cell>
          <cell r="E212">
            <v>198</v>
          </cell>
          <cell r="F212">
            <v>1888968.2186021919</v>
          </cell>
          <cell r="G212">
            <v>7000</v>
          </cell>
          <cell r="H212">
            <v>6420.5720000000001</v>
          </cell>
          <cell r="I212">
            <v>94361.403902474252</v>
          </cell>
          <cell r="J212">
            <v>44775</v>
          </cell>
          <cell r="K212">
            <v>45700.000000000007</v>
          </cell>
          <cell r="L212">
            <v>36680.701951237126</v>
          </cell>
          <cell r="M212">
            <v>37080.701951237126</v>
          </cell>
          <cell r="N212">
            <v>36380.701951237126</v>
          </cell>
          <cell r="O212">
            <v>46980.701951237133</v>
          </cell>
          <cell r="P212">
            <v>53550</v>
          </cell>
          <cell r="Q212">
            <v>82275</v>
          </cell>
          <cell r="R212">
            <v>0</v>
          </cell>
          <cell r="S212">
            <v>43430.701951237126</v>
          </cell>
          <cell r="T212">
            <v>0</v>
          </cell>
          <cell r="U212">
            <v>55400</v>
          </cell>
          <cell r="V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27050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U212">
            <v>0</v>
          </cell>
        </row>
        <row r="213">
          <cell r="B213">
            <v>38460</v>
          </cell>
          <cell r="C213">
            <v>4</v>
          </cell>
          <cell r="D213">
            <v>17</v>
          </cell>
          <cell r="E213">
            <v>199</v>
          </cell>
          <cell r="F213">
            <v>1798793.385715914</v>
          </cell>
          <cell r="G213">
            <v>7000</v>
          </cell>
          <cell r="H213">
            <v>6420.5720000000001</v>
          </cell>
          <cell r="I213">
            <v>94361.403902474252</v>
          </cell>
          <cell r="J213">
            <v>44775</v>
          </cell>
          <cell r="K213">
            <v>45700.000000000007</v>
          </cell>
          <cell r="L213">
            <v>36680.701951237126</v>
          </cell>
          <cell r="M213">
            <v>37080.701951237126</v>
          </cell>
          <cell r="N213">
            <v>36380.701951237126</v>
          </cell>
          <cell r="O213">
            <v>46980.701951237133</v>
          </cell>
          <cell r="P213">
            <v>53550</v>
          </cell>
          <cell r="Q213">
            <v>82275</v>
          </cell>
          <cell r="R213">
            <v>0</v>
          </cell>
          <cell r="S213">
            <v>43430.701951237126</v>
          </cell>
          <cell r="T213">
            <v>0</v>
          </cell>
          <cell r="U213">
            <v>55400</v>
          </cell>
          <cell r="V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27050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U213">
            <v>0</v>
          </cell>
        </row>
        <row r="214">
          <cell r="B214">
            <v>38461</v>
          </cell>
          <cell r="C214">
            <v>4</v>
          </cell>
          <cell r="D214">
            <v>18</v>
          </cell>
          <cell r="E214">
            <v>200</v>
          </cell>
          <cell r="F214">
            <v>2089096.386132994</v>
          </cell>
          <cell r="G214">
            <v>7000</v>
          </cell>
          <cell r="H214">
            <v>6420.5720000000001</v>
          </cell>
          <cell r="I214">
            <v>94361.403902474252</v>
          </cell>
          <cell r="J214">
            <v>44775</v>
          </cell>
          <cell r="K214">
            <v>45700.000000000007</v>
          </cell>
          <cell r="L214">
            <v>36680.701951237126</v>
          </cell>
          <cell r="M214">
            <v>37080.701951237126</v>
          </cell>
          <cell r="N214">
            <v>36380.701951237126</v>
          </cell>
          <cell r="O214">
            <v>46980.701951237133</v>
          </cell>
          <cell r="P214">
            <v>53550</v>
          </cell>
          <cell r="Q214">
            <v>82275</v>
          </cell>
          <cell r="R214">
            <v>0</v>
          </cell>
          <cell r="S214">
            <v>43430.701951237126</v>
          </cell>
          <cell r="T214">
            <v>0</v>
          </cell>
          <cell r="U214">
            <v>55400</v>
          </cell>
          <cell r="V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27050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U214">
            <v>0</v>
          </cell>
        </row>
        <row r="215">
          <cell r="B215">
            <v>38462</v>
          </cell>
          <cell r="C215">
            <v>4</v>
          </cell>
          <cell r="D215">
            <v>19</v>
          </cell>
          <cell r="E215">
            <v>201</v>
          </cell>
          <cell r="F215">
            <v>2331244.51027895</v>
          </cell>
          <cell r="G215">
            <v>7000</v>
          </cell>
          <cell r="H215">
            <v>6420.5720000000001</v>
          </cell>
          <cell r="I215">
            <v>94361.403902474252</v>
          </cell>
          <cell r="J215">
            <v>44775</v>
          </cell>
          <cell r="K215">
            <v>45700.000000000007</v>
          </cell>
          <cell r="L215">
            <v>36680.701951237126</v>
          </cell>
          <cell r="M215">
            <v>37080.701951237126</v>
          </cell>
          <cell r="N215">
            <v>36380.701951237126</v>
          </cell>
          <cell r="O215">
            <v>46980.701951237133</v>
          </cell>
          <cell r="P215">
            <v>53550</v>
          </cell>
          <cell r="Q215">
            <v>82275</v>
          </cell>
          <cell r="R215">
            <v>0</v>
          </cell>
          <cell r="S215">
            <v>43430.701951237126</v>
          </cell>
          <cell r="T215">
            <v>0</v>
          </cell>
          <cell r="U215">
            <v>55400</v>
          </cell>
          <cell r="V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27050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U215">
            <v>0</v>
          </cell>
        </row>
        <row r="216">
          <cell r="B216">
            <v>38463</v>
          </cell>
          <cell r="C216">
            <v>4</v>
          </cell>
          <cell r="D216">
            <v>20</v>
          </cell>
          <cell r="E216">
            <v>202</v>
          </cell>
          <cell r="F216">
            <v>2660459.5739199659</v>
          </cell>
          <cell r="G216">
            <v>7000</v>
          </cell>
          <cell r="H216">
            <v>6420.5720000000001</v>
          </cell>
          <cell r="I216">
            <v>94361.403902474252</v>
          </cell>
          <cell r="J216">
            <v>44775</v>
          </cell>
          <cell r="K216">
            <v>45700.000000000007</v>
          </cell>
          <cell r="L216">
            <v>36680.701951237126</v>
          </cell>
          <cell r="M216">
            <v>37080.701951237126</v>
          </cell>
          <cell r="N216">
            <v>36380.701951237126</v>
          </cell>
          <cell r="O216">
            <v>46980.701951237133</v>
          </cell>
          <cell r="P216">
            <v>53550</v>
          </cell>
          <cell r="Q216">
            <v>82275</v>
          </cell>
          <cell r="R216">
            <v>0</v>
          </cell>
          <cell r="S216">
            <v>43430.701951237126</v>
          </cell>
          <cell r="T216">
            <v>0</v>
          </cell>
          <cell r="U216">
            <v>55400</v>
          </cell>
          <cell r="V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27050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U216">
            <v>0</v>
          </cell>
        </row>
        <row r="217">
          <cell r="B217">
            <v>38464</v>
          </cell>
          <cell r="C217">
            <v>4</v>
          </cell>
          <cell r="D217">
            <v>21</v>
          </cell>
          <cell r="E217">
            <v>203</v>
          </cell>
          <cell r="F217">
            <v>2114685.3406817601</v>
          </cell>
          <cell r="G217">
            <v>7000</v>
          </cell>
          <cell r="H217">
            <v>6420.5720000000001</v>
          </cell>
          <cell r="I217">
            <v>94361.403902474252</v>
          </cell>
          <cell r="J217">
            <v>44775</v>
          </cell>
          <cell r="K217">
            <v>45700.000000000007</v>
          </cell>
          <cell r="L217">
            <v>36680.701951237126</v>
          </cell>
          <cell r="M217">
            <v>37080.701951237126</v>
          </cell>
          <cell r="N217">
            <v>36380.701951237126</v>
          </cell>
          <cell r="O217">
            <v>46980.701951237133</v>
          </cell>
          <cell r="P217">
            <v>53550</v>
          </cell>
          <cell r="Q217">
            <v>82275</v>
          </cell>
          <cell r="R217">
            <v>0</v>
          </cell>
          <cell r="S217">
            <v>43430.701951237126</v>
          </cell>
          <cell r="T217">
            <v>0</v>
          </cell>
          <cell r="U217">
            <v>55400</v>
          </cell>
          <cell r="V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27050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U217">
            <v>0</v>
          </cell>
        </row>
        <row r="218">
          <cell r="B218">
            <v>38465</v>
          </cell>
          <cell r="C218">
            <v>4</v>
          </cell>
          <cell r="D218">
            <v>22</v>
          </cell>
          <cell r="E218">
            <v>204</v>
          </cell>
          <cell r="F218">
            <v>1760122.92551179</v>
          </cell>
          <cell r="G218">
            <v>7000</v>
          </cell>
          <cell r="H218">
            <v>6420.5720000000001</v>
          </cell>
          <cell r="I218">
            <v>94361.403902474252</v>
          </cell>
          <cell r="J218">
            <v>44775</v>
          </cell>
          <cell r="K218">
            <v>45700.000000000007</v>
          </cell>
          <cell r="L218">
            <v>36680.701951237126</v>
          </cell>
          <cell r="M218">
            <v>37080.701951237126</v>
          </cell>
          <cell r="N218">
            <v>36380.701951237126</v>
          </cell>
          <cell r="O218">
            <v>46980.701951237133</v>
          </cell>
          <cell r="P218">
            <v>53550</v>
          </cell>
          <cell r="Q218">
            <v>82275</v>
          </cell>
          <cell r="R218">
            <v>0</v>
          </cell>
          <cell r="S218">
            <v>43430.701951237126</v>
          </cell>
          <cell r="T218">
            <v>0</v>
          </cell>
          <cell r="U218">
            <v>55400</v>
          </cell>
          <cell r="V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27050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U218">
            <v>0</v>
          </cell>
        </row>
        <row r="219">
          <cell r="B219">
            <v>38466</v>
          </cell>
          <cell r="C219">
            <v>4</v>
          </cell>
          <cell r="D219">
            <v>23</v>
          </cell>
          <cell r="E219">
            <v>205</v>
          </cell>
          <cell r="F219">
            <v>2012923.546440366</v>
          </cell>
          <cell r="G219">
            <v>7000</v>
          </cell>
          <cell r="H219">
            <v>6420.5720000000001</v>
          </cell>
          <cell r="I219">
            <v>94361.403902474252</v>
          </cell>
          <cell r="J219">
            <v>44775</v>
          </cell>
          <cell r="K219">
            <v>45700.000000000007</v>
          </cell>
          <cell r="L219">
            <v>36680.701951237126</v>
          </cell>
          <cell r="M219">
            <v>37080.701951237126</v>
          </cell>
          <cell r="N219">
            <v>36380.701951237126</v>
          </cell>
          <cell r="O219">
            <v>46980.701951237133</v>
          </cell>
          <cell r="P219">
            <v>53550</v>
          </cell>
          <cell r="Q219">
            <v>82275</v>
          </cell>
          <cell r="R219">
            <v>0</v>
          </cell>
          <cell r="S219">
            <v>43430.701951237126</v>
          </cell>
          <cell r="T219">
            <v>0</v>
          </cell>
          <cell r="U219">
            <v>55400</v>
          </cell>
          <cell r="V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27050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U219">
            <v>0</v>
          </cell>
        </row>
        <row r="220">
          <cell r="B220">
            <v>38467</v>
          </cell>
          <cell r="C220">
            <v>4</v>
          </cell>
          <cell r="D220">
            <v>24</v>
          </cell>
          <cell r="E220">
            <v>206</v>
          </cell>
          <cell r="F220">
            <v>1722521.708424272</v>
          </cell>
          <cell r="G220">
            <v>7000</v>
          </cell>
          <cell r="H220">
            <v>6420.5720000000001</v>
          </cell>
          <cell r="I220">
            <v>94361.403902474252</v>
          </cell>
          <cell r="J220">
            <v>44775</v>
          </cell>
          <cell r="K220">
            <v>45700.000000000007</v>
          </cell>
          <cell r="L220">
            <v>36680.701951237126</v>
          </cell>
          <cell r="M220">
            <v>37080.701951237126</v>
          </cell>
          <cell r="N220">
            <v>36380.701951237126</v>
          </cell>
          <cell r="O220">
            <v>46980.701951237133</v>
          </cell>
          <cell r="P220">
            <v>53550</v>
          </cell>
          <cell r="Q220">
            <v>82275</v>
          </cell>
          <cell r="R220">
            <v>0</v>
          </cell>
          <cell r="S220">
            <v>43430.701951237126</v>
          </cell>
          <cell r="T220">
            <v>0</v>
          </cell>
          <cell r="U220">
            <v>55400</v>
          </cell>
          <cell r="V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27050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U220">
            <v>0</v>
          </cell>
        </row>
        <row r="221">
          <cell r="B221">
            <v>38468</v>
          </cell>
          <cell r="C221">
            <v>4</v>
          </cell>
          <cell r="D221">
            <v>25</v>
          </cell>
          <cell r="E221">
            <v>207</v>
          </cell>
          <cell r="F221">
            <v>1225397.537811846</v>
          </cell>
          <cell r="G221">
            <v>7000</v>
          </cell>
          <cell r="H221">
            <v>6420.5720000000001</v>
          </cell>
          <cell r="I221">
            <v>94361.403902474252</v>
          </cell>
          <cell r="J221">
            <v>44775</v>
          </cell>
          <cell r="K221">
            <v>45700.000000000007</v>
          </cell>
          <cell r="L221">
            <v>36680.701951237126</v>
          </cell>
          <cell r="M221">
            <v>37080.701951237126</v>
          </cell>
          <cell r="N221">
            <v>36380.701951237126</v>
          </cell>
          <cell r="O221">
            <v>46980.701951237133</v>
          </cell>
          <cell r="P221">
            <v>53550</v>
          </cell>
          <cell r="Q221">
            <v>82275</v>
          </cell>
          <cell r="R221">
            <v>0</v>
          </cell>
          <cell r="S221">
            <v>43430.701951237126</v>
          </cell>
          <cell r="T221">
            <v>0</v>
          </cell>
          <cell r="U221">
            <v>55400</v>
          </cell>
          <cell r="V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3491.6257411399652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U221">
            <v>0</v>
          </cell>
        </row>
        <row r="222">
          <cell r="B222">
            <v>38469</v>
          </cell>
          <cell r="C222">
            <v>4</v>
          </cell>
          <cell r="D222">
            <v>26</v>
          </cell>
          <cell r="E222">
            <v>208</v>
          </cell>
          <cell r="F222">
            <v>1107159.8153226939</v>
          </cell>
          <cell r="G222">
            <v>7000</v>
          </cell>
          <cell r="H222">
            <v>5831.357152642724</v>
          </cell>
          <cell r="I222">
            <v>85701.87322564132</v>
          </cell>
          <cell r="J222">
            <v>40666.005538070123</v>
          </cell>
          <cell r="K222">
            <v>41506.118438633275</v>
          </cell>
          <cell r="L222">
            <v>33314.519903725486</v>
          </cell>
          <cell r="M222">
            <v>33677.81196883387</v>
          </cell>
          <cell r="N222">
            <v>33042.050854894194</v>
          </cell>
          <cell r="O222">
            <v>42669.290580266461</v>
          </cell>
          <cell r="P222">
            <v>48635.725216385377</v>
          </cell>
          <cell r="Q222">
            <v>74724.636641981444</v>
          </cell>
          <cell r="R222">
            <v>0</v>
          </cell>
          <cell r="S222">
            <v>39445.073502429521</v>
          </cell>
          <cell r="T222">
            <v>0</v>
          </cell>
          <cell r="U222">
            <v>45698.46438261056</v>
          </cell>
          <cell r="V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4012.3124746665412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U222">
            <v>0</v>
          </cell>
        </row>
        <row r="223">
          <cell r="B223">
            <v>38470</v>
          </cell>
          <cell r="C223">
            <v>4</v>
          </cell>
          <cell r="D223">
            <v>27</v>
          </cell>
          <cell r="E223">
            <v>209</v>
          </cell>
          <cell r="F223">
            <v>1298614.234770328</v>
          </cell>
          <cell r="G223">
            <v>7000</v>
          </cell>
          <cell r="H223">
            <v>6420.5720000000001</v>
          </cell>
          <cell r="I223">
            <v>94361.403902474252</v>
          </cell>
          <cell r="J223">
            <v>44775</v>
          </cell>
          <cell r="K223">
            <v>45700.000000000007</v>
          </cell>
          <cell r="L223">
            <v>36680.701951237126</v>
          </cell>
          <cell r="M223">
            <v>37080.701951237126</v>
          </cell>
          <cell r="N223">
            <v>36380.701951237126</v>
          </cell>
          <cell r="O223">
            <v>46980.701951237133</v>
          </cell>
          <cell r="P223">
            <v>53550</v>
          </cell>
          <cell r="Q223">
            <v>82275</v>
          </cell>
          <cell r="R223">
            <v>0</v>
          </cell>
          <cell r="S223">
            <v>43430.701951237126</v>
          </cell>
          <cell r="T223">
            <v>0</v>
          </cell>
          <cell r="U223">
            <v>55400</v>
          </cell>
          <cell r="V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27050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U223">
            <v>0</v>
          </cell>
        </row>
        <row r="224">
          <cell r="B224">
            <v>38471</v>
          </cell>
          <cell r="C224">
            <v>4</v>
          </cell>
          <cell r="D224">
            <v>28</v>
          </cell>
          <cell r="E224">
            <v>210</v>
          </cell>
          <cell r="F224">
            <v>1444775.076520314</v>
          </cell>
          <cell r="G224">
            <v>7000</v>
          </cell>
          <cell r="H224">
            <v>6420.5720000000001</v>
          </cell>
          <cell r="I224">
            <v>94361.403902474252</v>
          </cell>
          <cell r="J224">
            <v>44775</v>
          </cell>
          <cell r="K224">
            <v>45700.000000000007</v>
          </cell>
          <cell r="L224">
            <v>36680.701951237126</v>
          </cell>
          <cell r="M224">
            <v>37080.701951237126</v>
          </cell>
          <cell r="N224">
            <v>36380.701951237126</v>
          </cell>
          <cell r="O224">
            <v>46980.701951237133</v>
          </cell>
          <cell r="P224">
            <v>53550</v>
          </cell>
          <cell r="Q224">
            <v>82275</v>
          </cell>
          <cell r="R224">
            <v>0</v>
          </cell>
          <cell r="S224">
            <v>43430.701951237126</v>
          </cell>
          <cell r="T224">
            <v>0</v>
          </cell>
          <cell r="U224">
            <v>55400</v>
          </cell>
          <cell r="V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27050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U224">
            <v>0</v>
          </cell>
        </row>
        <row r="225">
          <cell r="B225">
            <v>38472</v>
          </cell>
          <cell r="C225">
            <v>4</v>
          </cell>
          <cell r="D225">
            <v>29</v>
          </cell>
          <cell r="E225">
            <v>211</v>
          </cell>
          <cell r="F225">
            <v>1258969.375610268</v>
          </cell>
          <cell r="G225">
            <v>7000</v>
          </cell>
          <cell r="H225">
            <v>6420.5720000000001</v>
          </cell>
          <cell r="I225">
            <v>94361.403902474252</v>
          </cell>
          <cell r="J225">
            <v>44775</v>
          </cell>
          <cell r="K225">
            <v>45700.000000000007</v>
          </cell>
          <cell r="L225">
            <v>36680.701951237126</v>
          </cell>
          <cell r="M225">
            <v>37080.701951237126</v>
          </cell>
          <cell r="N225">
            <v>36380.701951237126</v>
          </cell>
          <cell r="O225">
            <v>46980.701951237133</v>
          </cell>
          <cell r="P225">
            <v>53550</v>
          </cell>
          <cell r="Q225">
            <v>82275</v>
          </cell>
          <cell r="R225">
            <v>0</v>
          </cell>
          <cell r="S225">
            <v>43430.701951237126</v>
          </cell>
          <cell r="T225">
            <v>0</v>
          </cell>
          <cell r="U225">
            <v>55400</v>
          </cell>
          <cell r="V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21900.671199224584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U225">
            <v>0</v>
          </cell>
        </row>
        <row r="226">
          <cell r="B226">
            <v>38473</v>
          </cell>
          <cell r="C226">
            <v>4</v>
          </cell>
          <cell r="D226">
            <v>30</v>
          </cell>
          <cell r="E226">
            <v>212</v>
          </cell>
          <cell r="F226">
            <v>1032330.7676328219</v>
          </cell>
          <cell r="G226">
            <v>7000</v>
          </cell>
          <cell r="H226">
            <v>5437.2361807353409</v>
          </cell>
          <cell r="I226">
            <v>79909.584280577183</v>
          </cell>
          <cell r="J226">
            <v>37917.532891528179</v>
          </cell>
          <cell r="K226">
            <v>38700.865508494433</v>
          </cell>
          <cell r="L226">
            <v>31062.90838013123</v>
          </cell>
          <cell r="M226">
            <v>31401.646809089605</v>
          </cell>
          <cell r="N226">
            <v>30808.854558412448</v>
          </cell>
          <cell r="O226">
            <v>39785.422925809413</v>
          </cell>
          <cell r="P226">
            <v>45348.60717680255</v>
          </cell>
          <cell r="Q226">
            <v>69674.260606375901</v>
          </cell>
          <cell r="R226">
            <v>0</v>
          </cell>
          <cell r="S226">
            <v>36779.119368803818</v>
          </cell>
          <cell r="T226">
            <v>0</v>
          </cell>
          <cell r="U226">
            <v>39730.014176416487</v>
          </cell>
          <cell r="V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5821.5688588612556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U226">
            <v>0</v>
          </cell>
        </row>
        <row r="227">
          <cell r="B227">
            <v>38474</v>
          </cell>
          <cell r="C227">
            <v>5</v>
          </cell>
          <cell r="D227">
            <v>1</v>
          </cell>
          <cell r="E227">
            <v>213</v>
          </cell>
          <cell r="F227">
            <v>916096.75283277198</v>
          </cell>
          <cell r="G227">
            <v>7000</v>
          </cell>
          <cell r="H227">
            <v>4825.0372513629827</v>
          </cell>
          <cell r="I227">
            <v>70912.262789101427</v>
          </cell>
          <cell r="J227">
            <v>33648.254848598772</v>
          </cell>
          <cell r="K227">
            <v>34343.389091702156</v>
          </cell>
          <cell r="L227">
            <v>27565.418364728557</v>
          </cell>
          <cell r="M227">
            <v>27866.016956340831</v>
          </cell>
          <cell r="N227">
            <v>27339.969421019352</v>
          </cell>
          <cell r="O227">
            <v>35305.832098744584</v>
          </cell>
          <cell r="P227">
            <v>40242.636452093007</v>
          </cell>
          <cell r="Q227">
            <v>61829.372812249334</v>
          </cell>
          <cell r="R227">
            <v>0</v>
          </cell>
          <cell r="S227">
            <v>32638.01959818566</v>
          </cell>
          <cell r="T227">
            <v>0</v>
          </cell>
          <cell r="U227">
            <v>31286.981472951371</v>
          </cell>
          <cell r="V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7438.5689260758081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U227">
            <v>0</v>
          </cell>
        </row>
        <row r="228">
          <cell r="B228">
            <v>38475</v>
          </cell>
          <cell r="C228">
            <v>5</v>
          </cell>
          <cell r="D228">
            <v>2</v>
          </cell>
          <cell r="E228">
            <v>214</v>
          </cell>
          <cell r="F228">
            <v>928222.82836432802</v>
          </cell>
          <cell r="G228">
            <v>7000</v>
          </cell>
          <cell r="H228">
            <v>4888.9047041966232</v>
          </cell>
          <cell r="I228">
            <v>71850.905407400467</v>
          </cell>
          <cell r="J228">
            <v>34093.645882392382</v>
          </cell>
          <cell r="K228">
            <v>34797.981391967216</v>
          </cell>
          <cell r="L228">
            <v>27930.292865283256</v>
          </cell>
          <cell r="M228">
            <v>28234.870382937235</v>
          </cell>
          <cell r="N228">
            <v>27701.859727042771</v>
          </cell>
          <cell r="O228">
            <v>35773.163944873246</v>
          </cell>
          <cell r="P228">
            <v>40775.315175926567</v>
          </cell>
          <cell r="Q228">
            <v>62647.788162452998</v>
          </cell>
          <cell r="R228">
            <v>0</v>
          </cell>
          <cell r="S228">
            <v>33070.038475694164</v>
          </cell>
          <cell r="T228">
            <v>0</v>
          </cell>
          <cell r="U228">
            <v>32120.734500115217</v>
          </cell>
          <cell r="V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7331.1037655293794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U228">
            <v>0</v>
          </cell>
        </row>
        <row r="229">
          <cell r="B229">
            <v>38476</v>
          </cell>
          <cell r="C229">
            <v>5</v>
          </cell>
          <cell r="D229">
            <v>3</v>
          </cell>
          <cell r="E229">
            <v>215</v>
          </cell>
          <cell r="F229">
            <v>1029184.9365773359</v>
          </cell>
          <cell r="G229">
            <v>7000</v>
          </cell>
          <cell r="H229">
            <v>5420.6672408474105</v>
          </cell>
          <cell r="I229">
            <v>79666.075068469479</v>
          </cell>
          <cell r="J229">
            <v>37801.986444345268</v>
          </cell>
          <cell r="K229">
            <v>38582.932004613715</v>
          </cell>
          <cell r="L229">
            <v>30968.250093349747</v>
          </cell>
          <cell r="M229">
            <v>31305.956281573937</v>
          </cell>
          <cell r="N229">
            <v>30714.970452181606</v>
          </cell>
          <cell r="O229">
            <v>39664.184440122641</v>
          </cell>
          <cell r="P229">
            <v>45210.415948513444</v>
          </cell>
          <cell r="Q229">
            <v>69461.941590363087</v>
          </cell>
          <cell r="R229">
            <v>0</v>
          </cell>
          <cell r="S229">
            <v>36667.042019632951</v>
          </cell>
          <cell r="T229">
            <v>0</v>
          </cell>
          <cell r="U229">
            <v>39488.243836850859</v>
          </cell>
          <cell r="V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5883.6376009298301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U229">
            <v>0</v>
          </cell>
        </row>
        <row r="230">
          <cell r="B230">
            <v>38477</v>
          </cell>
          <cell r="C230">
            <v>5</v>
          </cell>
          <cell r="D230">
            <v>4</v>
          </cell>
          <cell r="E230">
            <v>216</v>
          </cell>
          <cell r="F230">
            <v>1171336.366229946</v>
          </cell>
          <cell r="G230">
            <v>7000</v>
          </cell>
          <cell r="H230">
            <v>6169.3719396550841</v>
          </cell>
          <cell r="I230">
            <v>90669.58480060412</v>
          </cell>
          <cell r="J230">
            <v>43023.211732234508</v>
          </cell>
          <cell r="K230">
            <v>43912.021801521325</v>
          </cell>
          <cell r="L230">
            <v>35245.597019208537</v>
          </cell>
          <cell r="M230">
            <v>35629.947319440675</v>
          </cell>
          <cell r="N230">
            <v>34957.334294034437</v>
          </cell>
          <cell r="O230">
            <v>45142.617250185998</v>
          </cell>
          <cell r="P230">
            <v>51454.896443576952</v>
          </cell>
          <cell r="Q230">
            <v>79056.052378997076</v>
          </cell>
          <cell r="R230">
            <v>0</v>
          </cell>
          <cell r="S230">
            <v>41731.508335625804</v>
          </cell>
          <cell r="T230">
            <v>0</v>
          </cell>
          <cell r="U230">
            <v>51149.834326153912</v>
          </cell>
          <cell r="V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1914.6236993041441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U230">
            <v>0</v>
          </cell>
        </row>
        <row r="231">
          <cell r="B231">
            <v>38478</v>
          </cell>
          <cell r="C231">
            <v>5</v>
          </cell>
          <cell r="D231">
            <v>5</v>
          </cell>
          <cell r="E231">
            <v>217</v>
          </cell>
          <cell r="F231">
            <v>1352643.4588454759</v>
          </cell>
          <cell r="G231">
            <v>7000</v>
          </cell>
          <cell r="H231">
            <v>6420.5720000000001</v>
          </cell>
          <cell r="I231">
            <v>94361.403902474252</v>
          </cell>
          <cell r="J231">
            <v>44775</v>
          </cell>
          <cell r="K231">
            <v>45700.000000000007</v>
          </cell>
          <cell r="L231">
            <v>36680.701951237126</v>
          </cell>
          <cell r="M231">
            <v>37080.701951237126</v>
          </cell>
          <cell r="N231">
            <v>36380.701951237126</v>
          </cell>
          <cell r="O231">
            <v>46980.701951237133</v>
          </cell>
          <cell r="P231">
            <v>53550</v>
          </cell>
          <cell r="Q231">
            <v>82275</v>
          </cell>
          <cell r="R231">
            <v>0</v>
          </cell>
          <cell r="S231">
            <v>43430.701951237126</v>
          </cell>
          <cell r="T231">
            <v>0</v>
          </cell>
          <cell r="U231">
            <v>55400</v>
          </cell>
          <cell r="V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27050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U231">
            <v>0</v>
          </cell>
        </row>
        <row r="232">
          <cell r="B232">
            <v>38479</v>
          </cell>
          <cell r="C232">
            <v>5</v>
          </cell>
          <cell r="D232">
            <v>6</v>
          </cell>
          <cell r="E232">
            <v>218</v>
          </cell>
          <cell r="F232">
            <v>1209221.117439888</v>
          </cell>
          <cell r="G232">
            <v>7000</v>
          </cell>
          <cell r="H232">
            <v>6368.9090903778051</v>
          </cell>
          <cell r="I232">
            <v>93602.128142987887</v>
          </cell>
          <cell r="J232">
            <v>44414.71951746141</v>
          </cell>
          <cell r="K232">
            <v>45332.276537085127</v>
          </cell>
          <cell r="L232">
            <v>36385.551956846379</v>
          </cell>
          <cell r="M232">
            <v>36782.333370737717</v>
          </cell>
          <cell r="N232">
            <v>36087.965896427879</v>
          </cell>
          <cell r="O232">
            <v>46602.673364548275</v>
          </cell>
          <cell r="P232">
            <v>53119.111784702589</v>
          </cell>
          <cell r="Q232">
            <v>81612.977069774148</v>
          </cell>
          <cell r="R232">
            <v>0</v>
          </cell>
          <cell r="S232">
            <v>43081.238316262665</v>
          </cell>
          <cell r="T232">
            <v>0</v>
          </cell>
          <cell r="U232">
            <v>54512.038554326617</v>
          </cell>
          <cell r="V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419.65339862242689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U232">
            <v>0</v>
          </cell>
        </row>
        <row r="233">
          <cell r="B233">
            <v>38480</v>
          </cell>
          <cell r="C233">
            <v>5</v>
          </cell>
          <cell r="D233">
            <v>7</v>
          </cell>
          <cell r="E233">
            <v>219</v>
          </cell>
          <cell r="F233">
            <v>1165712.6066820079</v>
          </cell>
          <cell r="G233">
            <v>7000</v>
          </cell>
          <cell r="H233">
            <v>6139.7518703473361</v>
          </cell>
          <cell r="I233">
            <v>90234.26668197423</v>
          </cell>
          <cell r="J233">
            <v>42816.65091440481</v>
          </cell>
          <cell r="K233">
            <v>43701.193674780574</v>
          </cell>
          <cell r="L233">
            <v>35076.377682667728</v>
          </cell>
          <cell r="M233">
            <v>35458.882660127514</v>
          </cell>
          <cell r="N233">
            <v>34789.498949572888</v>
          </cell>
          <cell r="O233">
            <v>44925.880852257229</v>
          </cell>
          <cell r="P233">
            <v>51207.853857428876</v>
          </cell>
          <cell r="Q233">
            <v>78676.492551259769</v>
          </cell>
          <cell r="R233">
            <v>0</v>
          </cell>
          <cell r="S233">
            <v>41531.149177301617</v>
          </cell>
          <cell r="T233">
            <v>0</v>
          </cell>
          <cell r="U233">
            <v>50659.857506848333</v>
          </cell>
          <cell r="V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2119.8818619509175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U233">
            <v>0</v>
          </cell>
        </row>
        <row r="234">
          <cell r="B234">
            <v>38481</v>
          </cell>
          <cell r="C234">
            <v>5</v>
          </cell>
          <cell r="D234">
            <v>8</v>
          </cell>
          <cell r="E234">
            <v>220</v>
          </cell>
          <cell r="F234">
            <v>1225908.6979198779</v>
          </cell>
          <cell r="G234">
            <v>7000</v>
          </cell>
          <cell r="H234">
            <v>6420.5720000000001</v>
          </cell>
          <cell r="I234">
            <v>94361.403902474252</v>
          </cell>
          <cell r="J234">
            <v>44775</v>
          </cell>
          <cell r="K234">
            <v>45700.000000000007</v>
          </cell>
          <cell r="L234">
            <v>36680.701951237126</v>
          </cell>
          <cell r="M234">
            <v>37080.701951237126</v>
          </cell>
          <cell r="N234">
            <v>36380.701951237126</v>
          </cell>
          <cell r="O234">
            <v>46980.701951237133</v>
          </cell>
          <cell r="P234">
            <v>53550</v>
          </cell>
          <cell r="Q234">
            <v>82275</v>
          </cell>
          <cell r="R234">
            <v>0</v>
          </cell>
          <cell r="S234">
            <v>43430.701951237126</v>
          </cell>
          <cell r="T234">
            <v>0</v>
          </cell>
          <cell r="U234">
            <v>55400</v>
          </cell>
          <cell r="V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3771.9192931826151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U234">
            <v>0</v>
          </cell>
        </row>
        <row r="235">
          <cell r="B235">
            <v>38482</v>
          </cell>
          <cell r="C235">
            <v>5</v>
          </cell>
          <cell r="D235">
            <v>9</v>
          </cell>
          <cell r="E235">
            <v>221</v>
          </cell>
          <cell r="F235">
            <v>1240136.3203799638</v>
          </cell>
          <cell r="G235">
            <v>7000</v>
          </cell>
          <cell r="H235">
            <v>6420.5720000000001</v>
          </cell>
          <cell r="I235">
            <v>94361.403902474252</v>
          </cell>
          <cell r="J235">
            <v>44775</v>
          </cell>
          <cell r="K235">
            <v>45700.000000000007</v>
          </cell>
          <cell r="L235">
            <v>36680.701951237126</v>
          </cell>
          <cell r="M235">
            <v>37080.701951237126</v>
          </cell>
          <cell r="N235">
            <v>36380.701951237126</v>
          </cell>
          <cell r="O235">
            <v>46980.701951237133</v>
          </cell>
          <cell r="P235">
            <v>53550</v>
          </cell>
          <cell r="Q235">
            <v>82275</v>
          </cell>
          <cell r="R235">
            <v>0</v>
          </cell>
          <cell r="S235">
            <v>43430.701951237126</v>
          </cell>
          <cell r="T235">
            <v>0</v>
          </cell>
          <cell r="U235">
            <v>55400</v>
          </cell>
          <cell r="V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11573.605641151873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U235">
            <v>0</v>
          </cell>
        </row>
        <row r="236">
          <cell r="B236">
            <v>38483</v>
          </cell>
          <cell r="C236">
            <v>5</v>
          </cell>
          <cell r="D236">
            <v>10</v>
          </cell>
          <cell r="E236">
            <v>222</v>
          </cell>
          <cell r="F236">
            <v>1695961.3499983279</v>
          </cell>
          <cell r="G236">
            <v>7000</v>
          </cell>
          <cell r="H236">
            <v>6420.5720000000001</v>
          </cell>
          <cell r="I236">
            <v>94361.403902474252</v>
          </cell>
          <cell r="J236">
            <v>44775</v>
          </cell>
          <cell r="K236">
            <v>45700.000000000007</v>
          </cell>
          <cell r="L236">
            <v>36680.701951237126</v>
          </cell>
          <cell r="M236">
            <v>37080.701951237126</v>
          </cell>
          <cell r="N236">
            <v>36380.701951237126</v>
          </cell>
          <cell r="O236">
            <v>46980.701951237133</v>
          </cell>
          <cell r="P236">
            <v>53550</v>
          </cell>
          <cell r="Q236">
            <v>82275</v>
          </cell>
          <cell r="R236">
            <v>0</v>
          </cell>
          <cell r="S236">
            <v>43430.701951237126</v>
          </cell>
          <cell r="T236">
            <v>0</v>
          </cell>
          <cell r="U236">
            <v>55400</v>
          </cell>
          <cell r="V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27050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U236">
            <v>0</v>
          </cell>
        </row>
        <row r="237">
          <cell r="B237">
            <v>38484</v>
          </cell>
          <cell r="C237">
            <v>5</v>
          </cell>
          <cell r="D237">
            <v>11</v>
          </cell>
          <cell r="E237">
            <v>223</v>
          </cell>
          <cell r="F237">
            <v>1562014.4394234659</v>
          </cell>
          <cell r="G237">
            <v>7000</v>
          </cell>
          <cell r="H237">
            <v>6420.5720000000001</v>
          </cell>
          <cell r="I237">
            <v>94361.403902474252</v>
          </cell>
          <cell r="J237">
            <v>44775</v>
          </cell>
          <cell r="K237">
            <v>45700.000000000007</v>
          </cell>
          <cell r="L237">
            <v>36680.701951237126</v>
          </cell>
          <cell r="M237">
            <v>37080.701951237126</v>
          </cell>
          <cell r="N237">
            <v>36380.701951237126</v>
          </cell>
          <cell r="O237">
            <v>46980.701951237133</v>
          </cell>
          <cell r="P237">
            <v>53550</v>
          </cell>
          <cell r="Q237">
            <v>82275</v>
          </cell>
          <cell r="R237">
            <v>0</v>
          </cell>
          <cell r="S237">
            <v>43430.701951237126</v>
          </cell>
          <cell r="T237">
            <v>0</v>
          </cell>
          <cell r="U237">
            <v>55400</v>
          </cell>
          <cell r="V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27050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U237">
            <v>0</v>
          </cell>
        </row>
        <row r="238">
          <cell r="B238">
            <v>38485</v>
          </cell>
          <cell r="C238">
            <v>5</v>
          </cell>
          <cell r="D238">
            <v>12</v>
          </cell>
          <cell r="E238">
            <v>224</v>
          </cell>
          <cell r="F238">
            <v>1549587.8576565241</v>
          </cell>
          <cell r="G238">
            <v>7000</v>
          </cell>
          <cell r="H238">
            <v>6420.5720000000001</v>
          </cell>
          <cell r="I238">
            <v>94361.403902474252</v>
          </cell>
          <cell r="J238">
            <v>44775</v>
          </cell>
          <cell r="K238">
            <v>45700.000000000007</v>
          </cell>
          <cell r="L238">
            <v>36680.701951237126</v>
          </cell>
          <cell r="M238">
            <v>37080.701951237126</v>
          </cell>
          <cell r="N238">
            <v>36380.701951237126</v>
          </cell>
          <cell r="O238">
            <v>46980.701951237133</v>
          </cell>
          <cell r="P238">
            <v>53550</v>
          </cell>
          <cell r="Q238">
            <v>82275</v>
          </cell>
          <cell r="R238">
            <v>0</v>
          </cell>
          <cell r="S238">
            <v>43430.701951237126</v>
          </cell>
          <cell r="T238">
            <v>0</v>
          </cell>
          <cell r="U238">
            <v>55400</v>
          </cell>
          <cell r="V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27050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U238">
            <v>0</v>
          </cell>
        </row>
        <row r="239">
          <cell r="B239">
            <v>38486</v>
          </cell>
          <cell r="C239">
            <v>5</v>
          </cell>
          <cell r="D239">
            <v>13</v>
          </cell>
          <cell r="E239">
            <v>225</v>
          </cell>
          <cell r="F239">
            <v>1330076.5387635319</v>
          </cell>
          <cell r="G239">
            <v>7000</v>
          </cell>
          <cell r="H239">
            <v>6420.5720000000001</v>
          </cell>
          <cell r="I239">
            <v>94361.403902474252</v>
          </cell>
          <cell r="J239">
            <v>44775</v>
          </cell>
          <cell r="K239">
            <v>45700.000000000007</v>
          </cell>
          <cell r="L239">
            <v>36680.701951237126</v>
          </cell>
          <cell r="M239">
            <v>37080.701951237126</v>
          </cell>
          <cell r="N239">
            <v>36380.701951237126</v>
          </cell>
          <cell r="O239">
            <v>46980.701951237133</v>
          </cell>
          <cell r="P239">
            <v>53550</v>
          </cell>
          <cell r="Q239">
            <v>82275</v>
          </cell>
          <cell r="R239">
            <v>0</v>
          </cell>
          <cell r="S239">
            <v>43430.701951237126</v>
          </cell>
          <cell r="T239">
            <v>0</v>
          </cell>
          <cell r="U239">
            <v>55400</v>
          </cell>
          <cell r="V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27050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U239">
            <v>0</v>
          </cell>
        </row>
        <row r="240">
          <cell r="B240">
            <v>38487</v>
          </cell>
          <cell r="C240">
            <v>5</v>
          </cell>
          <cell r="D240">
            <v>14</v>
          </cell>
          <cell r="E240">
            <v>226</v>
          </cell>
          <cell r="F240">
            <v>1201751.391017436</v>
          </cell>
          <cell r="G240">
            <v>7000</v>
          </cell>
          <cell r="H240">
            <v>6329.5664029003401</v>
          </cell>
          <cell r="I240">
            <v>93023.919344197071</v>
          </cell>
          <cell r="J240">
            <v>44140.35629377923</v>
          </cell>
          <cell r="K240">
            <v>45052.245284773002</v>
          </cell>
          <cell r="L240">
            <v>36160.787341899049</v>
          </cell>
          <cell r="M240">
            <v>36555.11771638284</v>
          </cell>
          <cell r="N240">
            <v>35865.03956103621</v>
          </cell>
          <cell r="O240">
            <v>46314.794484856648</v>
          </cell>
          <cell r="P240">
            <v>52790.978884017379</v>
          </cell>
          <cell r="Q240">
            <v>81108.828901634537</v>
          </cell>
          <cell r="R240">
            <v>0</v>
          </cell>
          <cell r="S240">
            <v>42815.112411313006</v>
          </cell>
          <cell r="T240">
            <v>0</v>
          </cell>
          <cell r="U240">
            <v>53840.643818282049</v>
          </cell>
          <cell r="V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730.1259889664907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U240">
            <v>0</v>
          </cell>
        </row>
        <row r="241">
          <cell r="B241">
            <v>38488</v>
          </cell>
          <cell r="C241">
            <v>5</v>
          </cell>
          <cell r="D241">
            <v>15</v>
          </cell>
          <cell r="E241">
            <v>227</v>
          </cell>
          <cell r="F241">
            <v>1338638.4705730679</v>
          </cell>
          <cell r="G241">
            <v>7000</v>
          </cell>
          <cell r="H241">
            <v>6420.5720000000001</v>
          </cell>
          <cell r="I241">
            <v>94361.403902474252</v>
          </cell>
          <cell r="J241">
            <v>44775</v>
          </cell>
          <cell r="K241">
            <v>45700.000000000007</v>
          </cell>
          <cell r="L241">
            <v>36680.701951237126</v>
          </cell>
          <cell r="M241">
            <v>37080.701951237126</v>
          </cell>
          <cell r="N241">
            <v>36380.701951237126</v>
          </cell>
          <cell r="O241">
            <v>46980.701951237133</v>
          </cell>
          <cell r="P241">
            <v>53550</v>
          </cell>
          <cell r="Q241">
            <v>82275</v>
          </cell>
          <cell r="R241">
            <v>0</v>
          </cell>
          <cell r="S241">
            <v>43430.701951237126</v>
          </cell>
          <cell r="T241">
            <v>0</v>
          </cell>
          <cell r="U241">
            <v>55400</v>
          </cell>
          <cell r="V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27050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U241">
            <v>0</v>
          </cell>
        </row>
        <row r="242">
          <cell r="B242">
            <v>38489</v>
          </cell>
          <cell r="C242">
            <v>5</v>
          </cell>
          <cell r="D242">
            <v>16</v>
          </cell>
          <cell r="E242">
            <v>228</v>
          </cell>
          <cell r="F242">
            <v>1208166.849717072</v>
          </cell>
          <cell r="G242">
            <v>7000</v>
          </cell>
          <cell r="H242">
            <v>6363.3563133160305</v>
          </cell>
          <cell r="I242">
            <v>93520.520485740752</v>
          </cell>
          <cell r="J242">
            <v>44375.996239700333</v>
          </cell>
          <cell r="K242">
            <v>45292.753280944846</v>
          </cell>
          <cell r="L242">
            <v>36353.828963878674</v>
          </cell>
          <cell r="M242">
            <v>36750.264441173596</v>
          </cell>
          <cell r="N242">
            <v>36056.502355907483</v>
          </cell>
          <cell r="O242">
            <v>46562.042504222918</v>
          </cell>
          <cell r="P242">
            <v>53072.799522857684</v>
          </cell>
          <cell r="Q242">
            <v>81541.82223609928</v>
          </cell>
          <cell r="R242">
            <v>0</v>
          </cell>
          <cell r="S242">
            <v>43043.677643230476</v>
          </cell>
          <cell r="T242">
            <v>0</v>
          </cell>
          <cell r="U242">
            <v>54417.026601600744</v>
          </cell>
          <cell r="V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463.94808018395639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U242">
            <v>0</v>
          </cell>
        </row>
        <row r="243">
          <cell r="B243">
            <v>38490</v>
          </cell>
          <cell r="C243">
            <v>5</v>
          </cell>
          <cell r="D243">
            <v>17</v>
          </cell>
          <cell r="E243">
            <v>229</v>
          </cell>
          <cell r="F243">
            <v>1175379.722553246</v>
          </cell>
          <cell r="G243">
            <v>7000</v>
          </cell>
          <cell r="H243">
            <v>6190.6681016817793</v>
          </cell>
          <cell r="I243">
            <v>90982.568713341738</v>
          </cell>
          <cell r="J243">
            <v>43171.724303193179</v>
          </cell>
          <cell r="K243">
            <v>44063.602471377526</v>
          </cell>
          <cell r="L243">
            <v>35367.261907010819</v>
          </cell>
          <cell r="M243">
            <v>35752.93895271216</v>
          </cell>
          <cell r="N243">
            <v>35078.004122734819</v>
          </cell>
          <cell r="O243">
            <v>45298.445833820202</v>
          </cell>
          <cell r="P243">
            <v>51632.514493266222</v>
          </cell>
          <cell r="Q243">
            <v>79328.947337693331</v>
          </cell>
          <cell r="R243">
            <v>0</v>
          </cell>
          <cell r="S243">
            <v>41875.562053220849</v>
          </cell>
          <cell r="T243">
            <v>0</v>
          </cell>
          <cell r="U243">
            <v>51503.573814889976</v>
          </cell>
          <cell r="V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1764.4248290000914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U243">
            <v>0</v>
          </cell>
        </row>
        <row r="244">
          <cell r="B244">
            <v>38491</v>
          </cell>
          <cell r="C244">
            <v>5</v>
          </cell>
          <cell r="D244">
            <v>18</v>
          </cell>
          <cell r="E244">
            <v>230</v>
          </cell>
          <cell r="F244">
            <v>1232769.4249948699</v>
          </cell>
          <cell r="G244">
            <v>7000</v>
          </cell>
          <cell r="H244">
            <v>6420.5720000000001</v>
          </cell>
          <cell r="I244">
            <v>94361.403902474252</v>
          </cell>
          <cell r="J244">
            <v>44775</v>
          </cell>
          <cell r="K244">
            <v>45700.000000000007</v>
          </cell>
          <cell r="L244">
            <v>36680.701951237126</v>
          </cell>
          <cell r="M244">
            <v>37080.701951237126</v>
          </cell>
          <cell r="N244">
            <v>36380.701951237126</v>
          </cell>
          <cell r="O244">
            <v>46980.701951237133</v>
          </cell>
          <cell r="P244">
            <v>53550</v>
          </cell>
          <cell r="Q244">
            <v>82275</v>
          </cell>
          <cell r="R244">
            <v>0</v>
          </cell>
          <cell r="S244">
            <v>43430.701951237126</v>
          </cell>
          <cell r="T244">
            <v>0</v>
          </cell>
          <cell r="U244">
            <v>55400</v>
          </cell>
          <cell r="V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7533.9843120054647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U244">
            <v>0</v>
          </cell>
        </row>
        <row r="245">
          <cell r="B245">
            <v>38492</v>
          </cell>
          <cell r="C245">
            <v>5</v>
          </cell>
          <cell r="D245">
            <v>19</v>
          </cell>
          <cell r="E245">
            <v>231</v>
          </cell>
          <cell r="F245">
            <v>1348892.621880874</v>
          </cell>
          <cell r="G245">
            <v>7000</v>
          </cell>
          <cell r="H245">
            <v>6420.5720000000001</v>
          </cell>
          <cell r="I245">
            <v>94361.403902474252</v>
          </cell>
          <cell r="J245">
            <v>44775</v>
          </cell>
          <cell r="K245">
            <v>45700.000000000007</v>
          </cell>
          <cell r="L245">
            <v>36680.701951237126</v>
          </cell>
          <cell r="M245">
            <v>37080.701951237126</v>
          </cell>
          <cell r="N245">
            <v>36380.701951237126</v>
          </cell>
          <cell r="O245">
            <v>46980.701951237133</v>
          </cell>
          <cell r="P245">
            <v>53550</v>
          </cell>
          <cell r="Q245">
            <v>82275</v>
          </cell>
          <cell r="R245">
            <v>0</v>
          </cell>
          <cell r="S245">
            <v>43430.701951237126</v>
          </cell>
          <cell r="T245">
            <v>0</v>
          </cell>
          <cell r="U245">
            <v>55400</v>
          </cell>
          <cell r="V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27050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U245">
            <v>0</v>
          </cell>
        </row>
        <row r="246">
          <cell r="B246">
            <v>38493</v>
          </cell>
          <cell r="C246">
            <v>5</v>
          </cell>
          <cell r="D246">
            <v>20</v>
          </cell>
          <cell r="E246">
            <v>232</v>
          </cell>
          <cell r="F246">
            <v>1263917.245718484</v>
          </cell>
          <cell r="G246">
            <v>7000</v>
          </cell>
          <cell r="H246">
            <v>6420.5720000000001</v>
          </cell>
          <cell r="I246">
            <v>94361.403902474252</v>
          </cell>
          <cell r="J246">
            <v>44775</v>
          </cell>
          <cell r="K246">
            <v>45700.000000000007</v>
          </cell>
          <cell r="L246">
            <v>36680.701951237126</v>
          </cell>
          <cell r="M246">
            <v>37080.701951237126</v>
          </cell>
          <cell r="N246">
            <v>36380.701951237126</v>
          </cell>
          <cell r="O246">
            <v>46980.701951237133</v>
          </cell>
          <cell r="P246">
            <v>53550</v>
          </cell>
          <cell r="Q246">
            <v>82275</v>
          </cell>
          <cell r="R246">
            <v>0</v>
          </cell>
          <cell r="S246">
            <v>43430.701951237126</v>
          </cell>
          <cell r="T246">
            <v>0</v>
          </cell>
          <cell r="U246">
            <v>55400</v>
          </cell>
          <cell r="V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24613.825191262789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U246">
            <v>0</v>
          </cell>
        </row>
        <row r="247">
          <cell r="B247">
            <v>38494</v>
          </cell>
          <cell r="C247">
            <v>5</v>
          </cell>
          <cell r="D247">
            <v>21</v>
          </cell>
          <cell r="E247">
            <v>233</v>
          </cell>
          <cell r="F247">
            <v>1440199.5945376758</v>
          </cell>
          <cell r="G247">
            <v>7000</v>
          </cell>
          <cell r="H247">
            <v>6420.5720000000001</v>
          </cell>
          <cell r="I247">
            <v>94361.403902474252</v>
          </cell>
          <cell r="J247">
            <v>44775</v>
          </cell>
          <cell r="K247">
            <v>45700.000000000007</v>
          </cell>
          <cell r="L247">
            <v>36680.701951237126</v>
          </cell>
          <cell r="M247">
            <v>37080.701951237126</v>
          </cell>
          <cell r="N247">
            <v>36380.701951237126</v>
          </cell>
          <cell r="O247">
            <v>46980.701951237133</v>
          </cell>
          <cell r="P247">
            <v>53550</v>
          </cell>
          <cell r="Q247">
            <v>82275</v>
          </cell>
          <cell r="R247">
            <v>0</v>
          </cell>
          <cell r="S247">
            <v>43430.701951237126</v>
          </cell>
          <cell r="T247">
            <v>0</v>
          </cell>
          <cell r="U247">
            <v>55400</v>
          </cell>
          <cell r="V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27050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U247">
            <v>0</v>
          </cell>
        </row>
        <row r="248">
          <cell r="B248">
            <v>38495</v>
          </cell>
          <cell r="C248">
            <v>5</v>
          </cell>
          <cell r="D248">
            <v>22</v>
          </cell>
          <cell r="E248">
            <v>234</v>
          </cell>
          <cell r="F248">
            <v>1415987.3778580041</v>
          </cell>
          <cell r="G248">
            <v>7000</v>
          </cell>
          <cell r="H248">
            <v>6420.5720000000001</v>
          </cell>
          <cell r="I248">
            <v>94361.403902474252</v>
          </cell>
          <cell r="J248">
            <v>44775</v>
          </cell>
          <cell r="K248">
            <v>45700.000000000007</v>
          </cell>
          <cell r="L248">
            <v>36680.701951237126</v>
          </cell>
          <cell r="M248">
            <v>37080.701951237126</v>
          </cell>
          <cell r="N248">
            <v>36380.701951237126</v>
          </cell>
          <cell r="O248">
            <v>46980.701951237133</v>
          </cell>
          <cell r="P248">
            <v>53550</v>
          </cell>
          <cell r="Q248">
            <v>82275</v>
          </cell>
          <cell r="R248">
            <v>0</v>
          </cell>
          <cell r="S248">
            <v>43430.701951237126</v>
          </cell>
          <cell r="T248">
            <v>0</v>
          </cell>
          <cell r="U248">
            <v>55400</v>
          </cell>
          <cell r="V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27050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U248">
            <v>0</v>
          </cell>
        </row>
        <row r="249">
          <cell r="B249">
            <v>38496</v>
          </cell>
          <cell r="C249">
            <v>5</v>
          </cell>
          <cell r="D249">
            <v>23</v>
          </cell>
          <cell r="E249">
            <v>235</v>
          </cell>
          <cell r="F249">
            <v>1216616.9652529759</v>
          </cell>
          <cell r="G249">
            <v>7000</v>
          </cell>
          <cell r="H249">
            <v>6407.8626627960184</v>
          </cell>
          <cell r="I249">
            <v>94174.618223373138</v>
          </cell>
          <cell r="J249">
            <v>44686.369178118664</v>
          </cell>
          <cell r="K249">
            <v>45609.538167281367</v>
          </cell>
          <cell r="L249">
            <v>36608.093559028923</v>
          </cell>
          <cell r="M249">
            <v>37007.301770558734</v>
          </cell>
          <cell r="N249">
            <v>36308.687400381561</v>
          </cell>
          <cell r="O249">
            <v>46887.705005921664</v>
          </cell>
          <cell r="P249">
            <v>53443.999318553986</v>
          </cell>
          <cell r="Q249">
            <v>82112.139009038816</v>
          </cell>
          <cell r="R249">
            <v>0</v>
          </cell>
          <cell r="S249">
            <v>43344.732128594544</v>
          </cell>
          <cell r="T249">
            <v>0</v>
          </cell>
          <cell r="U249">
            <v>55180.89166791855</v>
          </cell>
          <cell r="V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104.50355777944303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U249">
            <v>0</v>
          </cell>
        </row>
        <row r="250">
          <cell r="B250">
            <v>38497</v>
          </cell>
          <cell r="C250">
            <v>5</v>
          </cell>
          <cell r="D250">
            <v>24</v>
          </cell>
          <cell r="E250">
            <v>236</v>
          </cell>
          <cell r="F250">
            <v>1232247.2829313918</v>
          </cell>
          <cell r="G250">
            <v>7000</v>
          </cell>
          <cell r="H250">
            <v>6420.5720000000001</v>
          </cell>
          <cell r="I250">
            <v>94361.403902474252</v>
          </cell>
          <cell r="J250">
            <v>44775</v>
          </cell>
          <cell r="K250">
            <v>45700.000000000007</v>
          </cell>
          <cell r="L250">
            <v>36680.701951237126</v>
          </cell>
          <cell r="M250">
            <v>37080.701951237126</v>
          </cell>
          <cell r="N250">
            <v>36380.701951237126</v>
          </cell>
          <cell r="O250">
            <v>46980.701951237133</v>
          </cell>
          <cell r="P250">
            <v>53550</v>
          </cell>
          <cell r="Q250">
            <v>82275</v>
          </cell>
          <cell r="R250">
            <v>0</v>
          </cell>
          <cell r="S250">
            <v>43430.701951237126</v>
          </cell>
          <cell r="T250">
            <v>0</v>
          </cell>
          <cell r="U250">
            <v>55400</v>
          </cell>
          <cell r="V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7247.66882818061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U250">
            <v>0</v>
          </cell>
        </row>
        <row r="251">
          <cell r="B251">
            <v>38498</v>
          </cell>
          <cell r="C251">
            <v>5</v>
          </cell>
          <cell r="D251">
            <v>25</v>
          </cell>
          <cell r="E251">
            <v>237</v>
          </cell>
          <cell r="F251">
            <v>1041852.123004504</v>
          </cell>
          <cell r="G251">
            <v>7000</v>
          </cell>
          <cell r="H251">
            <v>5487.3846985745004</v>
          </cell>
          <cell r="I251">
            <v>80646.603435090423</v>
          </cell>
          <cell r="J251">
            <v>38267.252493807915</v>
          </cell>
          <cell r="K251">
            <v>39057.809915511381</v>
          </cell>
          <cell r="L251">
            <v>31349.406660370827</v>
          </cell>
          <cell r="M251">
            <v>31691.269329215564</v>
          </cell>
          <cell r="N251">
            <v>31093.009658737272</v>
          </cell>
          <cell r="O251">
            <v>40152.370383122849</v>
          </cell>
          <cell r="P251">
            <v>45766.864791589367</v>
          </cell>
          <cell r="Q251">
            <v>70316.87769800215</v>
          </cell>
          <cell r="R251">
            <v>0</v>
          </cell>
          <cell r="S251">
            <v>37118.339197125788</v>
          </cell>
          <cell r="T251">
            <v>0</v>
          </cell>
          <cell r="U251">
            <v>40466.266706065508</v>
          </cell>
          <cell r="V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5627.0583616873728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U251">
            <v>0</v>
          </cell>
        </row>
        <row r="252">
          <cell r="B252">
            <v>38499</v>
          </cell>
          <cell r="C252">
            <v>5</v>
          </cell>
          <cell r="D252">
            <v>26</v>
          </cell>
          <cell r="E252">
            <v>238</v>
          </cell>
          <cell r="F252">
            <v>1138870.710852812</v>
          </cell>
          <cell r="G252">
            <v>7000</v>
          </cell>
          <cell r="H252">
            <v>5998.3769043597467</v>
          </cell>
          <cell r="I252">
            <v>88156.51718126722</v>
          </cell>
          <cell r="J252">
            <v>41830.74746186284</v>
          </cell>
          <cell r="K252">
            <v>42694.922590890725</v>
          </cell>
          <cell r="L252">
            <v>34268.703071938806</v>
          </cell>
          <cell r="M252">
            <v>34642.400425031941</v>
          </cell>
          <cell r="N252">
            <v>33988.430057118952</v>
          </cell>
          <cell r="O252">
            <v>43891.409914087046</v>
          </cell>
          <cell r="P252">
            <v>50028.733145343504</v>
          </cell>
          <cell r="Q252">
            <v>76864.87431434427</v>
          </cell>
          <cell r="R252">
            <v>0</v>
          </cell>
          <cell r="S252">
            <v>40574.84590538546</v>
          </cell>
          <cell r="T252">
            <v>0</v>
          </cell>
          <cell r="U252">
            <v>48353.712679177297</v>
          </cell>
          <cell r="V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3042.022831075476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U252">
            <v>0</v>
          </cell>
        </row>
        <row r="253">
          <cell r="B253">
            <v>38500</v>
          </cell>
          <cell r="C253">
            <v>5</v>
          </cell>
          <cell r="D253">
            <v>27</v>
          </cell>
          <cell r="E253">
            <v>239</v>
          </cell>
          <cell r="F253">
            <v>1386701.4977622801</v>
          </cell>
          <cell r="G253">
            <v>7000</v>
          </cell>
          <cell r="H253">
            <v>6420.5720000000001</v>
          </cell>
          <cell r="I253">
            <v>94361.403902474252</v>
          </cell>
          <cell r="J253">
            <v>44775</v>
          </cell>
          <cell r="K253">
            <v>45700.000000000007</v>
          </cell>
          <cell r="L253">
            <v>36680.701951237126</v>
          </cell>
          <cell r="M253">
            <v>37080.701951237126</v>
          </cell>
          <cell r="N253">
            <v>36380.701951237126</v>
          </cell>
          <cell r="O253">
            <v>46980.701951237133</v>
          </cell>
          <cell r="P253">
            <v>53550</v>
          </cell>
          <cell r="Q253">
            <v>82275</v>
          </cell>
          <cell r="R253">
            <v>0</v>
          </cell>
          <cell r="S253">
            <v>43430.701951237126</v>
          </cell>
          <cell r="T253">
            <v>0</v>
          </cell>
          <cell r="U253">
            <v>55400</v>
          </cell>
          <cell r="V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27050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U253">
            <v>0</v>
          </cell>
        </row>
        <row r="254">
          <cell r="B254">
            <v>38501</v>
          </cell>
          <cell r="C254">
            <v>5</v>
          </cell>
          <cell r="D254">
            <v>28</v>
          </cell>
          <cell r="E254">
            <v>240</v>
          </cell>
          <cell r="F254">
            <v>1388407.694294754</v>
          </cell>
          <cell r="G254">
            <v>7000</v>
          </cell>
          <cell r="H254">
            <v>6420.5720000000001</v>
          </cell>
          <cell r="I254">
            <v>94361.403902474252</v>
          </cell>
          <cell r="J254">
            <v>44775</v>
          </cell>
          <cell r="K254">
            <v>45700.000000000007</v>
          </cell>
          <cell r="L254">
            <v>36680.701951237126</v>
          </cell>
          <cell r="M254">
            <v>37080.701951237126</v>
          </cell>
          <cell r="N254">
            <v>36380.701951237126</v>
          </cell>
          <cell r="O254">
            <v>46980.701951237133</v>
          </cell>
          <cell r="P254">
            <v>53550</v>
          </cell>
          <cell r="Q254">
            <v>82275</v>
          </cell>
          <cell r="R254">
            <v>0</v>
          </cell>
          <cell r="S254">
            <v>43430.701951237126</v>
          </cell>
          <cell r="T254">
            <v>0</v>
          </cell>
          <cell r="U254">
            <v>55400</v>
          </cell>
          <cell r="V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27050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U254">
            <v>0</v>
          </cell>
        </row>
        <row r="255">
          <cell r="B255">
            <v>38502</v>
          </cell>
          <cell r="C255">
            <v>5</v>
          </cell>
          <cell r="D255">
            <v>29</v>
          </cell>
          <cell r="E255">
            <v>241</v>
          </cell>
          <cell r="F255">
            <v>1406018.7573917939</v>
          </cell>
          <cell r="G255">
            <v>7000</v>
          </cell>
          <cell r="H255">
            <v>6420.5720000000001</v>
          </cell>
          <cell r="I255">
            <v>94361.403902474252</v>
          </cell>
          <cell r="J255">
            <v>44775</v>
          </cell>
          <cell r="K255">
            <v>45700.000000000007</v>
          </cell>
          <cell r="L255">
            <v>36680.701951237126</v>
          </cell>
          <cell r="M255">
            <v>37080.701951237126</v>
          </cell>
          <cell r="N255">
            <v>36380.701951237126</v>
          </cell>
          <cell r="O255">
            <v>46980.701951237133</v>
          </cell>
          <cell r="P255">
            <v>53550</v>
          </cell>
          <cell r="Q255">
            <v>82275</v>
          </cell>
          <cell r="R255">
            <v>0</v>
          </cell>
          <cell r="S255">
            <v>43430.701951237126</v>
          </cell>
          <cell r="T255">
            <v>0</v>
          </cell>
          <cell r="U255">
            <v>55400</v>
          </cell>
          <cell r="V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27050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U255">
            <v>0</v>
          </cell>
        </row>
        <row r="256">
          <cell r="B256">
            <v>38503</v>
          </cell>
          <cell r="C256">
            <v>5</v>
          </cell>
          <cell r="D256">
            <v>30</v>
          </cell>
          <cell r="E256">
            <v>242</v>
          </cell>
          <cell r="F256">
            <v>1139727.3033775999</v>
          </cell>
          <cell r="G256">
            <v>7000</v>
          </cell>
          <cell r="H256">
            <v>6002.8885357224372</v>
          </cell>
          <cell r="I256">
            <v>88222.823402780501</v>
          </cell>
          <cell r="J256">
            <v>41862.210125043704</v>
          </cell>
          <cell r="K256">
            <v>42727.035236504693</v>
          </cell>
          <cell r="L256">
            <v>34294.478003725053</v>
          </cell>
          <cell r="M256">
            <v>34668.45643030278</v>
          </cell>
          <cell r="N256">
            <v>34013.994183791765</v>
          </cell>
          <cell r="O256">
            <v>43924.422488101394</v>
          </cell>
          <cell r="P256">
            <v>50066.361858092481</v>
          </cell>
          <cell r="Q256">
            <v>76922.687616705109</v>
          </cell>
          <cell r="R256">
            <v>0</v>
          </cell>
          <cell r="S256">
            <v>40605.363952224114</v>
          </cell>
          <cell r="T256">
            <v>0</v>
          </cell>
          <cell r="U256">
            <v>48426.477752646126</v>
          </cell>
          <cell r="V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3014.0442504413681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U256">
            <v>0</v>
          </cell>
        </row>
        <row r="257">
          <cell r="B257">
            <v>38504</v>
          </cell>
          <cell r="C257">
            <v>5</v>
          </cell>
          <cell r="D257">
            <v>31</v>
          </cell>
          <cell r="E257">
            <v>243</v>
          </cell>
          <cell r="F257">
            <v>1183433.4893335081</v>
          </cell>
          <cell r="G257">
            <v>7000</v>
          </cell>
          <cell r="H257">
            <v>6233.0869014519903</v>
          </cell>
          <cell r="I257">
            <v>91605.986299527998</v>
          </cell>
          <cell r="J257">
            <v>43467.539342680509</v>
          </cell>
          <cell r="K257">
            <v>44365.528709335551</v>
          </cell>
          <cell r="L257">
            <v>35609.600339085147</v>
          </cell>
          <cell r="M257">
            <v>35997.92006520625</v>
          </cell>
          <cell r="N257">
            <v>35318.360544494324</v>
          </cell>
          <cell r="O257">
            <v>45608.833286703455</v>
          </cell>
          <cell r="P257">
            <v>51986.303334462114</v>
          </cell>
          <cell r="Q257">
            <v>79872.51366653353</v>
          </cell>
          <cell r="R257">
            <v>0</v>
          </cell>
          <cell r="S257">
            <v>42162.495717378697</v>
          </cell>
          <cell r="T257">
            <v>0</v>
          </cell>
          <cell r="U257">
            <v>52211.802606812584</v>
          </cell>
          <cell r="V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1458.6627832957079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U257">
            <v>0</v>
          </cell>
        </row>
        <row r="258">
          <cell r="B258">
            <v>38505</v>
          </cell>
          <cell r="C258">
            <v>6</v>
          </cell>
          <cell r="D258">
            <v>1</v>
          </cell>
          <cell r="E258">
            <v>244</v>
          </cell>
          <cell r="F258">
            <v>1227074.7819163259</v>
          </cell>
          <cell r="G258">
            <v>7000</v>
          </cell>
          <cell r="H258">
            <v>6420.5720000000001</v>
          </cell>
          <cell r="I258">
            <v>94361.403902474252</v>
          </cell>
          <cell r="J258">
            <v>44775</v>
          </cell>
          <cell r="K258">
            <v>45700.000000000007</v>
          </cell>
          <cell r="L258">
            <v>36680.701951237126</v>
          </cell>
          <cell r="M258">
            <v>37080.701951237126</v>
          </cell>
          <cell r="N258">
            <v>36380.701951237126</v>
          </cell>
          <cell r="O258">
            <v>46980.701951237133</v>
          </cell>
          <cell r="P258">
            <v>53550</v>
          </cell>
          <cell r="Q258">
            <v>82275</v>
          </cell>
          <cell r="R258">
            <v>0</v>
          </cell>
          <cell r="S258">
            <v>43430.701951237126</v>
          </cell>
          <cell r="T258">
            <v>0</v>
          </cell>
          <cell r="U258">
            <v>55400</v>
          </cell>
          <cell r="V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4411.3389587799702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U258">
            <v>0</v>
          </cell>
        </row>
        <row r="259">
          <cell r="B259">
            <v>38506</v>
          </cell>
          <cell r="C259">
            <v>6</v>
          </cell>
          <cell r="D259">
            <v>2</v>
          </cell>
          <cell r="E259">
            <v>245</v>
          </cell>
          <cell r="F259">
            <v>1169360.6126092519</v>
          </cell>
          <cell r="G259">
            <v>7000</v>
          </cell>
          <cell r="H259">
            <v>6158.9657409758656</v>
          </cell>
          <cell r="I259">
            <v>90516.647723244168</v>
          </cell>
          <cell r="J259">
            <v>42950.642256203086</v>
          </cell>
          <cell r="K259">
            <v>43837.953123584171</v>
          </cell>
          <cell r="L259">
            <v>35186.146448107123</v>
          </cell>
          <cell r="M259">
            <v>35569.848444812458</v>
          </cell>
          <cell r="N259">
            <v>34898.369950578126</v>
          </cell>
          <cell r="O259">
            <v>45066.472863269424</v>
          </cell>
          <cell r="P259">
            <v>51368.104808926306</v>
          </cell>
          <cell r="Q259">
            <v>78922.704447327953</v>
          </cell>
          <cell r="R259">
            <v>0</v>
          </cell>
          <cell r="S259">
            <v>41661.117642509598</v>
          </cell>
          <cell r="T259">
            <v>0</v>
          </cell>
          <cell r="U259">
            <v>50977.425712946781</v>
          </cell>
          <cell r="V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1987.2178998822199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U259">
            <v>0</v>
          </cell>
        </row>
        <row r="260">
          <cell r="B260">
            <v>38507</v>
          </cell>
          <cell r="C260">
            <v>6</v>
          </cell>
          <cell r="D260">
            <v>3</v>
          </cell>
          <cell r="E260">
            <v>246</v>
          </cell>
          <cell r="F260">
            <v>1107071.959679126</v>
          </cell>
          <cell r="G260">
            <v>7000</v>
          </cell>
          <cell r="H260">
            <v>5830.8944212209099</v>
          </cell>
          <cell r="I260">
            <v>85695.07258753739</v>
          </cell>
          <cell r="J260">
            <v>40662.7785982567</v>
          </cell>
          <cell r="K260">
            <v>41502.824833954917</v>
          </cell>
          <cell r="L260">
            <v>33311.876320978175</v>
          </cell>
          <cell r="M260">
            <v>33675.139558036863</v>
          </cell>
          <cell r="N260">
            <v>33039.428893184166</v>
          </cell>
          <cell r="O260">
            <v>42665.904675239355</v>
          </cell>
          <cell r="P260">
            <v>48631.865861231629</v>
          </cell>
          <cell r="Q260">
            <v>74718.70707250855</v>
          </cell>
          <cell r="R260">
            <v>0</v>
          </cell>
          <cell r="S260">
            <v>39441.94344634351</v>
          </cell>
          <cell r="T260">
            <v>0</v>
          </cell>
          <cell r="U260">
            <v>45691.212116680559</v>
          </cell>
          <cell r="V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4014.8262396756713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U260">
            <v>0</v>
          </cell>
        </row>
        <row r="261">
          <cell r="B261">
            <v>38508</v>
          </cell>
          <cell r="C261">
            <v>6</v>
          </cell>
          <cell r="D261">
            <v>4</v>
          </cell>
          <cell r="E261">
            <v>247</v>
          </cell>
          <cell r="F261">
            <v>1039084.6702321119</v>
          </cell>
          <cell r="G261">
            <v>7000</v>
          </cell>
          <cell r="H261">
            <v>5472.8086587873404</v>
          </cell>
          <cell r="I261">
            <v>80432.383334816695</v>
          </cell>
          <cell r="J261">
            <v>38165.603889685081</v>
          </cell>
          <cell r="K261">
            <v>38954.061368143128</v>
          </cell>
          <cell r="L261">
            <v>31266.133803830602</v>
          </cell>
          <cell r="M261">
            <v>31607.088389109755</v>
          </cell>
          <cell r="N261">
            <v>31010.417864871237</v>
          </cell>
          <cell r="O261">
            <v>40045.714374768773</v>
          </cell>
          <cell r="P261">
            <v>45645.295104246485</v>
          </cell>
          <cell r="Q261">
            <v>70130.096259605591</v>
          </cell>
          <cell r="R261">
            <v>0</v>
          </cell>
          <cell r="S261">
            <v>37019.742430416292</v>
          </cell>
          <cell r="T261">
            <v>0</v>
          </cell>
          <cell r="U261">
            <v>40251.572618421676</v>
          </cell>
          <cell r="V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5684.6302119008014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U261">
            <v>0</v>
          </cell>
        </row>
        <row r="262">
          <cell r="B262">
            <v>38509</v>
          </cell>
          <cell r="C262">
            <v>6</v>
          </cell>
          <cell r="D262">
            <v>5</v>
          </cell>
          <cell r="E262">
            <v>248</v>
          </cell>
          <cell r="F262">
            <v>1055751.285160796</v>
          </cell>
          <cell r="G262">
            <v>7000</v>
          </cell>
          <cell r="H262">
            <v>5560.5909128302192</v>
          </cell>
          <cell r="I262">
            <v>81722.495295123284</v>
          </cell>
          <cell r="J262">
            <v>38777.769040199695</v>
          </cell>
          <cell r="K262">
            <v>39578.873146557817</v>
          </cell>
          <cell r="L262">
            <v>31767.633467280306</v>
          </cell>
          <cell r="M262">
            <v>32114.056864624359</v>
          </cell>
          <cell r="N262">
            <v>31507.815919272271</v>
          </cell>
          <cell r="O262">
            <v>40688.035948889621</v>
          </cell>
          <cell r="P262">
            <v>46377.432319434811</v>
          </cell>
          <cell r="Q262">
            <v>71254.96254120447</v>
          </cell>
          <cell r="R262">
            <v>0</v>
          </cell>
          <cell r="S262">
            <v>37613.528297461169</v>
          </cell>
          <cell r="T262">
            <v>0</v>
          </cell>
          <cell r="U262">
            <v>41553.175191235241</v>
          </cell>
          <cell r="V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5324.9137149992694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U262">
            <v>0</v>
          </cell>
        </row>
        <row r="263">
          <cell r="B263">
            <v>38510</v>
          </cell>
          <cell r="C263">
            <v>6</v>
          </cell>
          <cell r="D263">
            <v>6</v>
          </cell>
          <cell r="E263">
            <v>249</v>
          </cell>
          <cell r="F263">
            <v>1255933.3641092419</v>
          </cell>
          <cell r="G263">
            <v>7000</v>
          </cell>
          <cell r="H263">
            <v>6420.5720000000001</v>
          </cell>
          <cell r="I263">
            <v>94361.403902474252</v>
          </cell>
          <cell r="J263">
            <v>44775</v>
          </cell>
          <cell r="K263">
            <v>45700.000000000007</v>
          </cell>
          <cell r="L263">
            <v>36680.701951237126</v>
          </cell>
          <cell r="M263">
            <v>37080.701951237126</v>
          </cell>
          <cell r="N263">
            <v>36380.701951237126</v>
          </cell>
          <cell r="O263">
            <v>46980.701951237133</v>
          </cell>
          <cell r="P263">
            <v>53550</v>
          </cell>
          <cell r="Q263">
            <v>82275</v>
          </cell>
          <cell r="R263">
            <v>0</v>
          </cell>
          <cell r="S263">
            <v>43430.701951237126</v>
          </cell>
          <cell r="T263">
            <v>0</v>
          </cell>
          <cell r="U263">
            <v>55400</v>
          </cell>
          <cell r="V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20235.880785627254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U263">
            <v>0</v>
          </cell>
        </row>
        <row r="264">
          <cell r="B264">
            <v>38511</v>
          </cell>
          <cell r="C264">
            <v>6</v>
          </cell>
          <cell r="D264">
            <v>7</v>
          </cell>
          <cell r="E264">
            <v>250</v>
          </cell>
          <cell r="F264">
            <v>1305116.550753946</v>
          </cell>
          <cell r="G264">
            <v>7000</v>
          </cell>
          <cell r="H264">
            <v>6420.5720000000001</v>
          </cell>
          <cell r="I264">
            <v>94361.403902474252</v>
          </cell>
          <cell r="J264">
            <v>44775</v>
          </cell>
          <cell r="K264">
            <v>45700.000000000007</v>
          </cell>
          <cell r="L264">
            <v>36680.701951237126</v>
          </cell>
          <cell r="M264">
            <v>37080.701951237126</v>
          </cell>
          <cell r="N264">
            <v>36380.701951237126</v>
          </cell>
          <cell r="O264">
            <v>46980.701951237133</v>
          </cell>
          <cell r="P264">
            <v>53550</v>
          </cell>
          <cell r="Q264">
            <v>82275</v>
          </cell>
          <cell r="R264">
            <v>0</v>
          </cell>
          <cell r="S264">
            <v>43430.701951237126</v>
          </cell>
          <cell r="T264">
            <v>0</v>
          </cell>
          <cell r="U264">
            <v>55400</v>
          </cell>
          <cell r="V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27050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U264">
            <v>0</v>
          </cell>
        </row>
        <row r="265">
          <cell r="B265">
            <v>38512</v>
          </cell>
          <cell r="C265">
            <v>6</v>
          </cell>
          <cell r="D265">
            <v>8</v>
          </cell>
          <cell r="E265">
            <v>251</v>
          </cell>
          <cell r="F265">
            <v>1287634.2760435001</v>
          </cell>
          <cell r="G265">
            <v>7000</v>
          </cell>
          <cell r="H265">
            <v>6420.5720000000001</v>
          </cell>
          <cell r="I265">
            <v>94361.403902474252</v>
          </cell>
          <cell r="J265">
            <v>44775</v>
          </cell>
          <cell r="K265">
            <v>45700.000000000007</v>
          </cell>
          <cell r="L265">
            <v>36680.701951237126</v>
          </cell>
          <cell r="M265">
            <v>37080.701951237126</v>
          </cell>
          <cell r="N265">
            <v>36380.701951237126</v>
          </cell>
          <cell r="O265">
            <v>46980.701951237133</v>
          </cell>
          <cell r="P265">
            <v>53550</v>
          </cell>
          <cell r="Q265">
            <v>82275</v>
          </cell>
          <cell r="R265">
            <v>0</v>
          </cell>
          <cell r="S265">
            <v>43430.701951237126</v>
          </cell>
          <cell r="T265">
            <v>0</v>
          </cell>
          <cell r="U265">
            <v>55400</v>
          </cell>
          <cell r="V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27050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U265">
            <v>0</v>
          </cell>
        </row>
        <row r="266">
          <cell r="B266">
            <v>38513</v>
          </cell>
          <cell r="C266">
            <v>6</v>
          </cell>
          <cell r="D266">
            <v>9</v>
          </cell>
          <cell r="E266">
            <v>252</v>
          </cell>
          <cell r="F266">
            <v>1362539.1990619081</v>
          </cell>
          <cell r="G266">
            <v>7000</v>
          </cell>
          <cell r="H266">
            <v>6420.5720000000001</v>
          </cell>
          <cell r="I266">
            <v>94361.403902474252</v>
          </cell>
          <cell r="J266">
            <v>44775</v>
          </cell>
          <cell r="K266">
            <v>45700.000000000007</v>
          </cell>
          <cell r="L266">
            <v>36680.701951237126</v>
          </cell>
          <cell r="M266">
            <v>37080.701951237126</v>
          </cell>
          <cell r="N266">
            <v>36380.701951237126</v>
          </cell>
          <cell r="O266">
            <v>46980.701951237133</v>
          </cell>
          <cell r="P266">
            <v>53550</v>
          </cell>
          <cell r="Q266">
            <v>82275</v>
          </cell>
          <cell r="R266">
            <v>0</v>
          </cell>
          <cell r="S266">
            <v>43430.701951237126</v>
          </cell>
          <cell r="T266">
            <v>0</v>
          </cell>
          <cell r="U266">
            <v>55400</v>
          </cell>
          <cell r="V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27050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U266">
            <v>0</v>
          </cell>
        </row>
        <row r="267">
          <cell r="B267">
            <v>38514</v>
          </cell>
          <cell r="C267">
            <v>6</v>
          </cell>
          <cell r="D267">
            <v>10</v>
          </cell>
          <cell r="E267">
            <v>253</v>
          </cell>
          <cell r="F267">
            <v>1420061.68332847</v>
          </cell>
          <cell r="G267">
            <v>7000</v>
          </cell>
          <cell r="H267">
            <v>6420.5720000000001</v>
          </cell>
          <cell r="I267">
            <v>94361.403902474252</v>
          </cell>
          <cell r="J267">
            <v>44775</v>
          </cell>
          <cell r="K267">
            <v>45700.000000000007</v>
          </cell>
          <cell r="L267">
            <v>36680.701951237126</v>
          </cell>
          <cell r="M267">
            <v>37080.701951237126</v>
          </cell>
          <cell r="N267">
            <v>36380.701951237126</v>
          </cell>
          <cell r="O267">
            <v>46980.701951237133</v>
          </cell>
          <cell r="P267">
            <v>53550</v>
          </cell>
          <cell r="Q267">
            <v>82275</v>
          </cell>
          <cell r="R267">
            <v>0</v>
          </cell>
          <cell r="S267">
            <v>43430.701951237126</v>
          </cell>
          <cell r="T267">
            <v>0</v>
          </cell>
          <cell r="U267">
            <v>55400</v>
          </cell>
          <cell r="V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27050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U267">
            <v>0</v>
          </cell>
        </row>
        <row r="268">
          <cell r="B268">
            <v>38515</v>
          </cell>
          <cell r="C268">
            <v>6</v>
          </cell>
          <cell r="D268">
            <v>11</v>
          </cell>
          <cell r="E268">
            <v>254</v>
          </cell>
          <cell r="F268">
            <v>1415199.67214465</v>
          </cell>
          <cell r="G268">
            <v>7000</v>
          </cell>
          <cell r="H268">
            <v>6420.5720000000001</v>
          </cell>
          <cell r="I268">
            <v>94361.403902474252</v>
          </cell>
          <cell r="J268">
            <v>44775</v>
          </cell>
          <cell r="K268">
            <v>45700.000000000007</v>
          </cell>
          <cell r="L268">
            <v>36680.701951237126</v>
          </cell>
          <cell r="M268">
            <v>37080.701951237126</v>
          </cell>
          <cell r="N268">
            <v>36380.701951237126</v>
          </cell>
          <cell r="O268">
            <v>46980.701951237133</v>
          </cell>
          <cell r="P268">
            <v>53550</v>
          </cell>
          <cell r="Q268">
            <v>82275</v>
          </cell>
          <cell r="R268">
            <v>0</v>
          </cell>
          <cell r="S268">
            <v>43430.701951237126</v>
          </cell>
          <cell r="T268">
            <v>0</v>
          </cell>
          <cell r="U268">
            <v>55400</v>
          </cell>
          <cell r="V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27050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U268">
            <v>0</v>
          </cell>
        </row>
        <row r="269">
          <cell r="B269">
            <v>38516</v>
          </cell>
          <cell r="C269">
            <v>6</v>
          </cell>
          <cell r="D269">
            <v>12</v>
          </cell>
          <cell r="E269">
            <v>255</v>
          </cell>
          <cell r="F269">
            <v>1157937.3822262399</v>
          </cell>
          <cell r="G269">
            <v>7000</v>
          </cell>
          <cell r="H269">
            <v>6098.8001395167412</v>
          </cell>
          <cell r="I269">
            <v>89632.410209776572</v>
          </cell>
          <cell r="J269">
            <v>42531.066740916867</v>
          </cell>
          <cell r="K269">
            <v>43409.709660745975</v>
          </cell>
          <cell r="L269">
            <v>34842.420609530891</v>
          </cell>
          <cell r="M269">
            <v>35222.374304592129</v>
          </cell>
          <cell r="N269">
            <v>34557.45533823497</v>
          </cell>
          <cell r="O269">
            <v>44626.228257357674</v>
          </cell>
          <cell r="P269">
            <v>50866.300926322685</v>
          </cell>
          <cell r="Q269">
            <v>78151.725652907538</v>
          </cell>
          <cell r="R269">
            <v>0</v>
          </cell>
          <cell r="S269">
            <v>41254.139213689217</v>
          </cell>
          <cell r="T269">
            <v>0</v>
          </cell>
          <cell r="U269">
            <v>49986.315597774796</v>
          </cell>
          <cell r="V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2396.7274394735255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U269">
            <v>0</v>
          </cell>
        </row>
        <row r="270">
          <cell r="B270">
            <v>38517</v>
          </cell>
          <cell r="C270">
            <v>6</v>
          </cell>
          <cell r="D270">
            <v>13</v>
          </cell>
          <cell r="E270">
            <v>256</v>
          </cell>
          <cell r="F270">
            <v>1140375.2387489139</v>
          </cell>
          <cell r="G270">
            <v>7000</v>
          </cell>
          <cell r="H270">
            <v>6006.3011799583201</v>
          </cell>
          <cell r="I270">
            <v>88272.978108796975</v>
          </cell>
          <cell r="J270">
            <v>41886.008806167702</v>
          </cell>
          <cell r="K270">
            <v>42751.325571007583</v>
          </cell>
          <cell r="L270">
            <v>34313.974426486457</v>
          </cell>
          <cell r="M270">
            <v>34688.165459930729</v>
          </cell>
          <cell r="N270">
            <v>34033.331151403261</v>
          </cell>
          <cell r="O270">
            <v>43949.393537676355</v>
          </cell>
          <cell r="P270">
            <v>50094.824602351327</v>
          </cell>
          <cell r="Q270">
            <v>76966.418191567791</v>
          </cell>
          <cell r="R270">
            <v>0</v>
          </cell>
          <cell r="S270">
            <v>40628.448115858475</v>
          </cell>
          <cell r="T270">
            <v>0</v>
          </cell>
          <cell r="U270">
            <v>48481.554342868381</v>
          </cell>
          <cell r="V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2992.8182166147449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U270">
            <v>0</v>
          </cell>
        </row>
        <row r="271">
          <cell r="B271">
            <v>38518</v>
          </cell>
          <cell r="C271">
            <v>6</v>
          </cell>
          <cell r="D271">
            <v>14</v>
          </cell>
          <cell r="E271">
            <v>257</v>
          </cell>
          <cell r="F271">
            <v>1284418.559816994</v>
          </cell>
          <cell r="G271">
            <v>7000</v>
          </cell>
          <cell r="H271">
            <v>6420.5720000000001</v>
          </cell>
          <cell r="I271">
            <v>94361.403902474252</v>
          </cell>
          <cell r="J271">
            <v>44775</v>
          </cell>
          <cell r="K271">
            <v>45700.000000000007</v>
          </cell>
          <cell r="L271">
            <v>36680.701951237126</v>
          </cell>
          <cell r="M271">
            <v>37080.701951237126</v>
          </cell>
          <cell r="N271">
            <v>36380.701951237126</v>
          </cell>
          <cell r="O271">
            <v>46980.701951237133</v>
          </cell>
          <cell r="P271">
            <v>53550</v>
          </cell>
          <cell r="Q271">
            <v>82275</v>
          </cell>
          <cell r="R271">
            <v>0</v>
          </cell>
          <cell r="S271">
            <v>43430.701951237126</v>
          </cell>
          <cell r="T271">
            <v>0</v>
          </cell>
          <cell r="U271">
            <v>55400</v>
          </cell>
          <cell r="V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27050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U271">
            <v>0</v>
          </cell>
        </row>
        <row r="272">
          <cell r="B272">
            <v>38519</v>
          </cell>
          <cell r="C272">
            <v>6</v>
          </cell>
          <cell r="D272">
            <v>15</v>
          </cell>
          <cell r="E272">
            <v>258</v>
          </cell>
          <cell r="F272">
            <v>1153631.457331822</v>
          </cell>
          <cell r="G272">
            <v>7000</v>
          </cell>
          <cell r="H272">
            <v>6076.1210415362148</v>
          </cell>
          <cell r="I272">
            <v>89299.101662705652</v>
          </cell>
          <cell r="J272">
            <v>42372.910020288531</v>
          </cell>
          <cell r="K272">
            <v>43248.285604180594</v>
          </cell>
          <cell r="L272">
            <v>34712.855014199733</v>
          </cell>
          <cell r="M272">
            <v>35091.395807234134</v>
          </cell>
          <cell r="N272">
            <v>34428.949419423931</v>
          </cell>
          <cell r="O272">
            <v>44460.280434835622</v>
          </cell>
          <cell r="P272">
            <v>50677.14866748076</v>
          </cell>
          <cell r="Q272">
            <v>77861.109367263867</v>
          </cell>
          <cell r="R272">
            <v>0</v>
          </cell>
          <cell r="S272">
            <v>41100.730896655288</v>
          </cell>
          <cell r="T272">
            <v>0</v>
          </cell>
          <cell r="U272">
            <v>49615.246951923487</v>
          </cell>
          <cell r="V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2546.6075038486692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U272">
            <v>0</v>
          </cell>
        </row>
        <row r="273">
          <cell r="B273">
            <v>38520</v>
          </cell>
          <cell r="C273">
            <v>6</v>
          </cell>
          <cell r="D273">
            <v>16</v>
          </cell>
          <cell r="E273">
            <v>259</v>
          </cell>
          <cell r="F273">
            <v>1087975.3375181179</v>
          </cell>
          <cell r="G273">
            <v>7000</v>
          </cell>
          <cell r="H273">
            <v>5730.3134367155662</v>
          </cell>
          <cell r="I273">
            <v>84216.861159674401</v>
          </cell>
          <cell r="J273">
            <v>39961.359226084445</v>
          </cell>
          <cell r="K273">
            <v>40786.91494432294</v>
          </cell>
          <cell r="L273">
            <v>32737.257561994946</v>
          </cell>
          <cell r="M273">
            <v>33094.254629341318</v>
          </cell>
          <cell r="N273">
            <v>32469.509761485169</v>
          </cell>
          <cell r="O273">
            <v>41929.932046164016</v>
          </cell>
          <cell r="P273">
            <v>47792.982390995472</v>
          </cell>
          <cell r="Q273">
            <v>73429.834289806764</v>
          </cell>
          <cell r="R273">
            <v>0</v>
          </cell>
          <cell r="S273">
            <v>38761.583073464964</v>
          </cell>
          <cell r="T273">
            <v>0</v>
          </cell>
          <cell r="U273">
            <v>44128.491235016176</v>
          </cell>
          <cell r="V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4538.8971489701671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U273">
            <v>0</v>
          </cell>
        </row>
        <row r="274">
          <cell r="B274">
            <v>38521</v>
          </cell>
          <cell r="C274">
            <v>6</v>
          </cell>
          <cell r="D274">
            <v>17</v>
          </cell>
          <cell r="E274">
            <v>260</v>
          </cell>
          <cell r="F274">
            <v>1002226.232676578</v>
          </cell>
          <cell r="G274">
            <v>7000</v>
          </cell>
          <cell r="H274">
            <v>5278.6770524012718</v>
          </cell>
          <cell r="I274">
            <v>77579.283810283348</v>
          </cell>
          <cell r="J274">
            <v>36811.792628642259</v>
          </cell>
          <cell r="K274">
            <v>37572.281923594674</v>
          </cell>
          <cell r="L274">
            <v>30157.060719195415</v>
          </cell>
          <cell r="M274">
            <v>30485.920954850513</v>
          </cell>
          <cell r="N274">
            <v>29910.415542454095</v>
          </cell>
          <cell r="O274">
            <v>38625.211787314132</v>
          </cell>
          <cell r="P274">
            <v>44026.164048325925</v>
          </cell>
          <cell r="Q274">
            <v>67642.43972130747</v>
          </cell>
          <cell r="R274">
            <v>0</v>
          </cell>
          <cell r="S274">
            <v>35706.577195875157</v>
          </cell>
          <cell r="T274">
            <v>0</v>
          </cell>
          <cell r="U274">
            <v>37446.610153561975</v>
          </cell>
          <cell r="V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6371.7410904337803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U274">
            <v>0</v>
          </cell>
        </row>
        <row r="275">
          <cell r="B275">
            <v>38522</v>
          </cell>
          <cell r="C275">
            <v>6</v>
          </cell>
          <cell r="D275">
            <v>18</v>
          </cell>
          <cell r="E275">
            <v>261</v>
          </cell>
          <cell r="F275">
            <v>955689.69729435991</v>
          </cell>
          <cell r="G275">
            <v>7000</v>
          </cell>
          <cell r="H275">
            <v>5033.5713732530312</v>
          </cell>
          <cell r="I275">
            <v>73977.032174619526</v>
          </cell>
          <cell r="J275">
            <v>35102.504611334392</v>
          </cell>
          <cell r="K275">
            <v>35827.681981864473</v>
          </cell>
          <cell r="L275">
            <v>28756.772962373725</v>
          </cell>
          <cell r="M275">
            <v>29070.363176657003</v>
          </cell>
          <cell r="N275">
            <v>28521.58030166127</v>
          </cell>
          <cell r="O275">
            <v>36831.720980168131</v>
          </cell>
          <cell r="P275">
            <v>41981.889937173793</v>
          </cell>
          <cell r="Q275">
            <v>64501.587200391674</v>
          </cell>
          <cell r="R275">
            <v>0</v>
          </cell>
          <cell r="S275">
            <v>34048.607828404041</v>
          </cell>
          <cell r="T275">
            <v>0</v>
          </cell>
          <cell r="U275">
            <v>34049.817288627812</v>
          </cell>
          <cell r="V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7037.3783842670036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U275">
            <v>0</v>
          </cell>
        </row>
        <row r="276">
          <cell r="B276">
            <v>38523</v>
          </cell>
          <cell r="C276">
            <v>6</v>
          </cell>
          <cell r="D276">
            <v>19</v>
          </cell>
          <cell r="E276">
            <v>262</v>
          </cell>
          <cell r="F276">
            <v>891446.25629484595</v>
          </cell>
          <cell r="G276">
            <v>7000</v>
          </cell>
          <cell r="H276">
            <v>4695.2042793626988</v>
          </cell>
          <cell r="I276">
            <v>69004.142841100329</v>
          </cell>
          <cell r="J276">
            <v>32742.841542539336</v>
          </cell>
          <cell r="K276">
            <v>33419.270988141776</v>
          </cell>
          <cell r="L276">
            <v>26823.683119117155</v>
          </cell>
          <cell r="M276">
            <v>27116.193149647937</v>
          </cell>
          <cell r="N276">
            <v>26604.300596219069</v>
          </cell>
          <cell r="O276">
            <v>34355.816405284779</v>
          </cell>
          <cell r="P276">
            <v>39159.780337308352</v>
          </cell>
          <cell r="Q276">
            <v>60165.656904800082</v>
          </cell>
          <cell r="R276">
            <v>0</v>
          </cell>
          <cell r="S276">
            <v>31759.789884324091</v>
          </cell>
          <cell r="T276">
            <v>0</v>
          </cell>
          <cell r="U276">
            <v>29625.883344037335</v>
          </cell>
          <cell r="V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7616.7979746586507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U276">
            <v>0</v>
          </cell>
        </row>
        <row r="277">
          <cell r="B277">
            <v>38524</v>
          </cell>
          <cell r="C277">
            <v>6</v>
          </cell>
          <cell r="D277">
            <v>20</v>
          </cell>
          <cell r="E277">
            <v>263</v>
          </cell>
          <cell r="F277">
            <v>853970.83251516393</v>
          </cell>
          <cell r="G277">
            <v>7000</v>
          </cell>
          <cell r="H277">
            <v>4497.823036400704</v>
          </cell>
          <cell r="I277">
            <v>66103.284289882591</v>
          </cell>
          <cell r="J277">
            <v>31366.368363261328</v>
          </cell>
          <cell r="K277">
            <v>32014.36145619303</v>
          </cell>
          <cell r="L277">
            <v>25696.044873824732</v>
          </cell>
          <cell r="M277">
            <v>25976.258103200602</v>
          </cell>
          <cell r="N277">
            <v>25485.884951792832</v>
          </cell>
          <cell r="O277">
            <v>32911.535530253364</v>
          </cell>
          <cell r="P277">
            <v>37513.546082694455</v>
          </cell>
          <cell r="Q277">
            <v>57636.358617249047</v>
          </cell>
          <cell r="R277">
            <v>0</v>
          </cell>
          <cell r="S277">
            <v>30424.643119542521</v>
          </cell>
          <cell r="T277">
            <v>0</v>
          </cell>
          <cell r="U277">
            <v>27187.360918849012</v>
          </cell>
          <cell r="V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7789.4913269896615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U277">
            <v>0</v>
          </cell>
        </row>
        <row r="278">
          <cell r="B278">
            <v>38525</v>
          </cell>
          <cell r="C278">
            <v>6</v>
          </cell>
          <cell r="D278">
            <v>21</v>
          </cell>
          <cell r="E278">
            <v>264</v>
          </cell>
          <cell r="F278">
            <v>959928.73209651595</v>
          </cell>
          <cell r="G278">
            <v>7000</v>
          </cell>
          <cell r="H278">
            <v>5055.8981643555871</v>
          </cell>
          <cell r="I278">
            <v>74305.162963134091</v>
          </cell>
          <cell r="J278">
            <v>35258.20445733206</v>
          </cell>
          <cell r="K278">
            <v>35986.598407595207</v>
          </cell>
          <cell r="L278">
            <v>28884.325829931382</v>
          </cell>
          <cell r="M278">
            <v>29199.306997612741</v>
          </cell>
          <cell r="N278">
            <v>28648.089954170366</v>
          </cell>
          <cell r="O278">
            <v>36995.090897726361</v>
          </cell>
          <cell r="P278">
            <v>42168.103823341866</v>
          </cell>
          <cell r="Q278">
            <v>64787.688927459414</v>
          </cell>
          <cell r="R278">
            <v>0</v>
          </cell>
          <cell r="S278">
            <v>34199.633034554303</v>
          </cell>
          <cell r="T278">
            <v>0</v>
          </cell>
          <cell r="U278">
            <v>34352.548337891996</v>
          </cell>
          <cell r="V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6985.6574233089768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U278">
            <v>0</v>
          </cell>
        </row>
        <row r="279">
          <cell r="B279">
            <v>38526</v>
          </cell>
          <cell r="C279">
            <v>6</v>
          </cell>
          <cell r="D279">
            <v>22</v>
          </cell>
          <cell r="E279">
            <v>265</v>
          </cell>
          <cell r="F279">
            <v>1004140.0880029399</v>
          </cell>
          <cell r="G279">
            <v>7000</v>
          </cell>
          <cell r="H279">
            <v>5288.7572357605741</v>
          </cell>
          <cell r="I279">
            <v>77727.429528979148</v>
          </cell>
          <cell r="J279">
            <v>36882.088578896037</v>
          </cell>
          <cell r="K279">
            <v>37644.030107326616</v>
          </cell>
          <cell r="L279">
            <v>30214.648766088492</v>
          </cell>
          <cell r="M279">
            <v>30544.136994599012</v>
          </cell>
          <cell r="N279">
            <v>29967.532594705608</v>
          </cell>
          <cell r="O279">
            <v>38698.970650234325</v>
          </cell>
          <cell r="P279">
            <v>44110.236591845518</v>
          </cell>
          <cell r="Q279">
            <v>67771.610001757042</v>
          </cell>
          <cell r="R279">
            <v>0</v>
          </cell>
          <cell r="S279">
            <v>35774.762622203474</v>
          </cell>
          <cell r="T279">
            <v>0</v>
          </cell>
          <cell r="U279">
            <v>37589.763106723462</v>
          </cell>
          <cell r="V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6339.6371724521559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U279">
            <v>0</v>
          </cell>
        </row>
        <row r="280">
          <cell r="B280">
            <v>38527</v>
          </cell>
          <cell r="C280">
            <v>6</v>
          </cell>
          <cell r="D280">
            <v>23</v>
          </cell>
          <cell r="E280">
            <v>266</v>
          </cell>
          <cell r="F280">
            <v>1066955.8747944739</v>
          </cell>
          <cell r="G280">
            <v>7000</v>
          </cell>
          <cell r="H280">
            <v>5619.6049440464167</v>
          </cell>
          <cell r="I280">
            <v>82589.808493309509</v>
          </cell>
          <cell r="J280">
            <v>39189.313875722961</v>
          </cell>
          <cell r="K280">
            <v>39998.920025026011</v>
          </cell>
          <cell r="L280">
            <v>32104.780389701293</v>
          </cell>
          <cell r="M280">
            <v>32454.880346156664</v>
          </cell>
          <cell r="N280">
            <v>31842.205422359766</v>
          </cell>
          <cell r="O280">
            <v>41119.85426842708</v>
          </cell>
          <cell r="P280">
            <v>46869.631670462637</v>
          </cell>
          <cell r="Q280">
            <v>72011.184793413893</v>
          </cell>
          <cell r="R280">
            <v>0</v>
          </cell>
          <cell r="S280">
            <v>38012.717154885664</v>
          </cell>
          <cell r="T280">
            <v>0</v>
          </cell>
          <cell r="U280">
            <v>42439.855405355491</v>
          </cell>
          <cell r="V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5065.3330853517291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U280">
            <v>0</v>
          </cell>
        </row>
        <row r="281">
          <cell r="B281">
            <v>38528</v>
          </cell>
          <cell r="C281">
            <v>6</v>
          </cell>
          <cell r="D281">
            <v>24</v>
          </cell>
          <cell r="E281">
            <v>267</v>
          </cell>
          <cell r="F281">
            <v>1089058.5576689281</v>
          </cell>
          <cell r="G281">
            <v>7000</v>
          </cell>
          <cell r="H281">
            <v>5736.018704814077</v>
          </cell>
          <cell r="I281">
            <v>84300.709936296713</v>
          </cell>
          <cell r="J281">
            <v>40001.145927193145</v>
          </cell>
          <cell r="K281">
            <v>40827.523592914054</v>
          </cell>
          <cell r="L281">
            <v>32769.851735640754</v>
          </cell>
          <cell r="M281">
            <v>33127.204239736282</v>
          </cell>
          <cell r="N281">
            <v>32501.837357569108</v>
          </cell>
          <cell r="O281">
            <v>41971.678716100592</v>
          </cell>
          <cell r="P281">
            <v>47840.56648578879</v>
          </cell>
          <cell r="Q281">
            <v>73502.94318614887</v>
          </cell>
          <cell r="R281">
            <v>0</v>
          </cell>
          <cell r="S281">
            <v>38800.175242252779</v>
          </cell>
          <cell r="T281">
            <v>0</v>
          </cell>
          <cell r="U281">
            <v>44216.406218482924</v>
          </cell>
          <cell r="V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4510.3491923974379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U281">
            <v>0</v>
          </cell>
        </row>
        <row r="282">
          <cell r="B282">
            <v>38529</v>
          </cell>
          <cell r="C282">
            <v>6</v>
          </cell>
          <cell r="D282">
            <v>25</v>
          </cell>
          <cell r="E282">
            <v>268</v>
          </cell>
          <cell r="F282">
            <v>1003590.9902306399</v>
          </cell>
          <cell r="G282">
            <v>7000</v>
          </cell>
          <cell r="H282">
            <v>5285.8651643742323</v>
          </cell>
          <cell r="I282">
            <v>77684.925540829601</v>
          </cell>
          <cell r="J282">
            <v>36861.920205062139</v>
          </cell>
          <cell r="K282">
            <v>37623.445078086879</v>
          </cell>
          <cell r="L282">
            <v>30198.126373917818</v>
          </cell>
          <cell r="M282">
            <v>30527.434427117703</v>
          </cell>
          <cell r="N282">
            <v>29951.145334017903</v>
          </cell>
          <cell r="O282">
            <v>38677.808743814865</v>
          </cell>
          <cell r="P282">
            <v>44086.115622134625</v>
          </cell>
          <cell r="Q282">
            <v>67734.550192551367</v>
          </cell>
          <cell r="R282">
            <v>0</v>
          </cell>
          <cell r="S282">
            <v>35755.199771665881</v>
          </cell>
          <cell r="T282">
            <v>0</v>
          </cell>
          <cell r="U282">
            <v>37548.663638670791</v>
          </cell>
          <cell r="V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6348.8872675808143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U282">
            <v>0</v>
          </cell>
        </row>
        <row r="283">
          <cell r="B283">
            <v>38530</v>
          </cell>
          <cell r="C283">
            <v>6</v>
          </cell>
          <cell r="D283">
            <v>26</v>
          </cell>
          <cell r="E283">
            <v>269</v>
          </cell>
          <cell r="F283">
            <v>877424.295909476</v>
          </cell>
          <cell r="G283">
            <v>7000</v>
          </cell>
          <cell r="H283">
            <v>4621.3512927787633</v>
          </cell>
          <cell r="I283">
            <v>67918.745543717669</v>
          </cell>
          <cell r="J283">
            <v>32227.814614362884</v>
          </cell>
          <cell r="K283">
            <v>32893.604196010812</v>
          </cell>
          <cell r="L283">
            <v>26401.761304504053</v>
          </cell>
          <cell r="M283">
            <v>26689.670312784234</v>
          </cell>
          <cell r="N283">
            <v>26185.829548293917</v>
          </cell>
          <cell r="O283">
            <v>33815.418267718742</v>
          </cell>
          <cell r="P283">
            <v>38543.818483509378</v>
          </cell>
          <cell r="Q283">
            <v>59219.284140629949</v>
          </cell>
          <cell r="R283">
            <v>0</v>
          </cell>
          <cell r="S283">
            <v>31260.225819232124</v>
          </cell>
          <cell r="T283">
            <v>0</v>
          </cell>
          <cell r="U283">
            <v>28701.215478174003</v>
          </cell>
          <cell r="V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7694.9214256932592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U283">
            <v>0</v>
          </cell>
        </row>
        <row r="284">
          <cell r="B284">
            <v>38531</v>
          </cell>
          <cell r="C284">
            <v>6</v>
          </cell>
          <cell r="D284">
            <v>27</v>
          </cell>
          <cell r="E284">
            <v>270</v>
          </cell>
          <cell r="F284">
            <v>852012.05100743193</v>
          </cell>
          <cell r="G284">
            <v>7000</v>
          </cell>
          <cell r="H284">
            <v>4487.5062290188835</v>
          </cell>
          <cell r="I284">
            <v>65951.660972156373</v>
          </cell>
          <cell r="J284">
            <v>31294.422273330238</v>
          </cell>
          <cell r="K284">
            <v>31940.929042796026</v>
          </cell>
          <cell r="L284">
            <v>25637.104994844962</v>
          </cell>
          <cell r="M284">
            <v>25916.675489749083</v>
          </cell>
          <cell r="N284">
            <v>25427.427123666868</v>
          </cell>
          <cell r="O284">
            <v>32836.045238626124</v>
          </cell>
          <cell r="P284">
            <v>37427.500005289432</v>
          </cell>
          <cell r="Q284">
            <v>57504.156170591748</v>
          </cell>
          <cell r="R284">
            <v>0</v>
          </cell>
          <cell r="S284">
            <v>30354.857096352032</v>
          </cell>
          <cell r="T284">
            <v>0</v>
          </cell>
          <cell r="U284">
            <v>27062.782836249171</v>
          </cell>
          <cell r="V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7795.4024803761113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U284">
            <v>0</v>
          </cell>
        </row>
        <row r="285">
          <cell r="B285">
            <v>38532</v>
          </cell>
          <cell r="C285">
            <v>6</v>
          </cell>
          <cell r="D285">
            <v>28</v>
          </cell>
          <cell r="E285">
            <v>271</v>
          </cell>
          <cell r="F285">
            <v>964092.88992972195</v>
          </cell>
          <cell r="G285">
            <v>7000</v>
          </cell>
          <cell r="H285">
            <v>5077.8305820872783</v>
          </cell>
          <cell r="I285">
            <v>74627.497753264601</v>
          </cell>
          <cell r="J285">
            <v>35411.154070534198</v>
          </cell>
          <cell r="K285">
            <v>36142.707783884158</v>
          </cell>
          <cell r="L285">
            <v>29009.625644011216</v>
          </cell>
          <cell r="M285">
            <v>29325.973195730116</v>
          </cell>
          <cell r="N285">
            <v>28772.364980222043</v>
          </cell>
          <cell r="O285">
            <v>37155.575100772854</v>
          </cell>
          <cell r="P285">
            <v>42351.028486367533</v>
          </cell>
          <cell r="Q285">
            <v>65068.737044180918</v>
          </cell>
          <cell r="R285">
            <v>0</v>
          </cell>
          <cell r="S285">
            <v>34347.990579267629</v>
          </cell>
          <cell r="T285">
            <v>0</v>
          </cell>
          <cell r="U285">
            <v>34651.236566944834</v>
          </cell>
          <cell r="V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6933.1497763109892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U285">
            <v>0</v>
          </cell>
        </row>
        <row r="286">
          <cell r="B286">
            <v>38533</v>
          </cell>
          <cell r="C286">
            <v>6</v>
          </cell>
          <cell r="D286">
            <v>29</v>
          </cell>
          <cell r="E286">
            <v>272</v>
          </cell>
          <cell r="F286">
            <v>963171.40403184399</v>
          </cell>
          <cell r="G286">
            <v>7000</v>
          </cell>
          <cell r="H286">
            <v>5072.9771604698371</v>
          </cell>
          <cell r="I286">
            <v>74556.168333151829</v>
          </cell>
          <cell r="J286">
            <v>35377.30787226386</v>
          </cell>
          <cell r="K286">
            <v>36108.1623620873</v>
          </cell>
          <cell r="L286">
            <v>28981.898065877514</v>
          </cell>
          <cell r="M286">
            <v>29297.943250666027</v>
          </cell>
          <cell r="N286">
            <v>28744.864177286134</v>
          </cell>
          <cell r="O286">
            <v>37120.061574181658</v>
          </cell>
          <cell r="P286">
            <v>42310.549113561807</v>
          </cell>
          <cell r="Q286">
            <v>65006.543946186692</v>
          </cell>
          <cell r="R286">
            <v>0</v>
          </cell>
          <cell r="S286">
            <v>34315.16055918362</v>
          </cell>
          <cell r="T286">
            <v>0</v>
          </cell>
          <cell r="U286">
            <v>34585.028494196202</v>
          </cell>
          <cell r="V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6944.9150305559833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U286">
            <v>0</v>
          </cell>
        </row>
        <row r="287">
          <cell r="B287">
            <v>38534</v>
          </cell>
          <cell r="C287">
            <v>6</v>
          </cell>
          <cell r="D287">
            <v>30</v>
          </cell>
          <cell r="E287">
            <v>273</v>
          </cell>
          <cell r="F287">
            <v>997283.35436629201</v>
          </cell>
          <cell r="G287">
            <v>7000</v>
          </cell>
          <cell r="H287">
            <v>5252.6431516125876</v>
          </cell>
          <cell r="I287">
            <v>77196.670636958923</v>
          </cell>
          <cell r="J287">
            <v>36630.240594366609</v>
          </cell>
          <cell r="K287">
            <v>37386.979233111204</v>
          </cell>
          <cell r="L287">
            <v>30008.329148946254</v>
          </cell>
          <cell r="M287">
            <v>30335.567479214187</v>
          </cell>
          <cell r="N287">
            <v>29762.900401245308</v>
          </cell>
          <cell r="O287">
            <v>38434.7161533455</v>
          </cell>
          <cell r="P287">
            <v>43809.031464619366</v>
          </cell>
          <cell r="Q287">
            <v>67308.834056985201</v>
          </cell>
          <cell r="R287">
            <v>0</v>
          </cell>
          <cell r="S287">
            <v>35530.475972217602</v>
          </cell>
          <cell r="T287">
            <v>0</v>
          </cell>
          <cell r="U287">
            <v>37078.155210803387</v>
          </cell>
          <cell r="V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6452.8855660172649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U287">
            <v>0</v>
          </cell>
        </row>
        <row r="288">
          <cell r="B288">
            <v>38535</v>
          </cell>
          <cell r="C288">
            <v>7</v>
          </cell>
          <cell r="D288">
            <v>1</v>
          </cell>
          <cell r="E288">
            <v>274</v>
          </cell>
          <cell r="F288">
            <v>841940.59950386395</v>
          </cell>
          <cell r="G288">
            <v>7000</v>
          </cell>
          <cell r="H288">
            <v>4434.4603814817701</v>
          </cell>
          <cell r="I288">
            <v>65172.060549515125</v>
          </cell>
          <cell r="J288">
            <v>30924.49762744601</v>
          </cell>
          <cell r="K288">
            <v>31563.362179213462</v>
          </cell>
          <cell r="L288">
            <v>25334.054281721645</v>
          </cell>
          <cell r="M288">
            <v>25610.320033837299</v>
          </cell>
          <cell r="N288">
            <v>25126.854967634907</v>
          </cell>
          <cell r="O288">
            <v>32447.897398699737</v>
          </cell>
          <cell r="P288">
            <v>36985.077564483166</v>
          </cell>
          <cell r="Q288">
            <v>56824.41188828856</v>
          </cell>
          <cell r="R288">
            <v>0</v>
          </cell>
          <cell r="S288">
            <v>29996.038848673303</v>
          </cell>
          <cell r="T288">
            <v>0</v>
          </cell>
          <cell r="U288">
            <v>26426.757655489637</v>
          </cell>
          <cell r="V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7821.0847794938136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U288">
            <v>0</v>
          </cell>
        </row>
        <row r="289">
          <cell r="B289">
            <v>38536</v>
          </cell>
          <cell r="C289">
            <v>7</v>
          </cell>
          <cell r="D289">
            <v>2</v>
          </cell>
          <cell r="E289">
            <v>275</v>
          </cell>
          <cell r="F289">
            <v>836572.42000994203</v>
          </cell>
          <cell r="G289">
            <v>7000</v>
          </cell>
          <cell r="H289">
            <v>4406.1864399465749</v>
          </cell>
          <cell r="I289">
            <v>64756.526105369419</v>
          </cell>
          <cell r="J289">
            <v>30727.324270891739</v>
          </cell>
          <cell r="K289">
            <v>31362.115447900673</v>
          </cell>
          <cell r="L289">
            <v>25172.52536771847</v>
          </cell>
          <cell r="M289">
            <v>25447.029660479089</v>
          </cell>
          <cell r="N289">
            <v>24966.647148148008</v>
          </cell>
          <cell r="O289">
            <v>32241.0109063044</v>
          </cell>
          <cell r="P289">
            <v>36749.262193327813</v>
          </cell>
          <cell r="Q289">
            <v>56462.101717199715</v>
          </cell>
          <cell r="R289">
            <v>0</v>
          </cell>
          <cell r="S289">
            <v>29804.785308053906</v>
          </cell>
          <cell r="T289">
            <v>0</v>
          </cell>
          <cell r="U289">
            <v>26090.840085112519</v>
          </cell>
          <cell r="V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7831.5932261450371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U289">
            <v>0</v>
          </cell>
        </row>
        <row r="290">
          <cell r="B290">
            <v>38537</v>
          </cell>
          <cell r="C290">
            <v>7</v>
          </cell>
          <cell r="D290">
            <v>3</v>
          </cell>
          <cell r="E290">
            <v>276</v>
          </cell>
          <cell r="F290">
            <v>729876.73269453598</v>
          </cell>
          <cell r="G290">
            <v>7000</v>
          </cell>
          <cell r="H290">
            <v>3844.2254197107718</v>
          </cell>
          <cell r="I290">
            <v>56497.537528040615</v>
          </cell>
          <cell r="J290">
            <v>26808.389216342377</v>
          </cell>
          <cell r="K290">
            <v>27362.219702665476</v>
          </cell>
          <cell r="L290">
            <v>21962.044324677034</v>
          </cell>
          <cell r="M290">
            <v>22201.538589032967</v>
          </cell>
          <cell r="N290">
            <v>21782.423626410084</v>
          </cell>
          <cell r="O290">
            <v>28129.021631842341</v>
          </cell>
          <cell r="P290">
            <v>32062.294640650682</v>
          </cell>
          <cell r="Q290">
            <v>49260.9764997112</v>
          </cell>
          <cell r="R290">
            <v>0</v>
          </cell>
          <cell r="S290">
            <v>26003.510035683423</v>
          </cell>
          <cell r="T290">
            <v>0</v>
          </cell>
          <cell r="U290">
            <v>19860.035295813854</v>
          </cell>
          <cell r="V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7624.3664421021249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U290">
            <v>0</v>
          </cell>
        </row>
        <row r="291">
          <cell r="B291">
            <v>38538</v>
          </cell>
          <cell r="C291">
            <v>7</v>
          </cell>
          <cell r="D291">
            <v>4</v>
          </cell>
          <cell r="E291">
            <v>277</v>
          </cell>
          <cell r="F291">
            <v>538298.51665823802</v>
          </cell>
          <cell r="G291">
            <v>7000</v>
          </cell>
          <cell r="H291">
            <v>2835.192229639481</v>
          </cell>
          <cell r="I291">
            <v>41668.050622618612</v>
          </cell>
          <cell r="J291">
            <v>19771.716925237775</v>
          </cell>
          <cell r="K291">
            <v>20180.177855574908</v>
          </cell>
          <cell r="L291">
            <v>16197.441777752707</v>
          </cell>
          <cell r="M291">
            <v>16374.073531412007</v>
          </cell>
          <cell r="N291">
            <v>16064.967962508234</v>
          </cell>
          <cell r="O291">
            <v>20745.709434479657</v>
          </cell>
          <cell r="P291">
            <v>23646.576021138648</v>
          </cell>
          <cell r="Q291">
            <v>36330.943830797049</v>
          </cell>
          <cell r="R291">
            <v>0</v>
          </cell>
          <cell r="S291">
            <v>16995.531490176105</v>
          </cell>
          <cell r="T291">
            <v>0</v>
          </cell>
          <cell r="U291">
            <v>12023.573208397211</v>
          </cell>
          <cell r="V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6423.7432648289287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U291">
            <v>0</v>
          </cell>
        </row>
        <row r="292">
          <cell r="B292">
            <v>38539</v>
          </cell>
          <cell r="C292">
            <v>7</v>
          </cell>
          <cell r="D292">
            <v>5</v>
          </cell>
          <cell r="E292">
            <v>278</v>
          </cell>
          <cell r="F292">
            <v>578549.38008699997</v>
          </cell>
          <cell r="G292">
            <v>7000</v>
          </cell>
          <cell r="H292">
            <v>3047.1915788815286</v>
          </cell>
          <cell r="I292">
            <v>44783.747513937727</v>
          </cell>
          <cell r="J292">
            <v>21250.13206680346</v>
          </cell>
          <cell r="K292">
            <v>21689.135353499012</v>
          </cell>
          <cell r="L292">
            <v>17408.593205289657</v>
          </cell>
          <cell r="M292">
            <v>17598.432464401249</v>
          </cell>
          <cell r="N292">
            <v>17266.213760955969</v>
          </cell>
          <cell r="O292">
            <v>22296.954127413072</v>
          </cell>
          <cell r="P292">
            <v>25414.73081356394</v>
          </cell>
          <cell r="Q292">
            <v>39047.562608514898</v>
          </cell>
          <cell r="R292">
            <v>0</v>
          </cell>
          <cell r="S292">
            <v>19632.212650143356</v>
          </cell>
          <cell r="T292">
            <v>0</v>
          </cell>
          <cell r="U292">
            <v>13067.671463757995</v>
          </cell>
          <cell r="V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6568.7538334775527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U292">
            <v>0</v>
          </cell>
        </row>
        <row r="293">
          <cell r="B293">
            <v>38540</v>
          </cell>
          <cell r="C293">
            <v>7</v>
          </cell>
          <cell r="D293">
            <v>6</v>
          </cell>
          <cell r="E293">
            <v>279</v>
          </cell>
          <cell r="F293">
            <v>714041.75130099</v>
          </cell>
          <cell r="G293">
            <v>7000</v>
          </cell>
          <cell r="H293">
            <v>3760.8233392402981</v>
          </cell>
          <cell r="I293">
            <v>55271.799789785968</v>
          </cell>
          <cell r="J293">
            <v>26226.769984743463</v>
          </cell>
          <cell r="K293">
            <v>26768.584886717508</v>
          </cell>
          <cell r="L293">
            <v>21485.568575187648</v>
          </cell>
          <cell r="M293">
            <v>21719.866911176425</v>
          </cell>
          <cell r="N293">
            <v>21309.844823196068</v>
          </cell>
          <cell r="O293">
            <v>27518.750726898601</v>
          </cell>
          <cell r="P293">
            <v>31366.689730497212</v>
          </cell>
          <cell r="Q293">
            <v>48192.238983691095</v>
          </cell>
          <cell r="R293">
            <v>0</v>
          </cell>
          <cell r="S293">
            <v>25439.352994998222</v>
          </cell>
          <cell r="T293">
            <v>0</v>
          </cell>
          <cell r="U293">
            <v>19007.639673061443</v>
          </cell>
          <cell r="V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7533.3517982630228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U293">
            <v>0</v>
          </cell>
        </row>
        <row r="294">
          <cell r="B294">
            <v>38541</v>
          </cell>
          <cell r="C294">
            <v>7</v>
          </cell>
          <cell r="D294">
            <v>7</v>
          </cell>
          <cell r="E294">
            <v>280</v>
          </cell>
          <cell r="F294">
            <v>832346.36388240394</v>
          </cell>
          <cell r="G294">
            <v>7000</v>
          </cell>
          <cell r="H294">
            <v>4383.9280068949693</v>
          </cell>
          <cell r="I294">
            <v>64429.399956574758</v>
          </cell>
          <cell r="J294">
            <v>30572.101131911957</v>
          </cell>
          <cell r="K294">
            <v>31203.685577406512</v>
          </cell>
          <cell r="L294">
            <v>25045.3630294303</v>
          </cell>
          <cell r="M294">
            <v>25318.480627482</v>
          </cell>
          <cell r="N294">
            <v>24840.524830891529</v>
          </cell>
          <cell r="O294">
            <v>32078.141179261529</v>
          </cell>
          <cell r="P294">
            <v>36563.618439171085</v>
          </cell>
          <cell r="Q294">
            <v>56176.875949258661</v>
          </cell>
          <cell r="R294">
            <v>0</v>
          </cell>
          <cell r="S294">
            <v>29654.222496552706</v>
          </cell>
          <cell r="T294">
            <v>0</v>
          </cell>
          <cell r="U294">
            <v>25827.903244064415</v>
          </cell>
          <cell r="V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7838.3333806764294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U294">
            <v>0</v>
          </cell>
        </row>
        <row r="295">
          <cell r="B295">
            <v>38542</v>
          </cell>
          <cell r="C295">
            <v>7</v>
          </cell>
          <cell r="D295">
            <v>8</v>
          </cell>
          <cell r="E295">
            <v>281</v>
          </cell>
          <cell r="F295">
            <v>863820.64819063991</v>
          </cell>
          <cell r="G295">
            <v>7000</v>
          </cell>
          <cell r="H295">
            <v>4549.7015387600577</v>
          </cell>
          <cell r="I295">
            <v>66865.728557307113</v>
          </cell>
          <cell r="J295">
            <v>31728.152320070796</v>
          </cell>
          <cell r="K295">
            <v>32383.619453427931</v>
          </cell>
          <cell r="L295">
            <v>25992.426548653701</v>
          </cell>
          <cell r="M295">
            <v>26275.87179551084</v>
          </cell>
          <cell r="N295">
            <v>25779.842613510849</v>
          </cell>
          <cell r="O295">
            <v>33291.141655224987</v>
          </cell>
          <cell r="P295">
            <v>37946.232422999245</v>
          </cell>
          <cell r="Q295">
            <v>58301.144212927407</v>
          </cell>
          <cell r="R295">
            <v>0</v>
          </cell>
          <cell r="S295">
            <v>30775.565089367894</v>
          </cell>
          <cell r="T295">
            <v>0</v>
          </cell>
          <cell r="U295">
            <v>27818.143258194064</v>
          </cell>
          <cell r="V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7755.169903368298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U295">
            <v>0</v>
          </cell>
        </row>
        <row r="296">
          <cell r="B296">
            <v>38543</v>
          </cell>
          <cell r="C296">
            <v>7</v>
          </cell>
          <cell r="D296">
            <v>9</v>
          </cell>
          <cell r="E296">
            <v>282</v>
          </cell>
          <cell r="F296">
            <v>756523.94840446196</v>
          </cell>
          <cell r="G296">
            <v>7000</v>
          </cell>
          <cell r="H296">
            <v>3984.5750149341143</v>
          </cell>
          <cell r="I296">
            <v>58560.217432949175</v>
          </cell>
          <cell r="J296">
            <v>27787.142063615978</v>
          </cell>
          <cell r="K296">
            <v>28361.192458006706</v>
          </cell>
          <cell r="L296">
            <v>22763.860996363637</v>
          </cell>
          <cell r="M296">
            <v>23012.099004748819</v>
          </cell>
          <cell r="N296">
            <v>22577.682490074756</v>
          </cell>
          <cell r="O296">
            <v>29155.989712282</v>
          </cell>
          <cell r="P296">
            <v>33232.863372565844</v>
          </cell>
          <cell r="Q296">
            <v>51059.455349726515</v>
          </cell>
          <cell r="R296">
            <v>0</v>
          </cell>
          <cell r="S296">
            <v>26952.877387863533</v>
          </cell>
          <cell r="T296">
            <v>0</v>
          </cell>
          <cell r="U296">
            <v>21336.655174437652</v>
          </cell>
          <cell r="V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7745.0200177240449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U296">
            <v>0</v>
          </cell>
        </row>
        <row r="297">
          <cell r="B297">
            <v>38544</v>
          </cell>
          <cell r="C297">
            <v>7</v>
          </cell>
          <cell r="D297">
            <v>10</v>
          </cell>
          <cell r="E297">
            <v>283</v>
          </cell>
          <cell r="F297">
            <v>805420.60584798397</v>
          </cell>
          <cell r="G297">
            <v>7000</v>
          </cell>
          <cell r="H297">
            <v>4242.1113427320106</v>
          </cell>
          <cell r="I297">
            <v>62345.15893767761</v>
          </cell>
          <cell r="J297">
            <v>29583.117418638984</v>
          </cell>
          <cell r="K297">
            <v>30194.270598141862</v>
          </cell>
          <cell r="L297">
            <v>24235.164998806213</v>
          </cell>
          <cell r="M297">
            <v>24499.447454807454</v>
          </cell>
          <cell r="N297">
            <v>24036.953156805281</v>
          </cell>
          <cell r="O297">
            <v>31040.438240838186</v>
          </cell>
          <cell r="P297">
            <v>35380.813797166229</v>
          </cell>
          <cell r="Q297">
            <v>54359.597668755392</v>
          </cell>
          <cell r="R297">
            <v>0</v>
          </cell>
          <cell r="S297">
            <v>28694.931443827165</v>
          </cell>
          <cell r="T297">
            <v>0</v>
          </cell>
          <cell r="U297">
            <v>24183.906230454188</v>
          </cell>
          <cell r="V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7850.4695037211122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U297">
            <v>0</v>
          </cell>
        </row>
        <row r="298">
          <cell r="B298">
            <v>38545</v>
          </cell>
          <cell r="C298">
            <v>7</v>
          </cell>
          <cell r="D298">
            <v>11</v>
          </cell>
          <cell r="E298">
            <v>284</v>
          </cell>
          <cell r="F298">
            <v>794061.27047847596</v>
          </cell>
          <cell r="G298">
            <v>7000</v>
          </cell>
          <cell r="H298">
            <v>4182.282273216023</v>
          </cell>
          <cell r="I298">
            <v>61465.867342831043</v>
          </cell>
          <cell r="J298">
            <v>29165.888768671615</v>
          </cell>
          <cell r="K298">
            <v>29768.422484160648</v>
          </cell>
          <cell r="L298">
            <v>23893.361765864385</v>
          </cell>
          <cell r="M298">
            <v>24153.916886075858</v>
          </cell>
          <cell r="N298">
            <v>23697.945425705784</v>
          </cell>
          <cell r="O298">
            <v>30602.656111309789</v>
          </cell>
          <cell r="P298">
            <v>34881.81671831078</v>
          </cell>
          <cell r="Q298">
            <v>53592.931288497086</v>
          </cell>
          <cell r="R298">
            <v>0</v>
          </cell>
          <cell r="S298">
            <v>28290.229419432973</v>
          </cell>
          <cell r="T298">
            <v>0</v>
          </cell>
          <cell r="U298">
            <v>23506.5560939385</v>
          </cell>
          <cell r="V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7840.157134123494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U298">
            <v>0</v>
          </cell>
        </row>
        <row r="299">
          <cell r="B299">
            <v>38546</v>
          </cell>
          <cell r="C299">
            <v>7</v>
          </cell>
          <cell r="D299">
            <v>12</v>
          </cell>
          <cell r="E299">
            <v>285</v>
          </cell>
          <cell r="F299">
            <v>777661.21755925403</v>
          </cell>
          <cell r="G299">
            <v>7000</v>
          </cell>
          <cell r="H299">
            <v>4095.9039883734231</v>
          </cell>
          <cell r="I299">
            <v>60196.389136771591</v>
          </cell>
          <cell r="J299">
            <v>28563.514446909096</v>
          </cell>
          <cell r="K299">
            <v>29153.603801758702</v>
          </cell>
          <cell r="L299">
            <v>23399.88297279572</v>
          </cell>
          <cell r="M299">
            <v>23655.056747865819</v>
          </cell>
          <cell r="N299">
            <v>23208.502641493149</v>
          </cell>
          <cell r="O299">
            <v>29970.60768085075</v>
          </cell>
          <cell r="P299">
            <v>34161.389137509374</v>
          </cell>
          <cell r="Q299">
            <v>52486.055859730783</v>
          </cell>
          <cell r="R299">
            <v>0</v>
          </cell>
          <cell r="S299">
            <v>27705.940427103626</v>
          </cell>
          <cell r="T299">
            <v>0</v>
          </cell>
          <cell r="U299">
            <v>22545.603211170539</v>
          </cell>
          <cell r="V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7809.8421934135777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U299">
            <v>0</v>
          </cell>
        </row>
        <row r="300">
          <cell r="B300">
            <v>38547</v>
          </cell>
          <cell r="C300">
            <v>7</v>
          </cell>
          <cell r="D300">
            <v>13</v>
          </cell>
          <cell r="E300">
            <v>286</v>
          </cell>
          <cell r="F300">
            <v>800776.23705391202</v>
          </cell>
          <cell r="G300">
            <v>7000</v>
          </cell>
          <cell r="H300">
            <v>4217.6496771151733</v>
          </cell>
          <cell r="I300">
            <v>61985.652477910851</v>
          </cell>
          <cell r="J300">
            <v>29412.529645774845</v>
          </cell>
          <cell r="K300">
            <v>30020.158678099626</v>
          </cell>
          <cell r="L300">
            <v>24095.415601755292</v>
          </cell>
          <cell r="M300">
            <v>24358.174102220062</v>
          </cell>
          <cell r="N300">
            <v>23898.346726406719</v>
          </cell>
          <cell r="O300">
            <v>30861.446988723044</v>
          </cell>
          <cell r="P300">
            <v>35176.794249720675</v>
          </cell>
          <cell r="Q300">
            <v>54046.139064346746</v>
          </cell>
          <cell r="R300">
            <v>0</v>
          </cell>
          <cell r="S300">
            <v>28529.465297098235</v>
          </cell>
          <cell r="T300">
            <v>0</v>
          </cell>
          <cell r="U300">
            <v>23905.802737398084</v>
          </cell>
          <cell r="V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7847.3310608277188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U300">
            <v>0</v>
          </cell>
        </row>
        <row r="301">
          <cell r="B301">
            <v>38548</v>
          </cell>
          <cell r="C301">
            <v>7</v>
          </cell>
          <cell r="D301">
            <v>14</v>
          </cell>
          <cell r="E301">
            <v>287</v>
          </cell>
          <cell r="F301">
            <v>774905.74510189402</v>
          </cell>
          <cell r="G301">
            <v>7000</v>
          </cell>
          <cell r="H301">
            <v>4081.3910483256013</v>
          </cell>
          <cell r="I301">
            <v>59983.096396239293</v>
          </cell>
          <cell r="J301">
            <v>28462.305880033553</v>
          </cell>
          <cell r="K301">
            <v>29050.304382301139</v>
          </cell>
          <cell r="L301">
            <v>23316.970604811944</v>
          </cell>
          <cell r="M301">
            <v>23571.240227414142</v>
          </cell>
          <cell r="N301">
            <v>23126.268387860295</v>
          </cell>
          <cell r="O301">
            <v>29864.413386818545</v>
          </cell>
          <cell r="P301">
            <v>34040.345725869272</v>
          </cell>
          <cell r="Q301">
            <v>52300.08299898963</v>
          </cell>
          <cell r="R301">
            <v>0</v>
          </cell>
          <cell r="S301">
            <v>27607.770486224035</v>
          </cell>
          <cell r="T301">
            <v>0</v>
          </cell>
          <cell r="U301">
            <v>22386.11543872398</v>
          </cell>
          <cell r="V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7803.0073731130087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U301">
            <v>0</v>
          </cell>
        </row>
        <row r="302">
          <cell r="B302">
            <v>38549</v>
          </cell>
          <cell r="C302">
            <v>7</v>
          </cell>
          <cell r="D302">
            <v>15</v>
          </cell>
          <cell r="E302">
            <v>288</v>
          </cell>
          <cell r="F302">
            <v>770650.73654636194</v>
          </cell>
          <cell r="G302">
            <v>7000</v>
          </cell>
          <cell r="H302">
            <v>4058.980124237261</v>
          </cell>
          <cell r="I302">
            <v>59653.729128069484</v>
          </cell>
          <cell r="J302">
            <v>28306.019317706174</v>
          </cell>
          <cell r="K302">
            <v>28890.789119356163</v>
          </cell>
          <cell r="L302">
            <v>23188.93708584569</v>
          </cell>
          <cell r="M302">
            <v>23441.810513586224</v>
          </cell>
          <cell r="N302">
            <v>22999.282015040288</v>
          </cell>
          <cell r="O302">
            <v>29700.427850164477</v>
          </cell>
          <cell r="P302">
            <v>33853.430138764168</v>
          </cell>
          <cell r="Q302">
            <v>52012.903168381359</v>
          </cell>
          <cell r="R302">
            <v>0</v>
          </cell>
          <cell r="S302">
            <v>27456.176178967224</v>
          </cell>
          <cell r="T302">
            <v>0</v>
          </cell>
          <cell r="U302">
            <v>22140.946020821957</v>
          </cell>
          <cell r="V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7791.489303678959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U302">
            <v>0</v>
          </cell>
        </row>
        <row r="303">
          <cell r="B303">
            <v>38550</v>
          </cell>
          <cell r="C303">
            <v>7</v>
          </cell>
          <cell r="D303">
            <v>16</v>
          </cell>
          <cell r="E303">
            <v>289</v>
          </cell>
          <cell r="F303">
            <v>727361.864897402</v>
          </cell>
          <cell r="G303">
            <v>7000</v>
          </cell>
          <cell r="H303">
            <v>3830.9797327613283</v>
          </cell>
          <cell r="I303">
            <v>56302.86926231566</v>
          </cell>
          <cell r="J303">
            <v>26716.018064183139</v>
          </cell>
          <cell r="K303">
            <v>27267.940268747509</v>
          </cell>
          <cell r="L303">
            <v>21886.371768535319</v>
          </cell>
          <cell r="M303">
            <v>22125.040829968555</v>
          </cell>
          <cell r="N303">
            <v>21707.36997246039</v>
          </cell>
          <cell r="O303">
            <v>28032.100100441214</v>
          </cell>
          <cell r="P303">
            <v>31951.820599374812</v>
          </cell>
          <cell r="Q303">
            <v>49091.242573549251</v>
          </cell>
          <cell r="R303">
            <v>0</v>
          </cell>
          <cell r="S303">
            <v>25913.912180221218</v>
          </cell>
          <cell r="T303">
            <v>0</v>
          </cell>
          <cell r="U303">
            <v>19723.411356577719</v>
          </cell>
          <cell r="V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7610.8450763166502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U303">
            <v>0</v>
          </cell>
        </row>
        <row r="304">
          <cell r="B304">
            <v>38551</v>
          </cell>
          <cell r="C304">
            <v>7</v>
          </cell>
          <cell r="D304">
            <v>17</v>
          </cell>
          <cell r="E304">
            <v>290</v>
          </cell>
          <cell r="F304">
            <v>795908.23571257596</v>
          </cell>
          <cell r="G304">
            <v>7000</v>
          </cell>
          <cell r="H304">
            <v>4192.0101496973539</v>
          </cell>
          <cell r="I304">
            <v>61608.835302970445</v>
          </cell>
          <cell r="J304">
            <v>29233.727844294714</v>
          </cell>
          <cell r="K304">
            <v>29837.663037057926</v>
          </cell>
          <cell r="L304">
            <v>23948.937084983947</v>
          </cell>
          <cell r="M304">
            <v>24210.098249422092</v>
          </cell>
          <cell r="N304">
            <v>23753.066211655339</v>
          </cell>
          <cell r="O304">
            <v>30673.837069266152</v>
          </cell>
          <cell r="P304">
            <v>34962.950889156491</v>
          </cell>
          <cell r="Q304">
            <v>53717.587010370691</v>
          </cell>
          <cell r="R304">
            <v>0</v>
          </cell>
          <cell r="S304">
            <v>28356.031734877623</v>
          </cell>
          <cell r="T304">
            <v>0</v>
          </cell>
          <cell r="U304">
            <v>23616.034506950466</v>
          </cell>
          <cell r="V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7842.4385790097958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U304">
            <v>0</v>
          </cell>
        </row>
        <row r="305">
          <cell r="B305">
            <v>38552</v>
          </cell>
          <cell r="C305">
            <v>7</v>
          </cell>
          <cell r="D305">
            <v>18</v>
          </cell>
          <cell r="E305">
            <v>291</v>
          </cell>
          <cell r="F305">
            <v>729215.81864860398</v>
          </cell>
          <cell r="G305">
            <v>7000</v>
          </cell>
          <cell r="H305">
            <v>3840.7444174239395</v>
          </cell>
          <cell r="I305">
            <v>56446.378182304245</v>
          </cell>
          <cell r="J305">
            <v>26784.11382820049</v>
          </cell>
          <cell r="K305">
            <v>27337.442812926023</v>
          </cell>
          <cell r="L305">
            <v>21942.157372646143</v>
          </cell>
          <cell r="M305">
            <v>22181.434771446373</v>
          </cell>
          <cell r="N305">
            <v>21762.699323545974</v>
          </cell>
          <cell r="O305">
            <v>28103.550391752011</v>
          </cell>
          <cell r="P305">
            <v>32033.261764380488</v>
          </cell>
          <cell r="Q305">
            <v>49216.369965721839</v>
          </cell>
          <cell r="R305">
            <v>0</v>
          </cell>
          <cell r="S305">
            <v>25979.963477399986</v>
          </cell>
          <cell r="T305">
            <v>0</v>
          </cell>
          <cell r="U305">
            <v>19824.084475898835</v>
          </cell>
          <cell r="V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7620.8476739947882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U305">
            <v>0</v>
          </cell>
        </row>
        <row r="306">
          <cell r="B306">
            <v>38553</v>
          </cell>
          <cell r="C306">
            <v>7</v>
          </cell>
          <cell r="D306">
            <v>19</v>
          </cell>
          <cell r="E306">
            <v>292</v>
          </cell>
          <cell r="F306">
            <v>606801.95801121392</v>
          </cell>
          <cell r="G306">
            <v>7000</v>
          </cell>
          <cell r="H306">
            <v>3195.9965391762103</v>
          </cell>
          <cell r="I306">
            <v>46970.693624199877</v>
          </cell>
          <cell r="J306">
            <v>22287.849905213247</v>
          </cell>
          <cell r="K306">
            <v>22748.291248872036</v>
          </cell>
          <cell r="L306">
            <v>18258.71534354072</v>
          </cell>
          <cell r="M306">
            <v>18457.825113771545</v>
          </cell>
          <cell r="N306">
            <v>18109.383015867599</v>
          </cell>
          <cell r="O306">
            <v>23385.79192698453</v>
          </cell>
          <cell r="P306">
            <v>26655.820489652022</v>
          </cell>
          <cell r="Q306">
            <v>40954.390864353314</v>
          </cell>
          <cell r="R306">
            <v>0</v>
          </cell>
          <cell r="S306">
            <v>21596.448169449348</v>
          </cell>
          <cell r="T306">
            <v>0</v>
          </cell>
          <cell r="U306">
            <v>13741.005510281488</v>
          </cell>
          <cell r="V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6602.532049291166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U306">
            <v>0</v>
          </cell>
        </row>
        <row r="307">
          <cell r="B307">
            <v>38554</v>
          </cell>
          <cell r="C307">
            <v>7</v>
          </cell>
          <cell r="D307">
            <v>20</v>
          </cell>
          <cell r="E307">
            <v>293</v>
          </cell>
          <cell r="F307">
            <v>599211.43007885595</v>
          </cell>
          <cell r="G307">
            <v>7000</v>
          </cell>
          <cell r="H307">
            <v>3156.0175959937496</v>
          </cell>
          <cell r="I307">
            <v>46383.133948016162</v>
          </cell>
          <cell r="J307">
            <v>22009.049639287612</v>
          </cell>
          <cell r="K307">
            <v>22463.731290127169</v>
          </cell>
          <cell r="L307">
            <v>18030.315802315843</v>
          </cell>
          <cell r="M307">
            <v>18226.934894570786</v>
          </cell>
          <cell r="N307">
            <v>17882.851483124636</v>
          </cell>
          <cell r="O307">
            <v>23093.257427880613</v>
          </cell>
          <cell r="P307">
            <v>26322.380975630411</v>
          </cell>
          <cell r="Q307">
            <v>40442.089538188462</v>
          </cell>
          <cell r="R307">
            <v>0</v>
          </cell>
          <cell r="S307">
            <v>21059.524566067714</v>
          </cell>
          <cell r="T307">
            <v>0</v>
          </cell>
          <cell r="U307">
            <v>13565.509527778016</v>
          </cell>
          <cell r="V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6599.020550637314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U307">
            <v>0</v>
          </cell>
        </row>
        <row r="308">
          <cell r="B308">
            <v>38555</v>
          </cell>
          <cell r="C308">
            <v>7</v>
          </cell>
          <cell r="D308">
            <v>21</v>
          </cell>
          <cell r="E308">
            <v>294</v>
          </cell>
          <cell r="F308">
            <v>623440.61887149001</v>
          </cell>
          <cell r="G308">
            <v>7000</v>
          </cell>
          <cell r="H308">
            <v>3283.6315604939668</v>
          </cell>
          <cell r="I308">
            <v>48258.641745109788</v>
          </cell>
          <cell r="J308">
            <v>22898.988302150861</v>
          </cell>
          <cell r="K308">
            <v>23372.055062161799</v>
          </cell>
          <cell r="L308">
            <v>18759.373867025377</v>
          </cell>
          <cell r="M308">
            <v>18963.943276759837</v>
          </cell>
          <cell r="N308">
            <v>18605.946809724537</v>
          </cell>
          <cell r="O308">
            <v>24027.036167687667</v>
          </cell>
          <cell r="P308">
            <v>27386.729728200531</v>
          </cell>
          <cell r="Q308">
            <v>42077.370464756277</v>
          </cell>
          <cell r="R308">
            <v>0</v>
          </cell>
          <cell r="S308">
            <v>22211.482656294353</v>
          </cell>
          <cell r="T308">
            <v>0</v>
          </cell>
          <cell r="U308">
            <v>14490.09277693993</v>
          </cell>
          <cell r="V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6773.2467712136931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U308">
            <v>0</v>
          </cell>
        </row>
        <row r="309">
          <cell r="B309">
            <v>38556</v>
          </cell>
          <cell r="C309">
            <v>7</v>
          </cell>
          <cell r="D309">
            <v>22</v>
          </cell>
          <cell r="E309">
            <v>295</v>
          </cell>
          <cell r="F309">
            <v>459815.47288360598</v>
          </cell>
          <cell r="G309">
            <v>7000</v>
          </cell>
          <cell r="H309">
            <v>2421.8258372338987</v>
          </cell>
          <cell r="I309">
            <v>35592.916956413821</v>
          </cell>
          <cell r="J309">
            <v>16889.032918273919</v>
          </cell>
          <cell r="K309">
            <v>17237.940912677124</v>
          </cell>
          <cell r="L309">
            <v>13835.881244440832</v>
          </cell>
          <cell r="M309">
            <v>13986.760377155731</v>
          </cell>
          <cell r="N309">
            <v>13722.721894904658</v>
          </cell>
          <cell r="O309">
            <v>17721.018911849464</v>
          </cell>
          <cell r="P309">
            <v>20198.943892207</v>
          </cell>
          <cell r="Q309">
            <v>27260.572390280653</v>
          </cell>
          <cell r="R309">
            <v>0</v>
          </cell>
          <cell r="S309">
            <v>13535.704383163593</v>
          </cell>
          <cell r="T309">
            <v>0</v>
          </cell>
          <cell r="U309">
            <v>10679.928249047474</v>
          </cell>
          <cell r="V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6363.7283257293184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U309">
            <v>0</v>
          </cell>
        </row>
        <row r="310">
          <cell r="B310">
            <v>38557</v>
          </cell>
          <cell r="C310">
            <v>7</v>
          </cell>
          <cell r="D310">
            <v>23</v>
          </cell>
          <cell r="E310">
            <v>296</v>
          </cell>
          <cell r="F310">
            <v>733435.88461862598</v>
          </cell>
          <cell r="G310">
            <v>7000</v>
          </cell>
          <cell r="H310">
            <v>3862.9713006058755</v>
          </cell>
          <cell r="I310">
            <v>56773.04065122817</v>
          </cell>
          <cell r="J310">
            <v>26939.116948556617</v>
          </cell>
          <cell r="K310">
            <v>27495.648119464826</v>
          </cell>
          <cell r="L310">
            <v>22069.139466656081</v>
          </cell>
          <cell r="M310">
            <v>22309.801594616387</v>
          </cell>
          <cell r="N310">
            <v>21888.642870685853</v>
          </cell>
          <cell r="O310">
            <v>28266.189261633932</v>
          </cell>
          <cell r="P310">
            <v>32218.642380685807</v>
          </cell>
          <cell r="Q310">
            <v>49501.191444835196</v>
          </cell>
          <cell r="R310">
            <v>0</v>
          </cell>
          <cell r="S310">
            <v>26130.312875986223</v>
          </cell>
          <cell r="T310">
            <v>0</v>
          </cell>
          <cell r="U310">
            <v>20054.197467654772</v>
          </cell>
          <cell r="V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7642.887879647059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U310">
            <v>0</v>
          </cell>
        </row>
        <row r="311">
          <cell r="B311">
            <v>38558</v>
          </cell>
          <cell r="C311">
            <v>7</v>
          </cell>
          <cell r="D311">
            <v>24</v>
          </cell>
          <cell r="E311">
            <v>297</v>
          </cell>
          <cell r="F311">
            <v>756677.69578070601</v>
          </cell>
          <cell r="G311">
            <v>7000</v>
          </cell>
          <cell r="H311">
            <v>3985.3847949222895</v>
          </cell>
          <cell r="I311">
            <v>58572.118549631043</v>
          </cell>
          <cell r="J311">
            <v>27792.789208289465</v>
          </cell>
          <cell r="K311">
            <v>28366.956266193829</v>
          </cell>
          <cell r="L311">
            <v>22768.487266171425</v>
          </cell>
          <cell r="M311">
            <v>23016.775723643583</v>
          </cell>
          <cell r="N311">
            <v>22582.27092306731</v>
          </cell>
          <cell r="O311">
            <v>29161.915046079448</v>
          </cell>
          <cell r="P311">
            <v>33239.61724408489</v>
          </cell>
          <cell r="Q311">
            <v>51069.832096304097</v>
          </cell>
          <cell r="R311">
            <v>0</v>
          </cell>
          <cell r="S311">
            <v>26958.354986014059</v>
          </cell>
          <cell r="T311">
            <v>0</v>
          </cell>
          <cell r="U311">
            <v>21345.328496938819</v>
          </cell>
          <cell r="V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7745.5926934625968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U311">
            <v>0</v>
          </cell>
        </row>
        <row r="312">
          <cell r="B312">
            <v>38559</v>
          </cell>
          <cell r="C312">
            <v>7</v>
          </cell>
          <cell r="D312">
            <v>25</v>
          </cell>
          <cell r="E312">
            <v>298</v>
          </cell>
          <cell r="F312">
            <v>745947.32695037802</v>
          </cell>
          <cell r="G312">
            <v>7000</v>
          </cell>
          <cell r="H312">
            <v>3928.8684617215677</v>
          </cell>
          <cell r="I312">
            <v>57741.513341210339</v>
          </cell>
          <cell r="J312">
            <v>27398.66251380456</v>
          </cell>
          <cell r="K312">
            <v>27964.687367523587</v>
          </cell>
          <cell r="L312">
            <v>22445.609682443293</v>
          </cell>
          <cell r="M312">
            <v>22690.377186754224</v>
          </cell>
          <cell r="N312">
            <v>22262.0340542101</v>
          </cell>
          <cell r="O312">
            <v>28748.37291844971</v>
          </cell>
          <cell r="P312">
            <v>32768.249639625559</v>
          </cell>
          <cell r="Q312">
            <v>50345.616042954105</v>
          </cell>
          <cell r="R312">
            <v>0</v>
          </cell>
          <cell r="S312">
            <v>26576.061317690215</v>
          </cell>
          <cell r="T312">
            <v>0</v>
          </cell>
          <cell r="U312">
            <v>20744.229166435412</v>
          </cell>
          <cell r="V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7702.1705320036035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U312">
            <v>0</v>
          </cell>
        </row>
        <row r="313">
          <cell r="B313">
            <v>38560</v>
          </cell>
          <cell r="C313">
            <v>7</v>
          </cell>
          <cell r="D313">
            <v>26</v>
          </cell>
          <cell r="E313">
            <v>299</v>
          </cell>
          <cell r="F313">
            <v>635402.96343094204</v>
          </cell>
          <cell r="G313">
            <v>7000</v>
          </cell>
          <cell r="H313">
            <v>3346.6366502233172</v>
          </cell>
          <cell r="I313">
            <v>49184.61044694241</v>
          </cell>
          <cell r="J313">
            <v>23338.365493564907</v>
          </cell>
          <cell r="K313">
            <v>23820.509280980823</v>
          </cell>
          <cell r="L313">
            <v>19119.321690641911</v>
          </cell>
          <cell r="M313">
            <v>19327.816301416362</v>
          </cell>
          <cell r="N313">
            <v>18962.950732561076</v>
          </cell>
          <cell r="O313">
            <v>24488.057918083981</v>
          </cell>
          <cell r="P313">
            <v>27912.216017429386</v>
          </cell>
          <cell r="Q313">
            <v>42884.735253669518</v>
          </cell>
          <cell r="R313">
            <v>0</v>
          </cell>
          <cell r="S313">
            <v>22637.668247460741</v>
          </cell>
          <cell r="T313">
            <v>0</v>
          </cell>
          <cell r="U313">
            <v>15051.488442488742</v>
          </cell>
          <cell r="V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6894.3549401109085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U313">
            <v>0</v>
          </cell>
        </row>
        <row r="314">
          <cell r="B314">
            <v>38561</v>
          </cell>
          <cell r="C314">
            <v>7</v>
          </cell>
          <cell r="D314">
            <v>27</v>
          </cell>
          <cell r="E314">
            <v>300</v>
          </cell>
          <cell r="F314">
            <v>612297.92753214401</v>
          </cell>
          <cell r="G314">
            <v>7000</v>
          </cell>
          <cell r="H314">
            <v>3224.9435445976828</v>
          </cell>
          <cell r="I314">
            <v>47396.119905587693</v>
          </cell>
          <cell r="J314">
            <v>22489.716992405229</v>
          </cell>
          <cell r="K314">
            <v>22954.328677898808</v>
          </cell>
          <cell r="L314">
            <v>18424.089468812715</v>
          </cell>
          <cell r="M314">
            <v>18625.002630107236</v>
          </cell>
          <cell r="N314">
            <v>18273.404597841829</v>
          </cell>
          <cell r="O314">
            <v>23597.603372146586</v>
          </cell>
          <cell r="P314">
            <v>26897.249468303744</v>
          </cell>
          <cell r="Q314">
            <v>41325.325863766397</v>
          </cell>
          <cell r="R314">
            <v>0</v>
          </cell>
          <cell r="S314">
            <v>21814.499065657725</v>
          </cell>
          <cell r="T314">
            <v>0</v>
          </cell>
          <cell r="U314">
            <v>13976.761564544977</v>
          </cell>
          <cell r="V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6655.5246405042935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U314">
            <v>0</v>
          </cell>
        </row>
        <row r="315">
          <cell r="B315">
            <v>38562</v>
          </cell>
          <cell r="C315">
            <v>7</v>
          </cell>
          <cell r="D315">
            <v>28</v>
          </cell>
          <cell r="E315">
            <v>301</v>
          </cell>
          <cell r="F315">
            <v>584926.90112236794</v>
          </cell>
          <cell r="G315">
            <v>7000</v>
          </cell>
          <cell r="H315">
            <v>3080.7816734559806</v>
          </cell>
          <cell r="I315">
            <v>45277.412016300164</v>
          </cell>
          <cell r="J315">
            <v>21484.378561441492</v>
          </cell>
          <cell r="K315">
            <v>21928.221111287021</v>
          </cell>
          <cell r="L315">
            <v>17600.493280173851</v>
          </cell>
          <cell r="M315">
            <v>17792.425193620566</v>
          </cell>
          <cell r="N315">
            <v>17456.544345088816</v>
          </cell>
          <cell r="O315">
            <v>22542.740051426725</v>
          </cell>
          <cell r="P315">
            <v>25694.884912678772</v>
          </cell>
          <cell r="Q315">
            <v>39477.995447070884</v>
          </cell>
          <cell r="R315">
            <v>0</v>
          </cell>
          <cell r="S315">
            <v>20067.421600435933</v>
          </cell>
          <cell r="T315">
            <v>0</v>
          </cell>
          <cell r="U315">
            <v>13224.352444150327</v>
          </cell>
          <cell r="V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6581.3210519435561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U315">
            <v>0</v>
          </cell>
        </row>
        <row r="316">
          <cell r="B316">
            <v>38563</v>
          </cell>
          <cell r="C316">
            <v>7</v>
          </cell>
          <cell r="D316">
            <v>29</v>
          </cell>
          <cell r="E316">
            <v>302</v>
          </cell>
          <cell r="F316">
            <v>652975.09050412802</v>
          </cell>
          <cell r="G316">
            <v>7000</v>
          </cell>
          <cell r="H316">
            <v>3439.1881928978532</v>
          </cell>
          <cell r="I316">
            <v>50544.815347706543</v>
          </cell>
          <cell r="J316">
            <v>23983.79012602014</v>
          </cell>
          <cell r="K316">
            <v>24479.267643978124</v>
          </cell>
          <cell r="L316">
            <v>19648.068280816722</v>
          </cell>
          <cell r="M316">
            <v>19862.328829122875</v>
          </cell>
          <cell r="N316">
            <v>19487.372869587107</v>
          </cell>
          <cell r="O316">
            <v>25165.277399700197</v>
          </cell>
          <cell r="P316">
            <v>28684.130904486399</v>
          </cell>
          <cell r="Q316">
            <v>44070.7165297221</v>
          </cell>
          <cell r="R316">
            <v>0</v>
          </cell>
          <cell r="S316">
            <v>23263.715033483073</v>
          </cell>
          <cell r="T316">
            <v>0</v>
          </cell>
          <cell r="U316">
            <v>15895.500461557134</v>
          </cell>
          <cell r="V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7061.7372403589379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U316">
            <v>0</v>
          </cell>
        </row>
        <row r="317">
          <cell r="B317">
            <v>38564</v>
          </cell>
          <cell r="C317">
            <v>7</v>
          </cell>
          <cell r="D317">
            <v>30</v>
          </cell>
          <cell r="E317">
            <v>303</v>
          </cell>
          <cell r="F317">
            <v>664585.01412972203</v>
          </cell>
          <cell r="G317">
            <v>7000</v>
          </cell>
          <cell r="H317">
            <v>3500.3370986283335</v>
          </cell>
          <cell r="I317">
            <v>51443.50421714499</v>
          </cell>
          <cell r="J317">
            <v>24410.222888409884</v>
          </cell>
          <cell r="K317">
            <v>24914.510016757831</v>
          </cell>
          <cell r="L317">
            <v>19997.41173273098</v>
          </cell>
          <cell r="M317">
            <v>20215.481842286848</v>
          </cell>
          <cell r="N317">
            <v>19833.85915056408</v>
          </cell>
          <cell r="O317">
            <v>25612.717053794564</v>
          </cell>
          <cell r="P317">
            <v>29194.135916791722</v>
          </cell>
          <cell r="Q317">
            <v>44854.295659272429</v>
          </cell>
          <cell r="R317">
            <v>0</v>
          </cell>
          <cell r="S317">
            <v>23677.34483148624</v>
          </cell>
          <cell r="T317">
            <v>0</v>
          </cell>
          <cell r="U317">
            <v>16465.770791041385</v>
          </cell>
          <cell r="V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7165.0514340470281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U317">
            <v>0</v>
          </cell>
        </row>
        <row r="318">
          <cell r="B318">
            <v>38565</v>
          </cell>
          <cell r="C318">
            <v>7</v>
          </cell>
          <cell r="D318">
            <v>31</v>
          </cell>
          <cell r="E318">
            <v>304</v>
          </cell>
          <cell r="F318">
            <v>730186.22416619596</v>
          </cell>
          <cell r="G318">
            <v>7000</v>
          </cell>
          <cell r="H318">
            <v>3845.8554963103461</v>
          </cell>
          <cell r="I318">
            <v>56521.494321361271</v>
          </cell>
          <cell r="J318">
            <v>26819.756845230571</v>
          </cell>
          <cell r="K318">
            <v>27373.822173691507</v>
          </cell>
          <cell r="L318">
            <v>21971.35694571869</v>
          </cell>
          <cell r="M318">
            <v>22210.952763431527</v>
          </cell>
          <cell r="N318">
            <v>21791.660082434064</v>
          </cell>
          <cell r="O318">
            <v>28140.949251824219</v>
          </cell>
          <cell r="P318">
            <v>32075.890096305913</v>
          </cell>
          <cell r="Q318">
            <v>49281.864755808943</v>
          </cell>
          <cell r="R318">
            <v>0</v>
          </cell>
          <cell r="S318">
            <v>26014.536369622794</v>
          </cell>
          <cell r="T318">
            <v>0</v>
          </cell>
          <cell r="U318">
            <v>19876.881468423308</v>
          </cell>
          <cell r="V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7626.0056776126903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U318">
            <v>0</v>
          </cell>
        </row>
        <row r="319">
          <cell r="B319">
            <v>38566</v>
          </cell>
          <cell r="C319">
            <v>8</v>
          </cell>
          <cell r="D319">
            <v>1</v>
          </cell>
          <cell r="E319">
            <v>305</v>
          </cell>
          <cell r="F319">
            <v>721178.02562171803</v>
          </cell>
          <cell r="G319">
            <v>7000</v>
          </cell>
          <cell r="H319">
            <v>3798.4097506395124</v>
          </cell>
          <cell r="I319">
            <v>55824.197075773249</v>
          </cell>
          <cell r="J319">
            <v>26488.885505042883</v>
          </cell>
          <cell r="K319">
            <v>27036.11541218224</v>
          </cell>
          <cell r="L319">
            <v>21700.29959198042</v>
          </cell>
          <cell r="M319">
            <v>21936.939551824467</v>
          </cell>
          <cell r="N319">
            <v>21522.819622097388</v>
          </cell>
          <cell r="O319">
            <v>27793.778557964604</v>
          </cell>
          <cell r="P319">
            <v>31680.174624121639</v>
          </cell>
          <cell r="Q319">
            <v>48673.881740422177</v>
          </cell>
          <cell r="R319">
            <v>0</v>
          </cell>
          <cell r="S319">
            <v>25693.598914348695</v>
          </cell>
          <cell r="T319">
            <v>0</v>
          </cell>
          <cell r="U319">
            <v>19389.470443515838</v>
          </cell>
          <cell r="V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7576.0872610648485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U319">
            <v>0</v>
          </cell>
        </row>
        <row r="320">
          <cell r="B320">
            <v>38567</v>
          </cell>
          <cell r="C320">
            <v>8</v>
          </cell>
          <cell r="D320">
            <v>2</v>
          </cell>
          <cell r="E320">
            <v>306</v>
          </cell>
          <cell r="F320">
            <v>618361.96365750802</v>
          </cell>
          <cell r="G320">
            <v>7000</v>
          </cell>
          <cell r="H320">
            <v>3256.8825293261148</v>
          </cell>
          <cell r="I320">
            <v>47865.518494715652</v>
          </cell>
          <cell r="J320">
            <v>22712.449179072642</v>
          </cell>
          <cell r="K320">
            <v>23181.662255357227</v>
          </cell>
          <cell r="L320">
            <v>18606.556759803101</v>
          </cell>
          <cell r="M320">
            <v>18809.459711709947</v>
          </cell>
          <cell r="N320">
            <v>18454.379545872966</v>
          </cell>
          <cell r="O320">
            <v>23831.307771404405</v>
          </cell>
          <cell r="P320">
            <v>27163.63268652909</v>
          </cell>
          <cell r="Q320">
            <v>41734.600920339508</v>
          </cell>
          <cell r="R320">
            <v>0</v>
          </cell>
          <cell r="S320">
            <v>22030.544073231136</v>
          </cell>
          <cell r="T320">
            <v>0</v>
          </cell>
          <cell r="U320">
            <v>14254.976732782317</v>
          </cell>
          <cell r="V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6720.1632211490887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U320">
            <v>0</v>
          </cell>
        </row>
        <row r="321">
          <cell r="B321">
            <v>38568</v>
          </cell>
          <cell r="C321">
            <v>8</v>
          </cell>
          <cell r="D321">
            <v>3</v>
          </cell>
          <cell r="E321">
            <v>307</v>
          </cell>
          <cell r="F321">
            <v>588134.63047218602</v>
          </cell>
          <cell r="G321">
            <v>7000</v>
          </cell>
          <cell r="H321">
            <v>3097.6766286638262</v>
          </cell>
          <cell r="I321">
            <v>45525.712587072005</v>
          </cell>
          <cell r="J321">
            <v>21602.198534402047</v>
          </cell>
          <cell r="K321">
            <v>22048.475109372946</v>
          </cell>
          <cell r="L321">
            <v>17697.014091163663</v>
          </cell>
          <cell r="M321">
            <v>17889.998556015944</v>
          </cell>
          <cell r="N321">
            <v>17552.275742524453</v>
          </cell>
          <cell r="O321">
            <v>22666.364061109864</v>
          </cell>
          <cell r="P321">
            <v>25835.795232098932</v>
          </cell>
          <cell r="Q321">
            <v>39694.492114303255</v>
          </cell>
          <cell r="R321">
            <v>0</v>
          </cell>
          <cell r="S321">
            <v>20288.123918868128</v>
          </cell>
          <cell r="T321">
            <v>0</v>
          </cell>
          <cell r="U321">
            <v>13302.160799475958</v>
          </cell>
          <cell r="V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6586.5549549849911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U321">
            <v>0</v>
          </cell>
        </row>
        <row r="322">
          <cell r="B322">
            <v>38569</v>
          </cell>
          <cell r="C322">
            <v>8</v>
          </cell>
          <cell r="D322">
            <v>4</v>
          </cell>
          <cell r="E322">
            <v>308</v>
          </cell>
          <cell r="F322">
            <v>716151.28510620794</v>
          </cell>
          <cell r="G322">
            <v>7000</v>
          </cell>
          <cell r="H322">
            <v>3771.9341516754598</v>
          </cell>
          <cell r="I322">
            <v>55435.0923842587</v>
          </cell>
          <cell r="J322">
            <v>26304.253210036226</v>
          </cell>
          <cell r="K322">
            <v>26847.66882632397</v>
          </cell>
          <cell r="L322">
            <v>21549.044601836096</v>
          </cell>
          <cell r="M322">
            <v>21784.035138609175</v>
          </cell>
          <cell r="N322">
            <v>21372.801699256292</v>
          </cell>
          <cell r="O322">
            <v>27600.050923742816</v>
          </cell>
          <cell r="P322">
            <v>31459.358110495588</v>
          </cell>
          <cell r="Q322">
            <v>48334.616032512131</v>
          </cell>
          <cell r="R322">
            <v>0</v>
          </cell>
          <cell r="S322">
            <v>25514.509909881759</v>
          </cell>
          <cell r="T322">
            <v>0</v>
          </cell>
          <cell r="U322">
            <v>19120.11625911613</v>
          </cell>
          <cell r="V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7546.2739799299106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U322">
            <v>0</v>
          </cell>
        </row>
        <row r="323">
          <cell r="B323">
            <v>38570</v>
          </cell>
          <cell r="C323">
            <v>8</v>
          </cell>
          <cell r="D323">
            <v>5</v>
          </cell>
          <cell r="E323">
            <v>309</v>
          </cell>
          <cell r="F323">
            <v>736312.15858589194</v>
          </cell>
          <cell r="G323">
            <v>7000</v>
          </cell>
          <cell r="H323">
            <v>3878.1204963586929</v>
          </cell>
          <cell r="I323">
            <v>56995.68426915336</v>
          </cell>
          <cell r="J323">
            <v>27044.762557675618</v>
          </cell>
          <cell r="K323">
            <v>27603.47624535513</v>
          </cell>
          <cell r="L323">
            <v>22155.686760917404</v>
          </cell>
          <cell r="M323">
            <v>22397.29267991395</v>
          </cell>
          <cell r="N323">
            <v>21974.482321669999</v>
          </cell>
          <cell r="O323">
            <v>28377.039175078415</v>
          </cell>
          <cell r="P323">
            <v>32344.992405662299</v>
          </cell>
          <cell r="Q323">
            <v>49695.317463601597</v>
          </cell>
          <cell r="R323">
            <v>0</v>
          </cell>
          <cell r="S323">
            <v>26232.786643984084</v>
          </cell>
          <cell r="T323">
            <v>0</v>
          </cell>
          <cell r="U323">
            <v>20211.796707604437</v>
          </cell>
          <cell r="V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7657.3246186995266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U323">
            <v>0</v>
          </cell>
        </row>
        <row r="324">
          <cell r="B324">
            <v>38571</v>
          </cell>
          <cell r="C324">
            <v>8</v>
          </cell>
          <cell r="D324">
            <v>6</v>
          </cell>
          <cell r="E324">
            <v>310</v>
          </cell>
          <cell r="F324">
            <v>710972.79393362603</v>
          </cell>
          <cell r="G324">
            <v>7000</v>
          </cell>
          <cell r="H324">
            <v>3744.6592893464549</v>
          </cell>
          <cell r="I324">
            <v>55034.241136019198</v>
          </cell>
          <cell r="J324">
            <v>26114.047109897296</v>
          </cell>
          <cell r="K324">
            <v>26653.533286930353</v>
          </cell>
          <cell r="L324">
            <v>21393.223423310064</v>
          </cell>
          <cell r="M324">
            <v>21626.514743108142</v>
          </cell>
          <cell r="N324">
            <v>21218.254933461507</v>
          </cell>
          <cell r="O324">
            <v>27400.474908110562</v>
          </cell>
          <cell r="P324">
            <v>31231.875437967621</v>
          </cell>
          <cell r="Q324">
            <v>47985.108340967054</v>
          </cell>
          <cell r="R324">
            <v>0</v>
          </cell>
          <cell r="S324">
            <v>25330.014444902623</v>
          </cell>
          <cell r="T324">
            <v>0</v>
          </cell>
          <cell r="U324">
            <v>18844.600812995872</v>
          </cell>
          <cell r="V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7514.1237678393281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U324">
            <v>0</v>
          </cell>
        </row>
        <row r="325">
          <cell r="B325">
            <v>38572</v>
          </cell>
          <cell r="C325">
            <v>8</v>
          </cell>
          <cell r="D325">
            <v>7</v>
          </cell>
          <cell r="E325">
            <v>311</v>
          </cell>
          <cell r="F325">
            <v>778237.27104037593</v>
          </cell>
          <cell r="G325">
            <v>7000</v>
          </cell>
          <cell r="H325">
            <v>4098.9380341732758</v>
          </cell>
          <cell r="I325">
            <v>60240.979684339392</v>
          </cell>
          <cell r="J325">
            <v>28584.672904549378</v>
          </cell>
          <cell r="K325">
            <v>29175.199368797472</v>
          </cell>
          <cell r="L325">
            <v>23417.216464218414</v>
          </cell>
          <cell r="M325">
            <v>23672.579259568942</v>
          </cell>
          <cell r="N325">
            <v>23225.694367705521</v>
          </cell>
          <cell r="O325">
            <v>29992.808444494432</v>
          </cell>
          <cell r="P325">
            <v>34186.694227551518</v>
          </cell>
          <cell r="Q325">
            <v>52524.934968661095</v>
          </cell>
          <cell r="R325">
            <v>0</v>
          </cell>
          <cell r="S325">
            <v>27726.463635758522</v>
          </cell>
          <cell r="T325">
            <v>0</v>
          </cell>
          <cell r="U325">
            <v>22579.016947547236</v>
          </cell>
          <cell r="V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7811.2086386535857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U325">
            <v>0</v>
          </cell>
        </row>
        <row r="326">
          <cell r="B326">
            <v>38573</v>
          </cell>
          <cell r="C326">
            <v>8</v>
          </cell>
          <cell r="D326">
            <v>8</v>
          </cell>
          <cell r="E326">
            <v>312</v>
          </cell>
          <cell r="F326">
            <v>765291.54228871397</v>
          </cell>
          <cell r="G326">
            <v>7000</v>
          </cell>
          <cell r="H326">
            <v>4030.7535075065689</v>
          </cell>
          <cell r="I326">
            <v>59238.890203729847</v>
          </cell>
          <cell r="J326">
            <v>28109.175989087362</v>
          </cell>
          <cell r="K326">
            <v>28689.879233976382</v>
          </cell>
          <cell r="L326">
            <v>23027.678538259843</v>
          </cell>
          <cell r="M326">
            <v>23278.793454968611</v>
          </cell>
          <cell r="N326">
            <v>22839.342350728271</v>
          </cell>
          <cell r="O326">
            <v>29493.887643510541</v>
          </cell>
          <cell r="P326">
            <v>33618.009474385894</v>
          </cell>
          <cell r="Q326">
            <v>51651.199430534063</v>
          </cell>
          <cell r="R326">
            <v>0</v>
          </cell>
          <cell r="S326">
            <v>27265.242757720251</v>
          </cell>
          <cell r="T326">
            <v>0</v>
          </cell>
          <cell r="U326">
            <v>21834.075357551294</v>
          </cell>
          <cell r="V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7775.3362921381331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U326">
            <v>0</v>
          </cell>
        </row>
        <row r="327">
          <cell r="B327">
            <v>38574</v>
          </cell>
          <cell r="C327">
            <v>8</v>
          </cell>
          <cell r="D327">
            <v>9</v>
          </cell>
          <cell r="E327">
            <v>313</v>
          </cell>
          <cell r="F327">
            <v>636144.74460333993</v>
          </cell>
          <cell r="G327">
            <v>7000</v>
          </cell>
          <cell r="H327">
            <v>3350.5435757506834</v>
          </cell>
          <cell r="I327">
            <v>49242.029470933521</v>
          </cell>
          <cell r="J327">
            <v>23365.611133125964</v>
          </cell>
          <cell r="K327">
            <v>23848.317784117404</v>
          </cell>
          <cell r="L327">
            <v>19141.641940428846</v>
          </cell>
          <cell r="M327">
            <v>19350.379951668387</v>
          </cell>
          <cell r="N327">
            <v>18985.088431999193</v>
          </cell>
          <cell r="O327">
            <v>24516.64572984699</v>
          </cell>
          <cell r="P327">
            <v>27944.801254693364</v>
          </cell>
          <cell r="Q327">
            <v>42934.799686832797</v>
          </cell>
          <cell r="R327">
            <v>0</v>
          </cell>
          <cell r="S327">
            <v>22664.095880096073</v>
          </cell>
          <cell r="T327">
            <v>0</v>
          </cell>
          <cell r="U327">
            <v>15086.651727672468</v>
          </cell>
          <cell r="V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6901.6784386380341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U327">
            <v>0</v>
          </cell>
        </row>
        <row r="328">
          <cell r="B328">
            <v>38575</v>
          </cell>
          <cell r="C328">
            <v>8</v>
          </cell>
          <cell r="D328">
            <v>10</v>
          </cell>
          <cell r="E328">
            <v>314</v>
          </cell>
          <cell r="F328">
            <v>613922.25857856602</v>
          </cell>
          <cell r="G328">
            <v>7000</v>
          </cell>
          <cell r="H328">
            <v>3233.4988175896415</v>
          </cell>
          <cell r="I328">
            <v>47521.854430531908</v>
          </cell>
          <cell r="J328">
            <v>22549.378709182951</v>
          </cell>
          <cell r="K328">
            <v>23015.222937122522</v>
          </cell>
          <cell r="L328">
            <v>18472.96570892489</v>
          </cell>
          <cell r="M328">
            <v>18674.411861547407</v>
          </cell>
          <cell r="N328">
            <v>18321.881094458004</v>
          </cell>
          <cell r="O328">
            <v>23660.204138954698</v>
          </cell>
          <cell r="P328">
            <v>26968.60368233941</v>
          </cell>
          <cell r="Q328">
            <v>41434.95551754388</v>
          </cell>
          <cell r="R328">
            <v>0</v>
          </cell>
          <cell r="S328">
            <v>21872.369534429861</v>
          </cell>
          <cell r="T328">
            <v>0</v>
          </cell>
          <cell r="U328">
            <v>14051.016270720938</v>
          </cell>
          <cell r="V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6672.9709194198585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U328">
            <v>0</v>
          </cell>
        </row>
        <row r="329">
          <cell r="B329">
            <v>38576</v>
          </cell>
          <cell r="C329">
            <v>8</v>
          </cell>
          <cell r="D329">
            <v>11</v>
          </cell>
          <cell r="E329">
            <v>315</v>
          </cell>
          <cell r="F329">
            <v>765631.98290753993</v>
          </cell>
          <cell r="G329">
            <v>7000</v>
          </cell>
          <cell r="H329">
            <v>4032.5465917661004</v>
          </cell>
          <cell r="I329">
            <v>59265.242676382564</v>
          </cell>
          <cell r="J329">
            <v>28121.680380864371</v>
          </cell>
          <cell r="K329">
            <v>28702.641952105016</v>
          </cell>
          <cell r="L329">
            <v>23037.922421405667</v>
          </cell>
          <cell r="M329">
            <v>23289.149046807022</v>
          </cell>
          <cell r="N329">
            <v>22849.502452354649</v>
          </cell>
          <cell r="O329">
            <v>29507.008025490606</v>
          </cell>
          <cell r="P329">
            <v>33632.964475606641</v>
          </cell>
          <cell r="Q329">
            <v>51674.176512241567</v>
          </cell>
          <cell r="R329">
            <v>0</v>
          </cell>
          <cell r="S329">
            <v>27277.371725053563</v>
          </cell>
          <cell r="T329">
            <v>0</v>
          </cell>
          <cell r="U329">
            <v>21853.505493779179</v>
          </cell>
          <cell r="V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7776.4165236928648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U329">
            <v>0</v>
          </cell>
        </row>
        <row r="330">
          <cell r="B330">
            <v>38577</v>
          </cell>
          <cell r="C330">
            <v>8</v>
          </cell>
          <cell r="D330">
            <v>12</v>
          </cell>
          <cell r="E330">
            <v>316</v>
          </cell>
          <cell r="F330">
            <v>780793.07158053597</v>
          </cell>
          <cell r="G330">
            <v>7000</v>
          </cell>
          <cell r="H330">
            <v>4112.3993118987919</v>
          </cell>
          <cell r="I330">
            <v>60438.816429180944</v>
          </cell>
          <cell r="J330">
            <v>28678.547517303505</v>
          </cell>
          <cell r="K330">
            <v>29271.01332307695</v>
          </cell>
          <cell r="L330">
            <v>23494.120689594671</v>
          </cell>
          <cell r="M330">
            <v>23750.322119118322</v>
          </cell>
          <cell r="N330">
            <v>23301.969617451938</v>
          </cell>
          <cell r="O330">
            <v>30091.30749982865</v>
          </cell>
          <cell r="P330">
            <v>34298.966377478566</v>
          </cell>
          <cell r="Q330">
            <v>52697.431535145646</v>
          </cell>
          <cell r="R330">
            <v>0</v>
          </cell>
          <cell r="S330">
            <v>27817.519812806255</v>
          </cell>
          <cell r="T330">
            <v>0</v>
          </cell>
          <cell r="U330">
            <v>22727.563474649196</v>
          </cell>
          <cell r="V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7817.0094461773751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U330">
            <v>0</v>
          </cell>
        </row>
        <row r="331">
          <cell r="B331">
            <v>38578</v>
          </cell>
          <cell r="C331">
            <v>8</v>
          </cell>
          <cell r="D331">
            <v>13</v>
          </cell>
          <cell r="E331">
            <v>317</v>
          </cell>
          <cell r="F331">
            <v>781990.10472414992</v>
          </cell>
          <cell r="G331">
            <v>7000</v>
          </cell>
          <cell r="H331">
            <v>4118.7040275210175</v>
          </cell>
          <cell r="I331">
            <v>60531.475123346972</v>
          </cell>
          <cell r="J331">
            <v>28722.514572261396</v>
          </cell>
          <cell r="K331">
            <v>29315.888686819566</v>
          </cell>
          <cell r="L331">
            <v>23530.139504526756</v>
          </cell>
          <cell r="M331">
            <v>23786.733716227587</v>
          </cell>
          <cell r="N331">
            <v>23337.693845751139</v>
          </cell>
          <cell r="O331">
            <v>30137.440455823074</v>
          </cell>
          <cell r="P331">
            <v>34351.550091448305</v>
          </cell>
          <cell r="Q331">
            <v>52778.221919213996</v>
          </cell>
          <cell r="R331">
            <v>0</v>
          </cell>
          <cell r="S331">
            <v>27860.166826978224</v>
          </cell>
          <cell r="T331">
            <v>0</v>
          </cell>
          <cell r="U331">
            <v>22797.304106885291</v>
          </cell>
          <cell r="V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7819.5788351179654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U331">
            <v>0</v>
          </cell>
        </row>
        <row r="332">
          <cell r="B332">
            <v>38579</v>
          </cell>
          <cell r="C332">
            <v>8</v>
          </cell>
          <cell r="D332">
            <v>14</v>
          </cell>
          <cell r="E332">
            <v>318</v>
          </cell>
          <cell r="F332">
            <v>705844.22074034403</v>
          </cell>
          <cell r="G332">
            <v>7000</v>
          </cell>
          <cell r="H332">
            <v>3717.6473425980262</v>
          </cell>
          <cell r="I332">
            <v>54637.253886702376</v>
          </cell>
          <cell r="J332">
            <v>25925.674498288721</v>
          </cell>
          <cell r="K332">
            <v>26461.269113831262</v>
          </cell>
          <cell r="L332">
            <v>21238.904280435909</v>
          </cell>
          <cell r="M332">
            <v>21470.512762832681</v>
          </cell>
          <cell r="N332">
            <v>21065.197918638329</v>
          </cell>
          <cell r="O332">
            <v>27202.822702152804</v>
          </cell>
          <cell r="P332">
            <v>31006.585580867919</v>
          </cell>
          <cell r="Q332">
            <v>47638.969722986149</v>
          </cell>
          <cell r="R332">
            <v>0</v>
          </cell>
          <cell r="S332">
            <v>25147.297420881445</v>
          </cell>
          <cell r="T332">
            <v>0</v>
          </cell>
          <cell r="U332">
            <v>18573.711857154645</v>
          </cell>
          <cell r="V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7480.8699269057406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U332">
            <v>0</v>
          </cell>
        </row>
        <row r="333">
          <cell r="B333">
            <v>38580</v>
          </cell>
          <cell r="C333">
            <v>8</v>
          </cell>
          <cell r="D333">
            <v>15</v>
          </cell>
          <cell r="E333">
            <v>319</v>
          </cell>
          <cell r="F333">
            <v>745234.498205974</v>
          </cell>
          <cell r="G333">
            <v>7000</v>
          </cell>
          <cell r="H333">
            <v>3925.1140272309349</v>
          </cell>
          <cell r="I333">
            <v>57686.335436594374</v>
          </cell>
          <cell r="J333">
            <v>27372.480297591104</v>
          </cell>
          <cell r="K333">
            <v>27937.964256837822</v>
          </cell>
          <cell r="L333">
            <v>22424.160613334447</v>
          </cell>
          <cell r="M333">
            <v>22668.694217333028</v>
          </cell>
          <cell r="N333">
            <v>22240.760410335515</v>
          </cell>
          <cell r="O333">
            <v>28720.900916297898</v>
          </cell>
          <cell r="P333">
            <v>32736.936235309964</v>
          </cell>
          <cell r="Q333">
            <v>50297.505672458021</v>
          </cell>
          <cell r="R333">
            <v>0</v>
          </cell>
          <cell r="S333">
            <v>26550.665180810491</v>
          </cell>
          <cell r="T333">
            <v>0</v>
          </cell>
          <cell r="U333">
            <v>20704.601656520124</v>
          </cell>
          <cell r="V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7699.0404083134863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U333">
            <v>0</v>
          </cell>
        </row>
        <row r="334">
          <cell r="B334">
            <v>38581</v>
          </cell>
          <cell r="C334">
            <v>8</v>
          </cell>
          <cell r="D334">
            <v>16</v>
          </cell>
          <cell r="E334">
            <v>320</v>
          </cell>
          <cell r="F334">
            <v>574892.38892348204</v>
          </cell>
          <cell r="G334">
            <v>7000</v>
          </cell>
          <cell r="H334">
            <v>3027.9303834484949</v>
          </cell>
          <cell r="I334">
            <v>44500.670952861707</v>
          </cell>
          <cell r="J334">
            <v>21115.810697069723</v>
          </cell>
          <cell r="K334">
            <v>21552.039058762402</v>
          </cell>
          <cell r="L334">
            <v>17298.554073432926</v>
          </cell>
          <cell r="M334">
            <v>17487.193364975705</v>
          </cell>
          <cell r="N334">
            <v>17157.074604775844</v>
          </cell>
          <cell r="O334">
            <v>22156.015830659464</v>
          </cell>
          <cell r="P334">
            <v>25254.08515528942</v>
          </cell>
          <cell r="Q334">
            <v>38800.744279205166</v>
          </cell>
          <cell r="R334">
            <v>0</v>
          </cell>
          <cell r="S334">
            <v>19384.807936566158</v>
          </cell>
          <cell r="T334">
            <v>0</v>
          </cell>
          <cell r="U334">
            <v>12976.665958262602</v>
          </cell>
          <cell r="V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6560.2527201882867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U334">
            <v>0</v>
          </cell>
        </row>
        <row r="335">
          <cell r="B335">
            <v>38582</v>
          </cell>
          <cell r="C335">
            <v>8</v>
          </cell>
          <cell r="D335">
            <v>17</v>
          </cell>
          <cell r="E335">
            <v>321</v>
          </cell>
          <cell r="F335">
            <v>583297.57827801595</v>
          </cell>
          <cell r="G335">
            <v>7000</v>
          </cell>
          <cell r="H335">
            <v>3072.200108905964</v>
          </cell>
          <cell r="I335">
            <v>45151.291091463674</v>
          </cell>
          <cell r="J335">
            <v>21424.533495810738</v>
          </cell>
          <cell r="K335">
            <v>21867.139715433852</v>
          </cell>
          <cell r="L335">
            <v>17551.466836496485</v>
          </cell>
          <cell r="M335">
            <v>17742.864120657832</v>
          </cell>
          <cell r="N335">
            <v>17407.918873375475</v>
          </cell>
          <cell r="O335">
            <v>22479.946903651165</v>
          </cell>
          <cell r="P335">
            <v>25623.311417100278</v>
          </cell>
          <cell r="Q335">
            <v>39368.028885936983</v>
          </cell>
          <cell r="R335">
            <v>0</v>
          </cell>
          <cell r="S335">
            <v>19955.78108486332</v>
          </cell>
          <cell r="T335">
            <v>0</v>
          </cell>
          <cell r="U335">
            <v>13184.572609170189</v>
          </cell>
          <cell r="V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6578.3837324411352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U335">
            <v>0</v>
          </cell>
        </row>
        <row r="336">
          <cell r="B336">
            <v>38583</v>
          </cell>
          <cell r="C336">
            <v>8</v>
          </cell>
          <cell r="D336">
            <v>18</v>
          </cell>
          <cell r="E336">
            <v>322</v>
          </cell>
          <cell r="F336">
            <v>736194.35215474397</v>
          </cell>
          <cell r="G336">
            <v>7000</v>
          </cell>
          <cell r="H336">
            <v>3877.5000155885327</v>
          </cell>
          <cell r="I336">
            <v>56986.565231695837</v>
          </cell>
          <cell r="J336">
            <v>27040.435524743985</v>
          </cell>
          <cell r="K336">
            <v>27599.059820900064</v>
          </cell>
          <cell r="L336">
            <v>22152.141956778974</v>
          </cell>
          <cell r="M336">
            <v>22393.7092199816</v>
          </cell>
          <cell r="N336">
            <v>21970.966509377005</v>
          </cell>
          <cell r="O336">
            <v>28372.498984246606</v>
          </cell>
          <cell r="P336">
            <v>32339.817361251604</v>
          </cell>
          <cell r="Q336">
            <v>49687.366449990208</v>
          </cell>
          <cell r="R336">
            <v>0</v>
          </cell>
          <cell r="S336">
            <v>26228.589523323291</v>
          </cell>
          <cell r="T336">
            <v>0</v>
          </cell>
          <cell r="U336">
            <v>20205.329642980389</v>
          </cell>
          <cell r="V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7656.7427024557719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U336">
            <v>0</v>
          </cell>
        </row>
        <row r="337">
          <cell r="B337">
            <v>38584</v>
          </cell>
          <cell r="C337">
            <v>8</v>
          </cell>
          <cell r="D337">
            <v>19</v>
          </cell>
          <cell r="E337">
            <v>323</v>
          </cell>
          <cell r="F337">
            <v>730230.15198798</v>
          </cell>
          <cell r="G337">
            <v>7000</v>
          </cell>
          <cell r="H337">
            <v>3846.0868620212536</v>
          </cell>
          <cell r="I337">
            <v>56524.894640413237</v>
          </cell>
          <cell r="J337">
            <v>26821.370315137283</v>
          </cell>
          <cell r="K337">
            <v>27375.468976030686</v>
          </cell>
          <cell r="L337">
            <v>21972.678737092345</v>
          </cell>
          <cell r="M337">
            <v>22212.288968830031</v>
          </cell>
          <cell r="N337">
            <v>21792.971063289082</v>
          </cell>
          <cell r="O337">
            <v>28142.642204337775</v>
          </cell>
          <cell r="P337">
            <v>32077.819773882784</v>
          </cell>
          <cell r="Q337">
            <v>49284.82954054539</v>
          </cell>
          <cell r="R337">
            <v>0</v>
          </cell>
          <cell r="S337">
            <v>26016.101397665803</v>
          </cell>
          <cell r="T337">
            <v>0</v>
          </cell>
          <cell r="U337">
            <v>19879.273116860553</v>
          </cell>
          <cell r="V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7626.2379021071165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U337">
            <v>0</v>
          </cell>
        </row>
        <row r="338">
          <cell r="B338">
            <v>38585</v>
          </cell>
          <cell r="C338">
            <v>8</v>
          </cell>
          <cell r="D338">
            <v>20</v>
          </cell>
          <cell r="E338">
            <v>324</v>
          </cell>
          <cell r="F338">
            <v>782108.909514884</v>
          </cell>
          <cell r="G338">
            <v>7000</v>
          </cell>
          <cell r="H338">
            <v>4119.3297666027893</v>
          </cell>
          <cell r="I338">
            <v>60540.671440782964</v>
          </cell>
          <cell r="J338">
            <v>28726.878274963638</v>
          </cell>
          <cell r="K338">
            <v>29320.342538600526</v>
          </cell>
          <cell r="L338">
            <v>23533.714349378231</v>
          </cell>
          <cell r="M338">
            <v>23790.34754446445</v>
          </cell>
          <cell r="N338">
            <v>23341.239453063568</v>
          </cell>
          <cell r="O338">
            <v>30142.019122848375</v>
          </cell>
          <cell r="P338">
            <v>34356.76899216757</v>
          </cell>
          <cell r="Q338">
            <v>52786.240314296672</v>
          </cell>
          <cell r="R338">
            <v>0</v>
          </cell>
          <cell r="S338">
            <v>27864.399516458176</v>
          </cell>
          <cell r="T338">
            <v>0</v>
          </cell>
          <cell r="U338">
            <v>22804.231648980902</v>
          </cell>
          <cell r="V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7819.8286956704296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U338">
            <v>0</v>
          </cell>
        </row>
        <row r="339">
          <cell r="B339">
            <v>38586</v>
          </cell>
          <cell r="C339">
            <v>8</v>
          </cell>
          <cell r="D339">
            <v>21</v>
          </cell>
          <cell r="E339">
            <v>325</v>
          </cell>
          <cell r="F339">
            <v>747942.04940320598</v>
          </cell>
          <cell r="G339">
            <v>7000</v>
          </cell>
          <cell r="H339">
            <v>3939.3745683214042</v>
          </cell>
          <cell r="I339">
            <v>57895.918738160894</v>
          </cell>
          <cell r="J339">
            <v>27471.928715477508</v>
          </cell>
          <cell r="K339">
            <v>28039.467164652648</v>
          </cell>
          <cell r="L339">
            <v>22505.631027092419</v>
          </cell>
          <cell r="M339">
            <v>22751.053059168156</v>
          </cell>
          <cell r="N339">
            <v>22321.564503035621</v>
          </cell>
          <cell r="O339">
            <v>28825.248353042585</v>
          </cell>
          <cell r="P339">
            <v>32855.874544138933</v>
          </cell>
          <cell r="Q339">
            <v>50480.244222577603</v>
          </cell>
          <cell r="R339">
            <v>0</v>
          </cell>
          <cell r="S339">
            <v>26647.127818370438</v>
          </cell>
          <cell r="T339">
            <v>0</v>
          </cell>
          <cell r="U339">
            <v>20855.320938008266</v>
          </cell>
          <cell r="V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7710.7684198434772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U339">
            <v>0</v>
          </cell>
        </row>
        <row r="340">
          <cell r="B340">
            <v>38587</v>
          </cell>
          <cell r="C340">
            <v>8</v>
          </cell>
          <cell r="D340">
            <v>22</v>
          </cell>
          <cell r="E340">
            <v>326</v>
          </cell>
          <cell r="F340">
            <v>768136.86710881395</v>
          </cell>
          <cell r="G340">
            <v>7000</v>
          </cell>
          <cell r="H340">
            <v>4045.7396955994291</v>
          </cell>
          <cell r="I340">
            <v>59459.138142322983</v>
          </cell>
          <cell r="J340">
            <v>28213.684835317545</v>
          </cell>
          <cell r="K340">
            <v>28796.547112764085</v>
          </cell>
          <cell r="L340">
            <v>23113.294570417009</v>
          </cell>
          <cell r="M340">
            <v>23365.343122826322</v>
          </cell>
          <cell r="N340">
            <v>22924.258156110023</v>
          </cell>
          <cell r="O340">
            <v>29603.544794956837</v>
          </cell>
          <cell r="P340">
            <v>33742.999953796862</v>
          </cell>
          <cell r="Q340">
            <v>51843.236623690696</v>
          </cell>
          <cell r="R340">
            <v>0</v>
          </cell>
          <cell r="S340">
            <v>27366.613892324174</v>
          </cell>
          <cell r="T340">
            <v>0</v>
          </cell>
          <cell r="U340">
            <v>21996.733697177104</v>
          </cell>
          <cell r="V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7784.1393960813421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U340">
            <v>0</v>
          </cell>
        </row>
        <row r="341">
          <cell r="B341">
            <v>38588</v>
          </cell>
          <cell r="C341">
            <v>8</v>
          </cell>
          <cell r="D341">
            <v>23</v>
          </cell>
          <cell r="E341">
            <v>327</v>
          </cell>
          <cell r="F341">
            <v>654959.82936109602</v>
          </cell>
          <cell r="G341">
            <v>7000</v>
          </cell>
          <cell r="H341">
            <v>3449.6417163815745</v>
          </cell>
          <cell r="I341">
            <v>50698.447944872569</v>
          </cell>
          <cell r="J341">
            <v>24056.689629987017</v>
          </cell>
          <cell r="K341">
            <v>24553.673167848283</v>
          </cell>
          <cell r="L341">
            <v>19707.789218335474</v>
          </cell>
          <cell r="M341">
            <v>19922.701018491694</v>
          </cell>
          <cell r="N341">
            <v>19546.605368218308</v>
          </cell>
          <cell r="O341">
            <v>25241.768072358173</v>
          </cell>
          <cell r="P341">
            <v>28771.317245914124</v>
          </cell>
          <cell r="Q341">
            <v>44204.670894632756</v>
          </cell>
          <cell r="R341">
            <v>0</v>
          </cell>
          <cell r="S341">
            <v>23334.425845971706</v>
          </cell>
          <cell r="T341">
            <v>0</v>
          </cell>
          <cell r="U341">
            <v>15992.277089311672</v>
          </cell>
          <cell r="V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7079.820163692023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U341">
            <v>0</v>
          </cell>
        </row>
        <row r="342">
          <cell r="B342">
            <v>38589</v>
          </cell>
          <cell r="C342">
            <v>8</v>
          </cell>
          <cell r="D342">
            <v>24</v>
          </cell>
          <cell r="E342">
            <v>328</v>
          </cell>
          <cell r="F342">
            <v>583127.85714839597</v>
          </cell>
          <cell r="G342">
            <v>7000</v>
          </cell>
          <cell r="H342">
            <v>3071.3061959320039</v>
          </cell>
          <cell r="I342">
            <v>45138.153495126535</v>
          </cell>
          <cell r="J342">
            <v>21418.299634807536</v>
          </cell>
          <cell r="K342">
            <v>21860.777070032484</v>
          </cell>
          <cell r="L342">
            <v>17546.359915280093</v>
          </cell>
          <cell r="M342">
            <v>17737.701508890881</v>
          </cell>
          <cell r="N342">
            <v>17402.853720072002</v>
          </cell>
          <cell r="O342">
            <v>22473.405950757875</v>
          </cell>
          <cell r="P342">
            <v>25615.855844644189</v>
          </cell>
          <cell r="Q342">
            <v>39356.57403581887</v>
          </cell>
          <cell r="R342">
            <v>0</v>
          </cell>
          <cell r="S342">
            <v>19944.169773274305</v>
          </cell>
          <cell r="T342">
            <v>0</v>
          </cell>
          <cell r="U342">
            <v>13180.418968867716</v>
          </cell>
          <cell r="V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6578.0669662805631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U342">
            <v>0</v>
          </cell>
        </row>
        <row r="343">
          <cell r="B343">
            <v>38590</v>
          </cell>
          <cell r="C343">
            <v>8</v>
          </cell>
          <cell r="D343">
            <v>25</v>
          </cell>
          <cell r="E343">
            <v>329</v>
          </cell>
          <cell r="F343">
            <v>799172.87155879592</v>
          </cell>
          <cell r="G343">
            <v>7000</v>
          </cell>
          <cell r="H343">
            <v>4209.2048286670561</v>
          </cell>
          <cell r="I343">
            <v>61861.540832514147</v>
          </cell>
          <cell r="J343">
            <v>29353.637994179866</v>
          </cell>
          <cell r="K343">
            <v>29960.0503927196</v>
          </cell>
          <cell r="L343">
            <v>24047.170216616902</v>
          </cell>
          <cell r="M343">
            <v>24309.402605174622</v>
          </cell>
          <cell r="N343">
            <v>23850.495925198611</v>
          </cell>
          <cell r="O343">
            <v>30799.654221978217</v>
          </cell>
          <cell r="P343">
            <v>35106.361018164869</v>
          </cell>
          <cell r="Q343">
            <v>53937.924421466189</v>
          </cell>
          <cell r="R343">
            <v>0</v>
          </cell>
          <cell r="S343">
            <v>28472.341773528442</v>
          </cell>
          <cell r="T343">
            <v>0</v>
          </cell>
          <cell r="U343">
            <v>23810.167117008048</v>
          </cell>
          <cell r="V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7845.8998675135927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U343">
            <v>0</v>
          </cell>
        </row>
        <row r="344">
          <cell r="B344">
            <v>38591</v>
          </cell>
          <cell r="C344">
            <v>8</v>
          </cell>
          <cell r="D344">
            <v>26</v>
          </cell>
          <cell r="E344">
            <v>330</v>
          </cell>
          <cell r="F344">
            <v>868273.33194419998</v>
          </cell>
          <cell r="G344">
            <v>7000</v>
          </cell>
          <cell r="H344">
            <v>4573.1536085474818</v>
          </cell>
          <cell r="I344">
            <v>67210.397261210761</v>
          </cell>
          <cell r="J344">
            <v>31891.699496978381</v>
          </cell>
          <cell r="K344">
            <v>32550.54532689921</v>
          </cell>
          <cell r="L344">
            <v>26126.408128801406</v>
          </cell>
          <cell r="M344">
            <v>26411.314433632037</v>
          </cell>
          <cell r="N344">
            <v>25912.728400178439</v>
          </cell>
          <cell r="O344">
            <v>33462.745478190074</v>
          </cell>
          <cell r="P344">
            <v>38141.831559200276</v>
          </cell>
          <cell r="Q344">
            <v>58601.665574849721</v>
          </cell>
          <cell r="R344">
            <v>0</v>
          </cell>
          <cell r="S344">
            <v>30934.202022818248</v>
          </cell>
          <cell r="T344">
            <v>0</v>
          </cell>
          <cell r="U344">
            <v>28105.667376789021</v>
          </cell>
          <cell r="V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7737.1073848220676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U344">
            <v>0</v>
          </cell>
        </row>
        <row r="345">
          <cell r="B345">
            <v>38592</v>
          </cell>
          <cell r="C345">
            <v>8</v>
          </cell>
          <cell r="D345">
            <v>27</v>
          </cell>
          <cell r="E345">
            <v>331</v>
          </cell>
          <cell r="F345">
            <v>847888.82591725199</v>
          </cell>
          <cell r="G345">
            <v>7000</v>
          </cell>
          <cell r="H345">
            <v>4465.7894020632657</v>
          </cell>
          <cell r="I345">
            <v>65632.494661142453</v>
          </cell>
          <cell r="J345">
            <v>31142.976120722997</v>
          </cell>
          <cell r="K345">
            <v>31786.35418686859</v>
          </cell>
          <cell r="L345">
            <v>25513.036849999669</v>
          </cell>
          <cell r="M345">
            <v>25791.254392116683</v>
          </cell>
          <cell r="N345">
            <v>25304.373693411912</v>
          </cell>
          <cell r="O345">
            <v>32677.138559512729</v>
          </cell>
          <cell r="P345">
            <v>37246.373450914944</v>
          </cell>
          <cell r="Q345">
            <v>57225.870694192839</v>
          </cell>
          <cell r="R345">
            <v>0</v>
          </cell>
          <cell r="S345">
            <v>30207.957873224244</v>
          </cell>
          <cell r="T345">
            <v>0</v>
          </cell>
          <cell r="U345">
            <v>26801.481506789773</v>
          </cell>
          <cell r="V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7806.865997988979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U345">
            <v>0</v>
          </cell>
        </row>
        <row r="346">
          <cell r="B346">
            <v>38593</v>
          </cell>
          <cell r="C346">
            <v>8</v>
          </cell>
          <cell r="D346">
            <v>28</v>
          </cell>
          <cell r="E346">
            <v>332</v>
          </cell>
          <cell r="F346">
            <v>833363.69230053795</v>
          </cell>
          <cell r="G346">
            <v>7000</v>
          </cell>
          <cell r="H346">
            <v>4389.286226427118</v>
          </cell>
          <cell r="I346">
            <v>64508.148254619118</v>
          </cell>
          <cell r="J346">
            <v>30609.467628160572</v>
          </cell>
          <cell r="K346">
            <v>31241.824022488854</v>
          </cell>
          <cell r="L346">
            <v>25075.97451601562</v>
          </cell>
          <cell r="M346">
            <v>25349.425929779198</v>
          </cell>
          <cell r="N346">
            <v>24870.885955692935</v>
          </cell>
          <cell r="O346">
            <v>32117.348420427774</v>
          </cell>
          <cell r="P346">
            <v>36608.308017599076</v>
          </cell>
          <cell r="Q346">
            <v>56245.537668496065</v>
          </cell>
          <cell r="R346">
            <v>0</v>
          </cell>
          <cell r="S346">
            <v>29690.467123276008</v>
          </cell>
          <cell r="T346">
            <v>0</v>
          </cell>
          <cell r="U346">
            <v>25891.077707420078</v>
          </cell>
          <cell r="V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7836.8334041860435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U346">
            <v>0</v>
          </cell>
        </row>
        <row r="347">
          <cell r="B347">
            <v>38594</v>
          </cell>
          <cell r="C347">
            <v>8</v>
          </cell>
          <cell r="D347">
            <v>29</v>
          </cell>
          <cell r="E347">
            <v>333</v>
          </cell>
          <cell r="F347">
            <v>773500.05480480602</v>
          </cell>
          <cell r="G347">
            <v>7000</v>
          </cell>
          <cell r="H347">
            <v>4073.9873455765683</v>
          </cell>
          <cell r="I347">
            <v>59874.286186576443</v>
          </cell>
          <cell r="J347">
            <v>28410.674843018784</v>
          </cell>
          <cell r="K347">
            <v>28997.606707447427</v>
          </cell>
          <cell r="L347">
            <v>23274.673280855004</v>
          </cell>
          <cell r="M347">
            <v>23528.481654661984</v>
          </cell>
          <cell r="N347">
            <v>23084.31700049977</v>
          </cell>
          <cell r="O347">
            <v>29810.238906384733</v>
          </cell>
          <cell r="P347">
            <v>33978.596043409401</v>
          </cell>
          <cell r="Q347">
            <v>52205.209887423123</v>
          </cell>
          <cell r="R347">
            <v>0</v>
          </cell>
          <cell r="S347">
            <v>27557.689588847785</v>
          </cell>
          <cell r="T347">
            <v>0</v>
          </cell>
          <cell r="U347">
            <v>22304.971625285641</v>
          </cell>
          <cell r="V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7799.331160400282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U347">
            <v>0</v>
          </cell>
        </row>
        <row r="348">
          <cell r="B348">
            <v>38595</v>
          </cell>
          <cell r="C348">
            <v>8</v>
          </cell>
          <cell r="D348">
            <v>30</v>
          </cell>
          <cell r="E348">
            <v>334</v>
          </cell>
          <cell r="F348">
            <v>574316.33544236002</v>
          </cell>
          <cell r="G348">
            <v>7000</v>
          </cell>
          <cell r="H348">
            <v>3024.8963376486422</v>
          </cell>
          <cell r="I348">
            <v>44456.080405293906</v>
          </cell>
          <cell r="J348">
            <v>21094.652239429441</v>
          </cell>
          <cell r="K348">
            <v>21530.443491723632</v>
          </cell>
          <cell r="L348">
            <v>17281.220582010232</v>
          </cell>
          <cell r="M348">
            <v>17469.670853272582</v>
          </cell>
          <cell r="N348">
            <v>17139.882878563469</v>
          </cell>
          <cell r="O348">
            <v>22133.815067015777</v>
          </cell>
          <cell r="P348">
            <v>25228.780065247272</v>
          </cell>
          <cell r="Q348">
            <v>38761.865170274868</v>
          </cell>
          <cell r="R348">
            <v>0</v>
          </cell>
          <cell r="S348">
            <v>19345.979482099774</v>
          </cell>
          <cell r="T348">
            <v>0</v>
          </cell>
          <cell r="U348">
            <v>12962.255049864354</v>
          </cell>
          <cell r="V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6558.8277284478509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U348">
            <v>0</v>
          </cell>
        </row>
        <row r="349">
          <cell r="B349">
            <v>38596</v>
          </cell>
          <cell r="C349">
            <v>8</v>
          </cell>
          <cell r="D349">
            <v>31</v>
          </cell>
          <cell r="E349">
            <v>335</v>
          </cell>
          <cell r="F349">
            <v>522306.79280969</v>
          </cell>
          <cell r="G349">
            <v>7000</v>
          </cell>
          <cell r="H349">
            <v>2750.9645942459961</v>
          </cell>
          <cell r="I349">
            <v>40430.179927746729</v>
          </cell>
          <cell r="J349">
            <v>19184.340539653553</v>
          </cell>
          <cell r="K349">
            <v>19580.666949462142</v>
          </cell>
          <cell r="L349">
            <v>15716.249636316415</v>
          </cell>
          <cell r="M349">
            <v>15887.634029747156</v>
          </cell>
          <cell r="N349">
            <v>15587.711341243361</v>
          </cell>
          <cell r="O349">
            <v>20129.397767157996</v>
          </cell>
          <cell r="P349">
            <v>22944.085670540429</v>
          </cell>
          <cell r="Q349">
            <v>35173.789161999157</v>
          </cell>
          <cell r="R349">
            <v>0</v>
          </cell>
          <cell r="S349">
            <v>16027.316516079756</v>
          </cell>
          <cell r="T349">
            <v>0</v>
          </cell>
          <cell r="U349">
            <v>11604.970879803774</v>
          </cell>
          <cell r="V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6345.7523339178642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U349">
            <v>0</v>
          </cell>
        </row>
        <row r="350">
          <cell r="B350">
            <v>38597</v>
          </cell>
          <cell r="C350">
            <v>9</v>
          </cell>
          <cell r="D350">
            <v>1</v>
          </cell>
          <cell r="E350">
            <v>336</v>
          </cell>
          <cell r="F350">
            <v>622598.00338090595</v>
          </cell>
          <cell r="G350">
            <v>7000</v>
          </cell>
          <cell r="H350">
            <v>3279.1935454938352</v>
          </cell>
          <cell r="I350">
            <v>48193.417443294835</v>
          </cell>
          <cell r="J350">
            <v>22868.039015758481</v>
          </cell>
          <cell r="K350">
            <v>23340.466399110279</v>
          </cell>
          <cell r="L350">
            <v>18734.01950522164</v>
          </cell>
          <cell r="M350">
            <v>18938.312427752149</v>
          </cell>
          <cell r="N350">
            <v>18580.799813323763</v>
          </cell>
          <cell r="O350">
            <v>23994.562260382168</v>
          </cell>
          <cell r="P350">
            <v>27349.715003771453</v>
          </cell>
          <cell r="Q350">
            <v>42020.500502993396</v>
          </cell>
          <cell r="R350">
            <v>0</v>
          </cell>
          <cell r="S350">
            <v>22181.462572923927</v>
          </cell>
          <cell r="T350">
            <v>0</v>
          </cell>
          <cell r="U350">
            <v>14450.950875384106</v>
          </cell>
          <cell r="V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6764.5069140011228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U350">
            <v>0</v>
          </cell>
        </row>
        <row r="351">
          <cell r="B351">
            <v>38598</v>
          </cell>
          <cell r="C351">
            <v>9</v>
          </cell>
          <cell r="D351">
            <v>2</v>
          </cell>
          <cell r="E351">
            <v>337</v>
          </cell>
          <cell r="F351">
            <v>779060.91769882594</v>
          </cell>
          <cell r="G351">
            <v>7000</v>
          </cell>
          <cell r="H351">
            <v>4103.2761412527889</v>
          </cell>
          <cell r="I351">
            <v>60304.73566656372</v>
          </cell>
          <cell r="J351">
            <v>28614.925465300224</v>
          </cell>
          <cell r="K351">
            <v>29206.07691265707</v>
          </cell>
          <cell r="L351">
            <v>23442.000052474436</v>
          </cell>
          <cell r="M351">
            <v>23697.63311079091</v>
          </cell>
          <cell r="N351">
            <v>23250.275258737081</v>
          </cell>
          <cell r="O351">
            <v>30024.551304123626</v>
          </cell>
          <cell r="P351">
            <v>34222.875682117854</v>
          </cell>
          <cell r="Q351">
            <v>52580.524682469593</v>
          </cell>
          <cell r="R351">
            <v>0</v>
          </cell>
          <cell r="S351">
            <v>27755.80791156492</v>
          </cell>
          <cell r="T351">
            <v>0</v>
          </cell>
          <cell r="U351">
            <v>22626.835199590852</v>
          </cell>
          <cell r="V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7813.1247528683843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U351">
            <v>0</v>
          </cell>
        </row>
        <row r="352">
          <cell r="B352">
            <v>38599</v>
          </cell>
          <cell r="C352">
            <v>9</v>
          </cell>
          <cell r="D352">
            <v>3</v>
          </cell>
          <cell r="E352">
            <v>338</v>
          </cell>
          <cell r="F352">
            <v>809747.49629370798</v>
          </cell>
          <cell r="G352">
            <v>7000</v>
          </cell>
          <cell r="H352">
            <v>4264.9008652563807</v>
          </cell>
          <cell r="I352">
            <v>62680.090364296084</v>
          </cell>
          <cell r="J352">
            <v>29742.044204450074</v>
          </cell>
          <cell r="K352">
            <v>30356.480628550948</v>
          </cell>
          <cell r="L352">
            <v>24365.361449111173</v>
          </cell>
          <cell r="M352">
            <v>24631.063686560195</v>
          </cell>
          <cell r="N352">
            <v>24166.084771024405</v>
          </cell>
          <cell r="O352">
            <v>31207.194063423532</v>
          </cell>
          <cell r="P352">
            <v>35570.887038488036</v>
          </cell>
          <cell r="Q352">
            <v>54651.628965296033</v>
          </cell>
          <cell r="R352">
            <v>0</v>
          </cell>
          <cell r="S352">
            <v>28849.086706063445</v>
          </cell>
          <cell r="T352">
            <v>0</v>
          </cell>
          <cell r="U352">
            <v>24444.446348700709</v>
          </cell>
          <cell r="V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7852.0339946339518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U352">
            <v>0</v>
          </cell>
        </row>
        <row r="353">
          <cell r="B353">
            <v>38600</v>
          </cell>
          <cell r="C353">
            <v>9</v>
          </cell>
          <cell r="D353">
            <v>4</v>
          </cell>
          <cell r="E353">
            <v>339</v>
          </cell>
          <cell r="F353">
            <v>818510.09838003002</v>
          </cell>
          <cell r="G353">
            <v>7000</v>
          </cell>
          <cell r="H353">
            <v>4311.0530662707779</v>
          </cell>
          <cell r="I353">
            <v>63358.376735184494</v>
          </cell>
          <cell r="J353">
            <v>30063.894781068429</v>
          </cell>
          <cell r="K353">
            <v>30684.980267891176</v>
          </cell>
          <cell r="L353">
            <v>24629.028787442196</v>
          </cell>
          <cell r="M353">
            <v>24897.606295257436</v>
          </cell>
          <cell r="N353">
            <v>24427.595656580768</v>
          </cell>
          <cell r="O353">
            <v>31544.899613684629</v>
          </cell>
          <cell r="P353">
            <v>35955.813858765257</v>
          </cell>
          <cell r="Q353">
            <v>55243.036138747171</v>
          </cell>
          <cell r="R353">
            <v>0</v>
          </cell>
          <cell r="S353">
            <v>29161.274231824373</v>
          </cell>
          <cell r="T353">
            <v>0</v>
          </cell>
          <cell r="U353">
            <v>24976.355155094872</v>
          </cell>
          <cell r="V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7851.126023028176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U353">
            <v>0</v>
          </cell>
        </row>
        <row r="354">
          <cell r="B354">
            <v>38601</v>
          </cell>
          <cell r="C354">
            <v>9</v>
          </cell>
          <cell r="D354">
            <v>5</v>
          </cell>
          <cell r="E354">
            <v>340</v>
          </cell>
          <cell r="F354">
            <v>765398.36676441599</v>
          </cell>
          <cell r="G354">
            <v>7000</v>
          </cell>
          <cell r="H354">
            <v>4031.3161468490034</v>
          </cell>
          <cell r="I354">
            <v>59247.159161424403</v>
          </cell>
          <cell r="J354">
            <v>28113.099654542322</v>
          </cell>
          <cell r="K354">
            <v>28693.883957846661</v>
          </cell>
          <cell r="L354">
            <v>23030.892894554872</v>
          </cell>
          <cell r="M354">
            <v>23282.042863551342</v>
          </cell>
          <cell r="N354">
            <v>22842.53041780752</v>
          </cell>
          <cell r="O354">
            <v>29498.00459621397</v>
          </cell>
          <cell r="P354">
            <v>33622.702099402377</v>
          </cell>
          <cell r="Q354">
            <v>51658.409247961346</v>
          </cell>
          <cell r="R354">
            <v>0</v>
          </cell>
          <cell r="S354">
            <v>27269.048621370297</v>
          </cell>
          <cell r="T354">
            <v>0</v>
          </cell>
          <cell r="U354">
            <v>21840.171273448679</v>
          </cell>
          <cell r="V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7775.6760370497659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U354">
            <v>0</v>
          </cell>
        </row>
        <row r="355">
          <cell r="B355">
            <v>38602</v>
          </cell>
          <cell r="C355">
            <v>9</v>
          </cell>
          <cell r="D355">
            <v>6</v>
          </cell>
          <cell r="E355">
            <v>341</v>
          </cell>
          <cell r="F355">
            <v>686517.975874556</v>
          </cell>
          <cell r="G355">
            <v>7000</v>
          </cell>
          <cell r="H355">
            <v>3615.8569464220318</v>
          </cell>
          <cell r="I355">
            <v>53141.268063795033</v>
          </cell>
          <cell r="J355">
            <v>25215.821078876848</v>
          </cell>
          <cell r="K355">
            <v>25736.750939244492</v>
          </cell>
          <cell r="L355">
            <v>20657.376157454033</v>
          </cell>
          <cell r="M355">
            <v>20882.643124099501</v>
          </cell>
          <cell r="N355">
            <v>20488.425932469934</v>
          </cell>
          <cell r="O355">
            <v>26458.000548574782</v>
          </cell>
          <cell r="P355">
            <v>30157.61515966176</v>
          </cell>
          <cell r="Q355">
            <v>46334.599201889279</v>
          </cell>
          <cell r="R355">
            <v>0</v>
          </cell>
          <cell r="S355">
            <v>24458.756219596271</v>
          </cell>
          <cell r="T355">
            <v>0</v>
          </cell>
          <cell r="U355">
            <v>17570.527668096125</v>
          </cell>
          <cell r="V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7343.329389794565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U355">
            <v>0</v>
          </cell>
        </row>
        <row r="356">
          <cell r="B356">
            <v>38603</v>
          </cell>
          <cell r="C356">
            <v>9</v>
          </cell>
          <cell r="D356">
            <v>7</v>
          </cell>
          <cell r="E356">
            <v>342</v>
          </cell>
          <cell r="F356">
            <v>721955.74773921201</v>
          </cell>
          <cell r="G356">
            <v>7000</v>
          </cell>
          <cell r="H356">
            <v>3802.5059753848946</v>
          </cell>
          <cell r="I356">
            <v>55884.398178988704</v>
          </cell>
          <cell r="J356">
            <v>26517.451256345794</v>
          </cell>
          <cell r="K356">
            <v>27065.271299050877</v>
          </cell>
          <cell r="L356">
            <v>21723.70130743671</v>
          </cell>
          <cell r="M356">
            <v>21960.596461038906</v>
          </cell>
          <cell r="N356">
            <v>21546.029942235065</v>
          </cell>
          <cell r="O356">
            <v>27823.751512693256</v>
          </cell>
          <cell r="P356">
            <v>31714.338688493968</v>
          </cell>
          <cell r="Q356">
            <v>48726.371906551656</v>
          </cell>
          <cell r="R356">
            <v>0</v>
          </cell>
          <cell r="S356">
            <v>25721.307024473765</v>
          </cell>
          <cell r="T356">
            <v>0</v>
          </cell>
          <cell r="U356">
            <v>19431.312403322048</v>
          </cell>
          <cell r="V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7580.5756904083873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U356">
            <v>0</v>
          </cell>
        </row>
        <row r="357">
          <cell r="B357">
            <v>38604</v>
          </cell>
          <cell r="C357">
            <v>9</v>
          </cell>
          <cell r="D357">
            <v>8</v>
          </cell>
          <cell r="E357">
            <v>343</v>
          </cell>
          <cell r="F357">
            <v>929537.66793908994</v>
          </cell>
          <cell r="G357">
            <v>7000</v>
          </cell>
          <cell r="H357">
            <v>4895.8299005890076</v>
          </cell>
          <cell r="I357">
            <v>71952.683139024011</v>
          </cell>
          <cell r="J357">
            <v>34141.939970281899</v>
          </cell>
          <cell r="K357">
            <v>34847.273180164892</v>
          </cell>
          <cell r="L357">
            <v>27969.856484353772</v>
          </cell>
          <cell r="M357">
            <v>28274.86543997885</v>
          </cell>
          <cell r="N357">
            <v>27741.099767634969</v>
          </cell>
          <cell r="O357">
            <v>35823.837091699475</v>
          </cell>
          <cell r="P357">
            <v>40833.073934307002</v>
          </cell>
          <cell r="Q357">
            <v>62736.529560132745</v>
          </cell>
          <cell r="R357">
            <v>0</v>
          </cell>
          <cell r="S357">
            <v>33116.882610526925</v>
          </cell>
          <cell r="T357">
            <v>0</v>
          </cell>
          <cell r="U357">
            <v>32211.797817731669</v>
          </cell>
          <cell r="V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7318.6472598025575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U357">
            <v>0</v>
          </cell>
        </row>
        <row r="358">
          <cell r="B358">
            <v>38605</v>
          </cell>
          <cell r="C358">
            <v>9</v>
          </cell>
          <cell r="D358">
            <v>9</v>
          </cell>
          <cell r="E358">
            <v>344</v>
          </cell>
          <cell r="F358">
            <v>927573.89463342796</v>
          </cell>
          <cell r="G358">
            <v>7000</v>
          </cell>
          <cell r="H358">
            <v>4885.4868016491291</v>
          </cell>
          <cell r="I358">
            <v>71800.673421405547</v>
          </cell>
          <cell r="J358">
            <v>34069.810531497773</v>
          </cell>
          <cell r="K358">
            <v>34773.653630138433</v>
          </cell>
          <cell r="L358">
            <v>27910.766401808818</v>
          </cell>
          <cell r="M358">
            <v>28215.130985004776</v>
          </cell>
          <cell r="N358">
            <v>27682.492964411849</v>
          </cell>
          <cell r="O358">
            <v>35748.154419104787</v>
          </cell>
          <cell r="P358">
            <v>40746.808575359151</v>
          </cell>
          <cell r="Q358">
            <v>62603.99020611903</v>
          </cell>
          <cell r="R358">
            <v>0</v>
          </cell>
          <cell r="S358">
            <v>33046.91874324064</v>
          </cell>
          <cell r="T358">
            <v>0</v>
          </cell>
          <cell r="U358">
            <v>32075.838078277557</v>
          </cell>
          <cell r="V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7337.1932213413083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U358">
            <v>0</v>
          </cell>
        </row>
        <row r="359">
          <cell r="B359">
            <v>38606</v>
          </cell>
          <cell r="C359">
            <v>9</v>
          </cell>
          <cell r="D359">
            <v>10</v>
          </cell>
          <cell r="E359">
            <v>345</v>
          </cell>
          <cell r="F359">
            <v>914877.755778266</v>
          </cell>
          <cell r="G359">
            <v>7000</v>
          </cell>
          <cell r="H359">
            <v>4818.616852885305</v>
          </cell>
          <cell r="I359">
            <v>70817.903935409442</v>
          </cell>
          <cell r="J359">
            <v>33603.481058687532</v>
          </cell>
          <cell r="K359">
            <v>34297.690326789954</v>
          </cell>
          <cell r="L359">
            <v>27528.738654109649</v>
          </cell>
          <cell r="M359">
            <v>27828.937256532321</v>
          </cell>
          <cell r="N359">
            <v>27303.589702292651</v>
          </cell>
          <cell r="O359">
            <v>35258.852666493389</v>
          </cell>
          <cell r="P359">
            <v>40189.087899334838</v>
          </cell>
          <cell r="Q359">
            <v>61747.100035812764</v>
          </cell>
          <cell r="R359">
            <v>0</v>
          </cell>
          <cell r="S359">
            <v>32594.590069992191</v>
          </cell>
          <cell r="T359">
            <v>0</v>
          </cell>
          <cell r="U359">
            <v>31203.773310421329</v>
          </cell>
          <cell r="V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7448.6389881073283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U359">
            <v>0</v>
          </cell>
        </row>
        <row r="360">
          <cell r="B360">
            <v>38607</v>
          </cell>
          <cell r="C360">
            <v>9</v>
          </cell>
          <cell r="D360">
            <v>11</v>
          </cell>
          <cell r="E360">
            <v>346</v>
          </cell>
          <cell r="F360">
            <v>936810.71752309997</v>
          </cell>
          <cell r="G360">
            <v>7000</v>
          </cell>
          <cell r="H360">
            <v>4934.1367006790024</v>
          </cell>
          <cell r="I360">
            <v>72515.667782059463</v>
          </cell>
          <cell r="J360">
            <v>34409.079249154493</v>
          </cell>
          <cell r="K360">
            <v>35119.931249276611</v>
          </cell>
          <cell r="L360">
            <v>28188.703078832696</v>
          </cell>
          <cell r="M360">
            <v>28496.098538344966</v>
          </cell>
          <cell r="N360">
            <v>27958.156484198498</v>
          </cell>
          <cell r="O360">
            <v>36104.1361612736</v>
          </cell>
          <cell r="P360">
            <v>41152.567142204869</v>
          </cell>
          <cell r="Q360">
            <v>63227.403578429607</v>
          </cell>
          <cell r="R360">
            <v>0</v>
          </cell>
          <cell r="S360">
            <v>33376.001458102219</v>
          </cell>
          <cell r="T360">
            <v>0</v>
          </cell>
          <cell r="U360">
            <v>32717.844103082618</v>
          </cell>
          <cell r="V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7246.8646241444567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U360">
            <v>0</v>
          </cell>
        </row>
        <row r="361">
          <cell r="B361">
            <v>38608</v>
          </cell>
          <cell r="C361">
            <v>9</v>
          </cell>
          <cell r="D361">
            <v>12</v>
          </cell>
          <cell r="E361">
            <v>347</v>
          </cell>
          <cell r="F361">
            <v>961878.52836797398</v>
          </cell>
          <cell r="G361">
            <v>7000</v>
          </cell>
          <cell r="H361">
            <v>5066.167646932905</v>
          </cell>
          <cell r="I361">
            <v>74456.090761054234</v>
          </cell>
          <cell r="J361">
            <v>35329.820519327695</v>
          </cell>
          <cell r="K361">
            <v>36059.693975059199</v>
          </cell>
          <cell r="L361">
            <v>28942.995342493821</v>
          </cell>
          <cell r="M361">
            <v>29258.61629632366</v>
          </cell>
          <cell r="N361">
            <v>28706.279627121443</v>
          </cell>
          <cell r="O361">
            <v>37070.234903612196</v>
          </cell>
          <cell r="P361">
            <v>42253.755193969802</v>
          </cell>
          <cell r="Q361">
            <v>64919.284940875172</v>
          </cell>
          <cell r="R361">
            <v>0</v>
          </cell>
          <cell r="S361">
            <v>34269.098938372365</v>
          </cell>
          <cell r="T361">
            <v>0</v>
          </cell>
          <cell r="U361">
            <v>34492.243074398531</v>
          </cell>
          <cell r="V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6961.2821796162116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U361">
            <v>0</v>
          </cell>
        </row>
        <row r="362">
          <cell r="B362">
            <v>38609</v>
          </cell>
          <cell r="C362">
            <v>9</v>
          </cell>
          <cell r="D362">
            <v>13</v>
          </cell>
          <cell r="E362">
            <v>348</v>
          </cell>
          <cell r="F362">
            <v>781515.88392079994</v>
          </cell>
          <cell r="G362">
            <v>7000</v>
          </cell>
          <cell r="H362">
            <v>4116.2063295055395</v>
          </cell>
          <cell r="I362">
            <v>60494.767133581445</v>
          </cell>
          <cell r="J362">
            <v>28705.096431223035</v>
          </cell>
          <cell r="K362">
            <v>29298.110707021617</v>
          </cell>
          <cell r="L362">
            <v>23515.870165833894</v>
          </cell>
          <cell r="M362">
            <v>23772.308771584634</v>
          </cell>
          <cell r="N362">
            <v>23323.541211520846</v>
          </cell>
          <cell r="O362">
            <v>30119.164263915358</v>
          </cell>
          <cell r="P362">
            <v>34330.71834487981</v>
          </cell>
          <cell r="Q362">
            <v>52746.21572035455</v>
          </cell>
          <cell r="R362">
            <v>0</v>
          </cell>
          <cell r="S362">
            <v>27843.271637877569</v>
          </cell>
          <cell r="T362">
            <v>0</v>
          </cell>
          <cell r="U362">
            <v>22769.662637335856</v>
          </cell>
          <cell r="V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7818.5722226195348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U362">
            <v>0</v>
          </cell>
        </row>
        <row r="363">
          <cell r="B363">
            <v>38610</v>
          </cell>
          <cell r="C363">
            <v>9</v>
          </cell>
          <cell r="D363">
            <v>14</v>
          </cell>
          <cell r="E363">
            <v>349</v>
          </cell>
          <cell r="F363">
            <v>748168.67702922795</v>
          </cell>
          <cell r="G363">
            <v>7000</v>
          </cell>
          <cell r="H363">
            <v>3940.5682050572213</v>
          </cell>
          <cell r="I363">
            <v>57913.461293269887</v>
          </cell>
          <cell r="J363">
            <v>27480.252753405315</v>
          </cell>
          <cell r="K363">
            <v>28047.963167629772</v>
          </cell>
          <cell r="L363">
            <v>22512.450268951954</v>
          </cell>
          <cell r="M363">
            <v>22757.94666429226</v>
          </cell>
          <cell r="N363">
            <v>22328.327972446728</v>
          </cell>
          <cell r="O363">
            <v>28833.982448964794</v>
          </cell>
          <cell r="P363">
            <v>32865.829926183244</v>
          </cell>
          <cell r="Q363">
            <v>50495.539816558849</v>
          </cell>
          <cell r="R363">
            <v>0</v>
          </cell>
          <cell r="S363">
            <v>26655.201940319588</v>
          </cell>
          <cell r="T363">
            <v>0</v>
          </cell>
          <cell r="U363">
            <v>20867.961243309979</v>
          </cell>
          <cell r="V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7711.7301882026131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U363">
            <v>0</v>
          </cell>
        </row>
        <row r="364">
          <cell r="B364">
            <v>38611</v>
          </cell>
          <cell r="C364">
            <v>9</v>
          </cell>
          <cell r="D364">
            <v>15</v>
          </cell>
          <cell r="E364">
            <v>350</v>
          </cell>
          <cell r="F364">
            <v>1042746.65319356</v>
          </cell>
          <cell r="G364">
            <v>7000</v>
          </cell>
          <cell r="H364">
            <v>5492.0961457784324</v>
          </cell>
          <cell r="I364">
            <v>80715.84629578497</v>
          </cell>
          <cell r="J364">
            <v>38300.108608271861</v>
          </cell>
          <cell r="K364">
            <v>39091.344799509192</v>
          </cell>
          <cell r="L364">
            <v>31376.323139252516</v>
          </cell>
          <cell r="M364">
            <v>31718.479330057849</v>
          </cell>
          <cell r="N364">
            <v>31119.705996148521</v>
          </cell>
          <cell r="O364">
            <v>40186.845052489822</v>
          </cell>
          <cell r="P364">
            <v>45806.160044063836</v>
          </cell>
          <cell r="Q364">
            <v>70377.25149627174</v>
          </cell>
          <cell r="R364">
            <v>0</v>
          </cell>
          <cell r="S364">
            <v>37150.208859092498</v>
          </cell>
          <cell r="T364">
            <v>0</v>
          </cell>
          <cell r="U364">
            <v>40535.784896346173</v>
          </cell>
          <cell r="V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5608.2667265980963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U364">
            <v>0</v>
          </cell>
        </row>
        <row r="365">
          <cell r="B365">
            <v>38612</v>
          </cell>
          <cell r="C365">
            <v>9</v>
          </cell>
          <cell r="D365">
            <v>16</v>
          </cell>
          <cell r="E365">
            <v>351</v>
          </cell>
          <cell r="F365">
            <v>1102062.191276578</v>
          </cell>
          <cell r="G365">
            <v>7000</v>
          </cell>
          <cell r="H365">
            <v>5804.5082135542534</v>
          </cell>
          <cell r="I365">
            <v>85307.281655656567</v>
          </cell>
          <cell r="J365">
            <v>40478.769689350367</v>
          </cell>
          <cell r="K365">
            <v>41315.014512636786</v>
          </cell>
          <cell r="L365">
            <v>33161.132022955499</v>
          </cell>
          <cell r="M365">
            <v>33522.751405998271</v>
          </cell>
          <cell r="N365">
            <v>32889.917485673417</v>
          </cell>
          <cell r="O365">
            <v>42472.831136306901</v>
          </cell>
          <cell r="P365">
            <v>48411.794904851195</v>
          </cell>
          <cell r="Q365">
            <v>74380.586849610307</v>
          </cell>
          <cell r="R365">
            <v>0</v>
          </cell>
          <cell r="S365">
            <v>39263.459111802287</v>
          </cell>
          <cell r="T365">
            <v>0</v>
          </cell>
          <cell r="U365">
            <v>45278.620199061472</v>
          </cell>
          <cell r="V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4156.6008704419683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U365">
            <v>0</v>
          </cell>
        </row>
        <row r="366">
          <cell r="B366">
            <v>38613</v>
          </cell>
          <cell r="C366">
            <v>9</v>
          </cell>
          <cell r="D366">
            <v>17</v>
          </cell>
          <cell r="E366">
            <v>352</v>
          </cell>
          <cell r="F366">
            <v>1129331.3850085819</v>
          </cell>
          <cell r="G366">
            <v>7000</v>
          </cell>
          <cell r="H366">
            <v>5948.1337369115781</v>
          </cell>
          <cell r="I366">
            <v>87418.106987141786</v>
          </cell>
          <cell r="J366">
            <v>41480.367803712172</v>
          </cell>
          <cell r="K366">
            <v>42337.304492007745</v>
          </cell>
          <cell r="L366">
            <v>33981.664058864524</v>
          </cell>
          <cell r="M366">
            <v>34352.231275424761</v>
          </cell>
          <cell r="N366">
            <v>33703.738646444341</v>
          </cell>
          <cell r="O366">
            <v>43523.769885290778</v>
          </cell>
          <cell r="P366">
            <v>49609.6861170025</v>
          </cell>
          <cell r="Q366">
            <v>76221.044356234939</v>
          </cell>
          <cell r="R366">
            <v>0</v>
          </cell>
          <cell r="S366">
            <v>40234.985838318622</v>
          </cell>
          <cell r="T366">
            <v>0</v>
          </cell>
          <cell r="U366">
            <v>47547.071463762593</v>
          </cell>
          <cell r="V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3347.2511281033567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U366">
            <v>0</v>
          </cell>
        </row>
        <row r="367">
          <cell r="B367">
            <v>38614</v>
          </cell>
          <cell r="C367">
            <v>9</v>
          </cell>
          <cell r="D367">
            <v>18</v>
          </cell>
          <cell r="E367">
            <v>353</v>
          </cell>
          <cell r="F367">
            <v>984652.10888422001</v>
          </cell>
          <cell r="G367">
            <v>7000</v>
          </cell>
          <cell r="H367">
            <v>5186.1149931035125</v>
          </cell>
          <cell r="I367">
            <v>76218.924349562323</v>
          </cell>
          <cell r="J367">
            <v>36166.294656645819</v>
          </cell>
          <cell r="K367">
            <v>36913.448705945601</v>
          </cell>
          <cell r="L367">
            <v>29628.254047594532</v>
          </cell>
          <cell r="M367">
            <v>29951.347690534974</v>
          </cell>
          <cell r="N367">
            <v>29385.933815389202</v>
          </cell>
          <cell r="O367">
            <v>37947.915353310935</v>
          </cell>
          <cell r="P367">
            <v>43254.161448651786</v>
          </cell>
          <cell r="Q367">
            <v>66456.32368231233</v>
          </cell>
          <cell r="R367">
            <v>0</v>
          </cell>
          <cell r="S367">
            <v>35080.459272214503</v>
          </cell>
          <cell r="T367">
            <v>0</v>
          </cell>
          <cell r="U367">
            <v>36144.865105077253</v>
          </cell>
          <cell r="V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6648.781133464855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U367">
            <v>0</v>
          </cell>
        </row>
        <row r="368">
          <cell r="B368">
            <v>38615</v>
          </cell>
          <cell r="C368">
            <v>9</v>
          </cell>
          <cell r="D368">
            <v>19</v>
          </cell>
          <cell r="E368">
            <v>354</v>
          </cell>
          <cell r="F368">
            <v>967005.10484208399</v>
          </cell>
          <cell r="G368">
            <v>7000</v>
          </cell>
          <cell r="H368">
            <v>5093.1690770581108</v>
          </cell>
          <cell r="I368">
            <v>74852.923450414135</v>
          </cell>
          <cell r="J368">
            <v>35518.119791395045</v>
          </cell>
          <cell r="K368">
            <v>36251.883293506507</v>
          </cell>
          <cell r="L368">
            <v>29097.254403941894</v>
          </cell>
          <cell r="M368">
            <v>29414.557539990092</v>
          </cell>
          <cell r="N368">
            <v>28859.277051905749</v>
          </cell>
          <cell r="O368">
            <v>37267.810157182976</v>
          </cell>
          <cell r="P368">
            <v>42478.957338452368</v>
          </cell>
          <cell r="Q368">
            <v>65265.288795913519</v>
          </cell>
          <cell r="R368">
            <v>0</v>
          </cell>
          <cell r="S368">
            <v>34451.744824755224</v>
          </cell>
          <cell r="T368">
            <v>0</v>
          </cell>
          <cell r="U368">
            <v>34860.893250559697</v>
          </cell>
          <cell r="V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6895.4202533733305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U368">
            <v>0</v>
          </cell>
        </row>
        <row r="369">
          <cell r="B369">
            <v>38616</v>
          </cell>
          <cell r="C369">
            <v>9</v>
          </cell>
          <cell r="D369">
            <v>20</v>
          </cell>
          <cell r="E369">
            <v>355</v>
          </cell>
          <cell r="F369">
            <v>880965.47736101795</v>
          </cell>
          <cell r="G369">
            <v>7000</v>
          </cell>
          <cell r="H369">
            <v>4640.0025240648592</v>
          </cell>
          <cell r="I369">
            <v>68192.857627293051</v>
          </cell>
          <cell r="J369">
            <v>32357.882290706195</v>
          </cell>
          <cell r="K369">
            <v>33026.358920944127</v>
          </cell>
          <cell r="L369">
            <v>26508.315713648422</v>
          </cell>
          <cell r="M369">
            <v>26797.386688886443</v>
          </cell>
          <cell r="N369">
            <v>26291.512482219907</v>
          </cell>
          <cell r="O369">
            <v>33951.893326027523</v>
          </cell>
          <cell r="P369">
            <v>38699.376809990325</v>
          </cell>
          <cell r="Q369">
            <v>59458.286219270849</v>
          </cell>
          <cell r="R369">
            <v>0</v>
          </cell>
          <cell r="S369">
            <v>31386.388420790063</v>
          </cell>
          <cell r="T369">
            <v>0</v>
          </cell>
          <cell r="U369">
            <v>28933.352446052613</v>
          </cell>
          <cell r="V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7676.7454623239473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U369">
            <v>0</v>
          </cell>
        </row>
        <row r="370">
          <cell r="B370">
            <v>38617</v>
          </cell>
          <cell r="C370">
            <v>9</v>
          </cell>
          <cell r="D370">
            <v>21</v>
          </cell>
          <cell r="E370">
            <v>356</v>
          </cell>
          <cell r="F370">
            <v>838153.82159416599</v>
          </cell>
          <cell r="G370">
            <v>7000</v>
          </cell>
          <cell r="H370">
            <v>4414.5156055392372</v>
          </cell>
          <cell r="I370">
            <v>64878.937591240116</v>
          </cell>
          <cell r="J370">
            <v>30785.409187533347</v>
          </cell>
          <cell r="K370">
            <v>31421.400332111094</v>
          </cell>
          <cell r="L370">
            <v>25220.109857170024</v>
          </cell>
          <cell r="M370">
            <v>25495.133054825263</v>
          </cell>
          <cell r="N370">
            <v>25013.842458928597</v>
          </cell>
          <cell r="O370">
            <v>32301.957196792438</v>
          </cell>
          <cell r="P370">
            <v>36818.73058609516</v>
          </cell>
          <cell r="Q370">
            <v>56568.833967712031</v>
          </cell>
          <cell r="R370">
            <v>0</v>
          </cell>
          <cell r="S370">
            <v>29861.126317602186</v>
          </cell>
          <cell r="T370">
            <v>0</v>
          </cell>
          <cell r="U370">
            <v>26189.574139797642</v>
          </cell>
          <cell r="V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7828.724928923024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U370">
            <v>0</v>
          </cell>
        </row>
        <row r="371">
          <cell r="B371">
            <v>38618</v>
          </cell>
          <cell r="C371">
            <v>9</v>
          </cell>
          <cell r="D371">
            <v>22</v>
          </cell>
          <cell r="E371">
            <v>357</v>
          </cell>
          <cell r="F371">
            <v>902636.86889431998</v>
          </cell>
          <cell r="G371">
            <v>7000</v>
          </cell>
          <cell r="H371">
            <v>4754.1446942163375</v>
          </cell>
          <cell r="I371">
            <v>69870.374119588218</v>
          </cell>
          <cell r="J371">
            <v>33153.873001274107</v>
          </cell>
          <cell r="K371">
            <v>33838.793884047504</v>
          </cell>
          <cell r="L371">
            <v>27160.409471555624</v>
          </cell>
          <cell r="M371">
            <v>27456.591474917092</v>
          </cell>
          <cell r="N371">
            <v>26938.272969034526</v>
          </cell>
          <cell r="O371">
            <v>34787.096058113377</v>
          </cell>
          <cell r="P371">
            <v>39651.365700016271</v>
          </cell>
          <cell r="Q371">
            <v>60920.935816411547</v>
          </cell>
          <cell r="R371">
            <v>0</v>
          </cell>
          <cell r="S371">
            <v>32158.480778280365</v>
          </cell>
          <cell r="T371">
            <v>0</v>
          </cell>
          <cell r="U371">
            <v>30374.358518642013</v>
          </cell>
          <cell r="V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7542.4588179528473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U371">
            <v>0</v>
          </cell>
        </row>
        <row r="372">
          <cell r="B372">
            <v>38619</v>
          </cell>
          <cell r="C372">
            <v>9</v>
          </cell>
          <cell r="D372">
            <v>23</v>
          </cell>
          <cell r="E372">
            <v>358</v>
          </cell>
          <cell r="F372">
            <v>903744.04967519396</v>
          </cell>
          <cell r="G372">
            <v>7000</v>
          </cell>
          <cell r="H372">
            <v>4759.9761617935237</v>
          </cell>
          <cell r="I372">
            <v>69956.077615693401</v>
          </cell>
          <cell r="J372">
            <v>33194.539776877362</v>
          </cell>
          <cell r="K372">
            <v>33880.300788459979</v>
          </cell>
          <cell r="L372">
            <v>27193.724622314323</v>
          </cell>
          <cell r="M372">
            <v>27490.269924620319</v>
          </cell>
          <cell r="N372">
            <v>26971.315645584826</v>
          </cell>
          <cell r="O372">
            <v>34829.766156693709</v>
          </cell>
          <cell r="P372">
            <v>39700.002346215137</v>
          </cell>
          <cell r="Q372">
            <v>60995.661868064431</v>
          </cell>
          <cell r="R372">
            <v>0</v>
          </cell>
          <cell r="S372">
            <v>32197.926598727994</v>
          </cell>
          <cell r="T372">
            <v>0</v>
          </cell>
          <cell r="U372">
            <v>30448.919025714935</v>
          </cell>
          <cell r="V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7534.5146901907774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U372">
            <v>0</v>
          </cell>
        </row>
        <row r="373">
          <cell r="B373">
            <v>38620</v>
          </cell>
          <cell r="C373">
            <v>9</v>
          </cell>
          <cell r="D373">
            <v>24</v>
          </cell>
          <cell r="E373">
            <v>359</v>
          </cell>
          <cell r="F373">
            <v>905948.42764108197</v>
          </cell>
          <cell r="G373">
            <v>7000</v>
          </cell>
          <cell r="H373">
            <v>4771.5865138317813</v>
          </cell>
          <cell r="I373">
            <v>70126.711808119246</v>
          </cell>
          <cell r="J373">
            <v>33275.506630377793</v>
          </cell>
          <cell r="K373">
            <v>33962.940324026022</v>
          </cell>
          <cell r="L373">
            <v>27260.054516701348</v>
          </cell>
          <cell r="M373">
            <v>27557.323140981662</v>
          </cell>
          <cell r="N373">
            <v>27037.103048491113</v>
          </cell>
          <cell r="O373">
            <v>34914.721591919471</v>
          </cell>
          <cell r="P373">
            <v>39796.837075527204</v>
          </cell>
          <cell r="Q373">
            <v>61144.440156657351</v>
          </cell>
          <cell r="R373">
            <v>0</v>
          </cell>
          <cell r="S373">
            <v>32276.462551431669</v>
          </cell>
          <cell r="T373">
            <v>0</v>
          </cell>
          <cell r="U373">
            <v>30597.639862348304</v>
          </cell>
          <cell r="V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7518.3791160414539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U373">
            <v>0</v>
          </cell>
        </row>
        <row r="374">
          <cell r="B374">
            <v>38621</v>
          </cell>
          <cell r="C374">
            <v>9</v>
          </cell>
          <cell r="D374">
            <v>25</v>
          </cell>
          <cell r="E374">
            <v>360</v>
          </cell>
          <cell r="F374">
            <v>901371.94729885797</v>
          </cell>
          <cell r="G374">
            <v>7000</v>
          </cell>
          <cell r="H374">
            <v>4747.4824134045293</v>
          </cell>
          <cell r="I374">
            <v>69772.460386887338</v>
          </cell>
          <cell r="J374">
            <v>33107.412401914939</v>
          </cell>
          <cell r="K374">
            <v>33791.373462144344</v>
          </cell>
          <cell r="L374">
            <v>27122.347888136985</v>
          </cell>
          <cell r="M374">
            <v>27418.114833101052</v>
          </cell>
          <cell r="N374">
            <v>26900.522679413938</v>
          </cell>
          <cell r="O374">
            <v>34738.346720961643</v>
          </cell>
          <cell r="P374">
            <v>39595.799757064095</v>
          </cell>
          <cell r="Q374">
            <v>60835.563492295951</v>
          </cell>
          <cell r="R374">
            <v>0</v>
          </cell>
          <cell r="S374">
            <v>32113.415084405569</v>
          </cell>
          <cell r="T374">
            <v>0</v>
          </cell>
          <cell r="U374">
            <v>30289.287185181365</v>
          </cell>
          <cell r="V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7551.4040525962791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U374">
            <v>0</v>
          </cell>
        </row>
        <row r="375">
          <cell r="B375">
            <v>38622</v>
          </cell>
          <cell r="C375">
            <v>9</v>
          </cell>
          <cell r="D375">
            <v>26</v>
          </cell>
          <cell r="E375">
            <v>361</v>
          </cell>
          <cell r="F375">
            <v>791631.26324615197</v>
          </cell>
          <cell r="G375">
            <v>7000</v>
          </cell>
          <cell r="H375">
            <v>4169.4835427535609</v>
          </cell>
          <cell r="I375">
            <v>61277.767875274665</v>
          </cell>
          <cell r="J375">
            <v>29076.634547013982</v>
          </cell>
          <cell r="K375">
            <v>29677.324372943367</v>
          </cell>
          <cell r="L375">
            <v>23820.24267033087</v>
          </cell>
          <cell r="M375">
            <v>24080.000432894925</v>
          </cell>
          <cell r="N375">
            <v>23625.424348407829</v>
          </cell>
          <cell r="O375">
            <v>30509.005056355309</v>
          </cell>
          <cell r="P375">
            <v>34775.070463262957</v>
          </cell>
          <cell r="Q375">
            <v>53428.924787394208</v>
          </cell>
          <cell r="R375">
            <v>0</v>
          </cell>
          <cell r="S375">
            <v>28203.654913599308</v>
          </cell>
          <cell r="T375">
            <v>0</v>
          </cell>
          <cell r="U375">
            <v>23362.905467253418</v>
          </cell>
          <cell r="V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7836.8019650960641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U375">
            <v>0</v>
          </cell>
        </row>
        <row r="376">
          <cell r="B376">
            <v>38623</v>
          </cell>
          <cell r="C376">
            <v>9</v>
          </cell>
          <cell r="D376">
            <v>27</v>
          </cell>
          <cell r="E376">
            <v>362</v>
          </cell>
          <cell r="F376">
            <v>688536.65895744797</v>
          </cell>
          <cell r="G376">
            <v>7000</v>
          </cell>
          <cell r="H376">
            <v>3626.4892525005448</v>
          </cell>
          <cell r="I376">
            <v>53297.528180228474</v>
          </cell>
          <cell r="J376">
            <v>25289.967355044362</v>
          </cell>
          <cell r="K376">
            <v>25812.42899219492</v>
          </cell>
          <cell r="L376">
            <v>20718.11847921606</v>
          </cell>
          <cell r="M376">
            <v>20944.047835821704</v>
          </cell>
          <cell r="N376">
            <v>20548.671461761827</v>
          </cell>
          <cell r="O376">
            <v>26535.799411811418</v>
          </cell>
          <cell r="P376">
            <v>30246.292615580696</v>
          </cell>
          <cell r="Q376">
            <v>46470.844536823563</v>
          </cell>
          <cell r="R376">
            <v>0</v>
          </cell>
          <cell r="S376">
            <v>24530.676371936315</v>
          </cell>
          <cell r="T376">
            <v>0</v>
          </cell>
          <cell r="U376">
            <v>17674.010683523327</v>
          </cell>
          <cell r="V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7358.5769621629779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U376">
            <v>0</v>
          </cell>
        </row>
        <row r="377">
          <cell r="B377">
            <v>38624</v>
          </cell>
          <cell r="C377">
            <v>9</v>
          </cell>
          <cell r="D377">
            <v>28</v>
          </cell>
          <cell r="E377">
            <v>363</v>
          </cell>
          <cell r="F377">
            <v>683121.55656298401</v>
          </cell>
          <cell r="G377">
            <v>7000</v>
          </cell>
          <cell r="H377">
            <v>3597.9681703196075</v>
          </cell>
          <cell r="I377">
            <v>52878.361577095435</v>
          </cell>
          <cell r="J377">
            <v>25091.070519271558</v>
          </cell>
          <cell r="K377">
            <v>25609.42317656528</v>
          </cell>
          <cell r="L377">
            <v>20555.177651700113</v>
          </cell>
          <cell r="M377">
            <v>20779.330152151451</v>
          </cell>
          <cell r="N377">
            <v>20387.063276361612</v>
          </cell>
          <cell r="O377">
            <v>26327.104538322052</v>
          </cell>
          <cell r="P377">
            <v>30008.41599792277</v>
          </cell>
          <cell r="Q377">
            <v>46105.36743658442</v>
          </cell>
          <cell r="R377">
            <v>0</v>
          </cell>
          <cell r="S377">
            <v>24337.751096816432</v>
          </cell>
          <cell r="T377">
            <v>0</v>
          </cell>
          <cell r="U377">
            <v>17397.103922535662</v>
          </cell>
          <cell r="V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7317.2238921014841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U377">
            <v>0</v>
          </cell>
        </row>
        <row r="378">
          <cell r="B378">
            <v>38625</v>
          </cell>
          <cell r="C378">
            <v>9</v>
          </cell>
          <cell r="D378">
            <v>29</v>
          </cell>
          <cell r="E378">
            <v>364</v>
          </cell>
          <cell r="F378">
            <v>928025.15316629992</v>
          </cell>
          <cell r="G378">
            <v>7000</v>
          </cell>
          <cell r="H378">
            <v>4887.86355849754</v>
          </cell>
          <cell r="I378">
            <v>71835.603971666613</v>
          </cell>
          <cell r="J378">
            <v>34086.385267812177</v>
          </cell>
          <cell r="K378">
            <v>34790.570781440911</v>
          </cell>
          <cell r="L378">
            <v>27924.344804101809</v>
          </cell>
          <cell r="M378">
            <v>28228.857458643961</v>
          </cell>
          <cell r="N378">
            <v>27695.960313195195</v>
          </cell>
          <cell r="O378">
            <v>35765.545658562238</v>
          </cell>
          <cell r="P378">
            <v>40766.631626830647</v>
          </cell>
          <cell r="Q378">
            <v>62634.446631138955</v>
          </cell>
          <cell r="R378">
            <v>0</v>
          </cell>
          <cell r="S378">
            <v>33062.995849500629</v>
          </cell>
          <cell r="T378">
            <v>0</v>
          </cell>
          <cell r="U378">
            <v>32107.055033796754</v>
          </cell>
          <cell r="V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7332.9627915309711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U378">
            <v>0</v>
          </cell>
        </row>
        <row r="379">
          <cell r="B379">
            <v>38626</v>
          </cell>
          <cell r="C379">
            <v>9</v>
          </cell>
          <cell r="D379">
            <v>30</v>
          </cell>
          <cell r="E379">
            <v>365</v>
          </cell>
          <cell r="F379">
            <v>963671.58218442998</v>
          </cell>
          <cell r="G379">
            <v>7000</v>
          </cell>
          <cell r="H379">
            <v>5075.611574587213</v>
          </cell>
          <cell r="I379">
            <v>0</v>
          </cell>
          <cell r="J379">
            <v>0</v>
          </cell>
          <cell r="K379">
            <v>36126.9134523584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U379">
            <v>0</v>
          </cell>
        </row>
        <row r="381">
          <cell r="F381">
            <v>613878162.03401196</v>
          </cell>
          <cell r="G381">
            <v>119475085</v>
          </cell>
          <cell r="H381">
            <v>2088875.671467924</v>
          </cell>
          <cell r="I381">
            <v>29328303.921937291</v>
          </cell>
          <cell r="J381">
            <v>14530975.081102453</v>
          </cell>
          <cell r="K381">
            <v>14868086.236877995</v>
          </cell>
          <cell r="L381">
            <v>11970146.372435413</v>
          </cell>
          <cell r="M381">
            <v>12036416.585331926</v>
          </cell>
          <cell r="N381">
            <v>11809231.212763032</v>
          </cell>
          <cell r="O381">
            <v>13791210.062853735</v>
          </cell>
          <cell r="P381">
            <v>15719631.001519537</v>
          </cell>
          <cell r="Q381">
            <v>24148018.822667949</v>
          </cell>
          <cell r="R381">
            <v>0</v>
          </cell>
          <cell r="S381">
            <v>12734898.500463026</v>
          </cell>
          <cell r="T381">
            <v>0</v>
          </cell>
          <cell r="U381">
            <v>14908884.992666835</v>
          </cell>
          <cell r="V381">
            <v>0</v>
          </cell>
          <cell r="Y381">
            <v>4198125</v>
          </cell>
          <cell r="Z381">
            <v>8123624.9999999991</v>
          </cell>
          <cell r="AA381">
            <v>8984999.9999999981</v>
          </cell>
          <cell r="AB381">
            <v>7660941.5129314559</v>
          </cell>
          <cell r="AC381">
            <v>9038627.3570477907</v>
          </cell>
          <cell r="AD381">
            <v>13049312.904406641</v>
          </cell>
          <cell r="AE381">
            <v>8550271.2819112837</v>
          </cell>
          <cell r="AF381">
            <v>8429414.5520493686</v>
          </cell>
          <cell r="AG381">
            <v>4228000</v>
          </cell>
          <cell r="AH381">
            <v>6587230.651637827</v>
          </cell>
          <cell r="AI381">
            <v>2089480.0876147915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U381">
            <v>9151757.5860513151</v>
          </cell>
        </row>
        <row r="382">
          <cell r="H382">
            <v>2088875.6714679243</v>
          </cell>
          <cell r="I382">
            <v>29328303.921937265</v>
          </cell>
          <cell r="J382">
            <v>14530975.081102464</v>
          </cell>
          <cell r="K382">
            <v>14868086.236877991</v>
          </cell>
          <cell r="L382">
            <v>11970146.372435393</v>
          </cell>
          <cell r="M382">
            <v>12036416.585331896</v>
          </cell>
          <cell r="N382">
            <v>11809231.212763013</v>
          </cell>
          <cell r="O382">
            <v>13791210.062853716</v>
          </cell>
          <cell r="P382">
            <v>15719631.001519533</v>
          </cell>
          <cell r="Q382">
            <v>24148018.822667956</v>
          </cell>
          <cell r="R382">
            <v>0</v>
          </cell>
          <cell r="S382">
            <v>12734898.500463013</v>
          </cell>
          <cell r="T382">
            <v>0</v>
          </cell>
          <cell r="U382">
            <v>14908884.992666841</v>
          </cell>
          <cell r="V382">
            <v>0</v>
          </cell>
          <cell r="Y382">
            <v>4198125</v>
          </cell>
          <cell r="Z382">
            <v>8123624.9999999981</v>
          </cell>
          <cell r="AA382">
            <v>8984999.9999999981</v>
          </cell>
          <cell r="AB382">
            <v>7660941.5129314475</v>
          </cell>
          <cell r="AC382">
            <v>9038627.3570477907</v>
          </cell>
          <cell r="AD382">
            <v>13049312.904406641</v>
          </cell>
          <cell r="AE382">
            <v>8550271.2819112837</v>
          </cell>
          <cell r="AF382">
            <v>8429414.5520493705</v>
          </cell>
          <cell r="AG382">
            <v>4228000</v>
          </cell>
          <cell r="AH382">
            <v>6587230.6516378233</v>
          </cell>
          <cell r="AI382">
            <v>2089480.0876147919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U382">
            <v>9151757.5860513151</v>
          </cell>
        </row>
        <row r="383">
          <cell r="C383">
            <v>10</v>
          </cell>
          <cell r="D383">
            <v>1</v>
          </cell>
          <cell r="H383" t="str">
            <v>Mist Production</v>
          </cell>
          <cell r="I383" t="str">
            <v>DukeBCS2BS</v>
          </cell>
          <cell r="J383" t="str">
            <v>Duke1ABSTBS</v>
          </cell>
          <cell r="K383" t="str">
            <v>CoralABSTBS</v>
          </cell>
          <cell r="L383" t="str">
            <v>CoralBCS2BS</v>
          </cell>
          <cell r="M383" t="str">
            <v>SempraBCS2BS</v>
          </cell>
          <cell r="N383" t="str">
            <v>BPCanadaBCS2BS</v>
          </cell>
          <cell r="O383" t="str">
            <v>SempraABTCBS</v>
          </cell>
          <cell r="P383" t="str">
            <v>HuskeyABSTBS</v>
          </cell>
          <cell r="Q383" t="str">
            <v>BurlingtonABSTBS</v>
          </cell>
          <cell r="R383" t="str">
            <v>Unused "R"</v>
          </cell>
          <cell r="S383" t="str">
            <v>BPCanadaABTCBS</v>
          </cell>
          <cell r="T383" t="str">
            <v>Unused "T"</v>
          </cell>
          <cell r="U383" t="str">
            <v>BPCanadaABSTBS</v>
          </cell>
          <cell r="V383" t="str">
            <v>Unused "V"</v>
          </cell>
          <cell r="Y383" t="str">
            <v>Duke2ABSTBS</v>
          </cell>
          <cell r="Z383" t="str">
            <v>Duke3ABSTBS</v>
          </cell>
          <cell r="AA383" t="str">
            <v>SempraABSTBS</v>
          </cell>
          <cell r="AB383" t="str">
            <v>CanadianresABTCBS</v>
          </cell>
          <cell r="AC383" t="str">
            <v>NationalFuelRKBS</v>
          </cell>
          <cell r="AD383" t="str">
            <v>OneokRKBS</v>
          </cell>
          <cell r="AE383" t="str">
            <v>EnsercoRKBS</v>
          </cell>
          <cell r="AF383" t="str">
            <v>WesternGasRKBS</v>
          </cell>
          <cell r="AG383" t="str">
            <v>ConocoPhRKBS</v>
          </cell>
          <cell r="AH383" t="str">
            <v>SempraRKBS</v>
          </cell>
          <cell r="AI383" t="str">
            <v>NationalFuelRKBS</v>
          </cell>
          <cell r="AJ383" t="str">
            <v>Unused "AJ"</v>
          </cell>
          <cell r="AK383" t="str">
            <v>Unused "AK"</v>
          </cell>
          <cell r="AL383" t="str">
            <v>Unused "AL"</v>
          </cell>
          <cell r="AM383" t="str">
            <v>Unused "AM"</v>
          </cell>
          <cell r="AN383" t="str">
            <v>Unused "AN"</v>
          </cell>
          <cell r="AO383" t="str">
            <v>Unused "AO"</v>
          </cell>
          <cell r="AP383" t="str">
            <v>Unused "AP"</v>
          </cell>
          <cell r="AQ383" t="str">
            <v>Unused "AQ"</v>
          </cell>
          <cell r="AR383" t="str">
            <v>Unused "AR"</v>
          </cell>
          <cell r="AU383" t="str">
            <v>SEMPRAABSTSW</v>
          </cell>
        </row>
        <row r="384">
          <cell r="C384">
            <v>10</v>
          </cell>
          <cell r="D384">
            <v>2</v>
          </cell>
          <cell r="F384">
            <v>733353247.03401196</v>
          </cell>
          <cell r="H384" t="str">
            <v>Mist Production</v>
          </cell>
          <cell r="I384" t="str">
            <v>DukeBCS2BS</v>
          </cell>
          <cell r="J384" t="str">
            <v>Duke1ABSTBS</v>
          </cell>
          <cell r="K384" t="str">
            <v>CoralABSTBS</v>
          </cell>
          <cell r="L384" t="str">
            <v>CoralBCS2BS</v>
          </cell>
          <cell r="M384" t="str">
            <v>SempraBCS2BS</v>
          </cell>
          <cell r="N384" t="str">
            <v>BPCanadaBCS2BS</v>
          </cell>
          <cell r="O384" t="str">
            <v>SempraABTCBS</v>
          </cell>
          <cell r="P384" t="str">
            <v>HuskeyABSTBS</v>
          </cell>
          <cell r="Q384" t="str">
            <v>BurlingtonABSTBS</v>
          </cell>
          <cell r="R384" t="str">
            <v>Unused "R"</v>
          </cell>
          <cell r="S384" t="str">
            <v>BPCanadaABTCBS</v>
          </cell>
          <cell r="T384" t="str">
            <v>Unused "T"</v>
          </cell>
          <cell r="U384" t="str">
            <v>BPCanadaABSTBS</v>
          </cell>
          <cell r="V384" t="str">
            <v>Unused "V"</v>
          </cell>
          <cell r="Y384" t="str">
            <v>Duke2ABSTBS</v>
          </cell>
          <cell r="Z384" t="str">
            <v>Duke3ABSTBS</v>
          </cell>
          <cell r="AA384" t="str">
            <v>SempraABSTBS</v>
          </cell>
          <cell r="AB384" t="str">
            <v>CanadianresABTCBS</v>
          </cell>
          <cell r="AC384" t="str">
            <v>NationalFuelRKBS</v>
          </cell>
          <cell r="AD384" t="str">
            <v>OneokRKBS</v>
          </cell>
          <cell r="AE384" t="str">
            <v>EnsercoRKBS</v>
          </cell>
          <cell r="AF384" t="str">
            <v>WesternGasRKBS</v>
          </cell>
          <cell r="AG384" t="str">
            <v>ConocoPhRKBS</v>
          </cell>
          <cell r="AU384" t="str">
            <v>SEMPRAABSTSW</v>
          </cell>
        </row>
        <row r="385">
          <cell r="C385">
            <v>10</v>
          </cell>
          <cell r="D385">
            <v>3</v>
          </cell>
          <cell r="F385">
            <v>733353247.03401208</v>
          </cell>
          <cell r="O385">
            <v>0.48938231199205368</v>
          </cell>
        </row>
        <row r="386">
          <cell r="C386">
            <v>10</v>
          </cell>
          <cell r="D386">
            <v>4</v>
          </cell>
        </row>
        <row r="387">
          <cell r="C387">
            <v>10</v>
          </cell>
          <cell r="D387">
            <v>5</v>
          </cell>
          <cell r="P387" t="str">
            <v xml:space="preserve">first tier </v>
          </cell>
        </row>
        <row r="388">
          <cell r="C388">
            <v>10</v>
          </cell>
          <cell r="D388">
            <v>6</v>
          </cell>
          <cell r="P388" t="str">
            <v>1090000 ann</v>
          </cell>
        </row>
        <row r="389">
          <cell r="C389">
            <v>10</v>
          </cell>
          <cell r="D389">
            <v>7</v>
          </cell>
          <cell r="P389" t="str">
            <v>second tier nxt</v>
          </cell>
        </row>
        <row r="390">
          <cell r="C390">
            <v>10</v>
          </cell>
          <cell r="D390">
            <v>8</v>
          </cell>
          <cell r="P390">
            <v>47000</v>
          </cell>
        </row>
        <row r="391">
          <cell r="C391">
            <v>10</v>
          </cell>
          <cell r="D391">
            <v>9</v>
          </cell>
          <cell r="P391" t="str">
            <v>excess</v>
          </cell>
        </row>
        <row r="392">
          <cell r="C392">
            <v>10</v>
          </cell>
          <cell r="D392">
            <v>10</v>
          </cell>
          <cell r="P392" t="str">
            <v>each has diff't</v>
          </cell>
        </row>
        <row r="393">
          <cell r="C393">
            <v>10</v>
          </cell>
          <cell r="D393">
            <v>11</v>
          </cell>
          <cell r="P393" t="str">
            <v>price</v>
          </cell>
        </row>
        <row r="394">
          <cell r="C394">
            <v>10</v>
          </cell>
          <cell r="D394">
            <v>12</v>
          </cell>
        </row>
        <row r="395">
          <cell r="C395">
            <v>10</v>
          </cell>
          <cell r="D395">
            <v>13</v>
          </cell>
        </row>
        <row r="396">
          <cell r="C396">
            <v>10</v>
          </cell>
          <cell r="D396">
            <v>14</v>
          </cell>
        </row>
        <row r="397">
          <cell r="C397">
            <v>10</v>
          </cell>
          <cell r="D397">
            <v>15</v>
          </cell>
        </row>
        <row r="398">
          <cell r="C398">
            <v>10</v>
          </cell>
          <cell r="D398">
            <v>16</v>
          </cell>
        </row>
        <row r="399">
          <cell r="C399">
            <v>10</v>
          </cell>
          <cell r="D399">
            <v>17</v>
          </cell>
        </row>
        <row r="400">
          <cell r="C400">
            <v>10</v>
          </cell>
          <cell r="D400">
            <v>18</v>
          </cell>
        </row>
        <row r="401">
          <cell r="C401">
            <v>10</v>
          </cell>
          <cell r="D401">
            <v>19</v>
          </cell>
        </row>
        <row r="402">
          <cell r="C402">
            <v>10</v>
          </cell>
          <cell r="D402">
            <v>20</v>
          </cell>
        </row>
        <row r="403">
          <cell r="C403">
            <v>10</v>
          </cell>
          <cell r="D403">
            <v>21</v>
          </cell>
        </row>
        <row r="404">
          <cell r="C404">
            <v>10</v>
          </cell>
          <cell r="D404">
            <v>22</v>
          </cell>
        </row>
        <row r="405">
          <cell r="C405">
            <v>10</v>
          </cell>
          <cell r="D405">
            <v>23</v>
          </cell>
        </row>
        <row r="406">
          <cell r="C406">
            <v>10</v>
          </cell>
          <cell r="D406">
            <v>24</v>
          </cell>
        </row>
        <row r="407">
          <cell r="C407">
            <v>10</v>
          </cell>
          <cell r="D407">
            <v>25</v>
          </cell>
        </row>
        <row r="408">
          <cell r="C408">
            <v>10</v>
          </cell>
          <cell r="D408">
            <v>26</v>
          </cell>
        </row>
        <row r="409">
          <cell r="C409">
            <v>10</v>
          </cell>
          <cell r="D409">
            <v>27</v>
          </cell>
        </row>
        <row r="410">
          <cell r="C410">
            <v>10</v>
          </cell>
          <cell r="D410">
            <v>28</v>
          </cell>
        </row>
        <row r="411">
          <cell r="C411">
            <v>10</v>
          </cell>
          <cell r="D411">
            <v>29</v>
          </cell>
        </row>
        <row r="412">
          <cell r="C412">
            <v>10</v>
          </cell>
          <cell r="D412">
            <v>30</v>
          </cell>
        </row>
        <row r="413">
          <cell r="C413">
            <v>10</v>
          </cell>
          <cell r="D413">
            <v>31</v>
          </cell>
        </row>
      </sheetData>
      <sheetData sheetId="9" refreshError="1">
        <row r="5">
          <cell r="C5">
            <v>0</v>
          </cell>
          <cell r="D5">
            <v>0</v>
          </cell>
          <cell r="E5" t="str">
            <v>OK</v>
          </cell>
          <cell r="F5">
            <v>0</v>
          </cell>
          <cell r="G5">
            <v>0</v>
          </cell>
          <cell r="H5" t="str">
            <v>OK</v>
          </cell>
          <cell r="I5" t="str">
            <v>N/A</v>
          </cell>
          <cell r="J5" t="str">
            <v xml:space="preserve">                   N/A</v>
          </cell>
          <cell r="K5" t="str">
            <v>N/A</v>
          </cell>
        </row>
        <row r="6">
          <cell r="C6">
            <v>11202867</v>
          </cell>
          <cell r="D6">
            <v>11202867</v>
          </cell>
          <cell r="E6" t="str">
            <v>OK</v>
          </cell>
          <cell r="F6">
            <v>5227929.9142199997</v>
          </cell>
          <cell r="G6">
            <v>5227929.9142199997</v>
          </cell>
          <cell r="H6" t="str">
            <v>OK</v>
          </cell>
          <cell r="I6">
            <v>0.46666000000000002</v>
          </cell>
          <cell r="J6">
            <v>0.46666000000000002</v>
          </cell>
          <cell r="K6">
            <v>0</v>
          </cell>
        </row>
        <row r="7">
          <cell r="C7">
            <v>3154303</v>
          </cell>
          <cell r="D7">
            <v>3154303</v>
          </cell>
          <cell r="E7" t="str">
            <v>OK</v>
          </cell>
          <cell r="F7">
            <v>1254560.9321899947</v>
          </cell>
          <cell r="G7">
            <v>1254560.9321900003</v>
          </cell>
          <cell r="H7" t="str">
            <v>OK</v>
          </cell>
          <cell r="I7">
            <v>0.39772999999999997</v>
          </cell>
          <cell r="J7">
            <v>0.39772999999999997</v>
          </cell>
          <cell r="K7">
            <v>0</v>
          </cell>
        </row>
        <row r="8">
          <cell r="C8">
            <v>4788992</v>
          </cell>
          <cell r="D8">
            <v>4788992</v>
          </cell>
          <cell r="E8" t="str">
            <v>OK</v>
          </cell>
          <cell r="F8">
            <v>2602625.5923199998</v>
          </cell>
          <cell r="G8">
            <v>2602625.5923200003</v>
          </cell>
          <cell r="H8" t="str">
            <v>OK</v>
          </cell>
          <cell r="I8">
            <v>0.54346000000000005</v>
          </cell>
          <cell r="J8">
            <v>0.54346000000000005</v>
          </cell>
          <cell r="K8">
            <v>0</v>
          </cell>
        </row>
        <row r="9">
          <cell r="C9">
            <v>9958843</v>
          </cell>
          <cell r="D9">
            <v>9958843</v>
          </cell>
          <cell r="E9" t="str">
            <v>OK</v>
          </cell>
          <cell r="F9">
            <v>4380596.2704099752</v>
          </cell>
          <cell r="G9">
            <v>4380596.2704099976</v>
          </cell>
          <cell r="H9" t="str">
            <v>OK</v>
          </cell>
          <cell r="I9">
            <v>0.43986999999999998</v>
          </cell>
          <cell r="J9">
            <v>0.43986999999999998</v>
          </cell>
          <cell r="K9">
            <v>0</v>
          </cell>
        </row>
        <row r="10">
          <cell r="C10">
            <v>0</v>
          </cell>
          <cell r="D10">
            <v>0</v>
          </cell>
          <cell r="E10" t="str">
            <v>OK</v>
          </cell>
          <cell r="F10">
            <v>0</v>
          </cell>
          <cell r="G10">
            <v>0</v>
          </cell>
          <cell r="H10" t="str">
            <v>OK</v>
          </cell>
          <cell r="I10" t="str">
            <v>N/A</v>
          </cell>
          <cell r="J10" t="str">
            <v xml:space="preserve">                   N/A</v>
          </cell>
          <cell r="K10" t="str">
            <v>N/A</v>
          </cell>
        </row>
        <row r="11">
          <cell r="C11">
            <v>0</v>
          </cell>
          <cell r="D11">
            <v>0</v>
          </cell>
          <cell r="E11" t="str">
            <v>OK</v>
          </cell>
          <cell r="F11">
            <v>0</v>
          </cell>
          <cell r="G11">
            <v>0</v>
          </cell>
          <cell r="H11" t="str">
            <v>OK</v>
          </cell>
          <cell r="I11" t="str">
            <v>N/A</v>
          </cell>
          <cell r="J11" t="str">
            <v xml:space="preserve">                   N/A</v>
          </cell>
          <cell r="K11" t="str">
            <v>N/A</v>
          </cell>
        </row>
        <row r="12">
          <cell r="C12">
            <v>0</v>
          </cell>
          <cell r="D12">
            <v>0</v>
          </cell>
          <cell r="E12" t="str">
            <v>OK</v>
          </cell>
          <cell r="F12">
            <v>0</v>
          </cell>
          <cell r="G12">
            <v>0</v>
          </cell>
          <cell r="H12" t="str">
            <v>OK</v>
          </cell>
          <cell r="I12" t="str">
            <v>N/A</v>
          </cell>
          <cell r="J12" t="str">
            <v xml:space="preserve">                   N/A</v>
          </cell>
          <cell r="K12" t="str">
            <v>N/A</v>
          </cell>
        </row>
        <row r="13">
          <cell r="C13">
            <v>119475085</v>
          </cell>
          <cell r="D13">
            <v>119475085</v>
          </cell>
          <cell r="E13" t="str">
            <v>OK</v>
          </cell>
          <cell r="F13">
            <v>53796976</v>
          </cell>
          <cell r="G13">
            <v>53796975.712339997</v>
          </cell>
          <cell r="H13" t="str">
            <v>OK</v>
          </cell>
          <cell r="I13">
            <v>0.45028000000000001</v>
          </cell>
          <cell r="J13">
            <v>0.45028000000000001</v>
          </cell>
          <cell r="K13">
            <v>0</v>
          </cell>
        </row>
        <row r="14">
          <cell r="G14">
            <v>53796975.712339997</v>
          </cell>
        </row>
        <row r="17">
          <cell r="C17" t="str">
            <v>Volumes</v>
          </cell>
          <cell r="F17" t="str">
            <v>Dollars</v>
          </cell>
          <cell r="I17" t="str">
            <v>Prices</v>
          </cell>
        </row>
        <row r="18">
          <cell r="C18" t="str">
            <v>From Dispatch</v>
          </cell>
          <cell r="D18" t="str">
            <v>from Summary</v>
          </cell>
          <cell r="F18" t="str">
            <v>From Costing</v>
          </cell>
          <cell r="G18" t="str">
            <v>From Summary</v>
          </cell>
          <cell r="I18" t="str">
            <v>Average calculated</v>
          </cell>
          <cell r="J18" t="str">
            <v>from Flowing Prices</v>
          </cell>
          <cell r="K18" t="str">
            <v>difference</v>
          </cell>
        </row>
        <row r="19">
          <cell r="C19">
            <v>4261967.8272013497</v>
          </cell>
          <cell r="D19">
            <v>4261967.8272013497</v>
          </cell>
          <cell r="E19" t="str">
            <v>OK</v>
          </cell>
          <cell r="F19">
            <v>2088875.671467924</v>
          </cell>
          <cell r="G19">
            <v>2088876</v>
          </cell>
          <cell r="H19" t="str">
            <v>OK</v>
          </cell>
          <cell r="I19">
            <v>0.49012</v>
          </cell>
          <cell r="J19">
            <v>0.49012</v>
          </cell>
          <cell r="K19">
            <v>0</v>
          </cell>
          <cell r="L19" t="str">
            <v>Mist Production</v>
          </cell>
        </row>
        <row r="20">
          <cell r="C20">
            <v>62612288.679984048</v>
          </cell>
          <cell r="D20">
            <v>62612288.679984093</v>
          </cell>
          <cell r="E20" t="str">
            <v>OK</v>
          </cell>
          <cell r="F20">
            <v>29328303.921937291</v>
          </cell>
          <cell r="G20">
            <v>29328304</v>
          </cell>
          <cell r="H20" t="str">
            <v>OK</v>
          </cell>
          <cell r="I20">
            <v>0.46840999999999999</v>
          </cell>
          <cell r="J20">
            <v>0.47105000000000002</v>
          </cell>
          <cell r="K20">
            <v>-2.6400000000000312E-3</v>
          </cell>
          <cell r="L20" t="str">
            <v>DukeBCS2BS</v>
          </cell>
        </row>
        <row r="21">
          <cell r="C21">
            <v>31371054.446440294</v>
          </cell>
          <cell r="D21">
            <v>31371054.446440294</v>
          </cell>
          <cell r="E21" t="str">
            <v>OK</v>
          </cell>
          <cell r="F21">
            <v>14530975.081102453</v>
          </cell>
          <cell r="G21">
            <v>14530975</v>
          </cell>
          <cell r="H21" t="str">
            <v>OK</v>
          </cell>
          <cell r="I21">
            <v>0.4632</v>
          </cell>
          <cell r="J21">
            <v>0.4632</v>
          </cell>
          <cell r="K21">
            <v>0</v>
          </cell>
          <cell r="L21" t="str">
            <v>Duke1ABSTBS</v>
          </cell>
        </row>
        <row r="22">
          <cell r="C22">
            <v>31447466.42574675</v>
          </cell>
          <cell r="D22">
            <v>31447466.425746754</v>
          </cell>
          <cell r="E22" t="str">
            <v>OK</v>
          </cell>
          <cell r="F22">
            <v>14868086.236877995</v>
          </cell>
          <cell r="G22">
            <v>14868086</v>
          </cell>
          <cell r="H22" t="str">
            <v>OK</v>
          </cell>
          <cell r="I22">
            <v>0.4727912269811711</v>
          </cell>
          <cell r="J22">
            <v>0.47279122698117099</v>
          </cell>
          <cell r="K22">
            <v>1.1102230246251565E-16</v>
          </cell>
          <cell r="L22" t="str">
            <v>CoralABSTBS</v>
          </cell>
        </row>
        <row r="23">
          <cell r="C23">
            <v>31306144.339992024</v>
          </cell>
          <cell r="D23">
            <v>31306144.339992046</v>
          </cell>
          <cell r="E23" t="str">
            <v>OK</v>
          </cell>
          <cell r="F23">
            <v>11970146.372435413</v>
          </cell>
          <cell r="G23">
            <v>11970146</v>
          </cell>
          <cell r="H23" t="str">
            <v>OK</v>
          </cell>
          <cell r="I23">
            <v>0.38235999999999998</v>
          </cell>
          <cell r="J23">
            <v>0.38027</v>
          </cell>
          <cell r="K23">
            <v>2.0899999999999808E-3</v>
          </cell>
          <cell r="L23" t="str">
            <v>CoralBCS2BS</v>
          </cell>
        </row>
        <row r="24">
          <cell r="C24">
            <v>31306144.339992024</v>
          </cell>
          <cell r="D24">
            <v>31306144.339992046</v>
          </cell>
          <cell r="E24" t="str">
            <v>OK</v>
          </cell>
          <cell r="F24">
            <v>12036416.585331926</v>
          </cell>
          <cell r="G24">
            <v>12036417</v>
          </cell>
          <cell r="H24" t="str">
            <v>OK</v>
          </cell>
          <cell r="I24">
            <v>0.38446999999999998</v>
          </cell>
          <cell r="J24">
            <v>0.38441999999999998</v>
          </cell>
          <cell r="K24">
            <v>4.9999999999994493E-5</v>
          </cell>
          <cell r="L24" t="str">
            <v>SempraBCS2BS</v>
          </cell>
        </row>
        <row r="25">
          <cell r="C25">
            <v>31306144.339992024</v>
          </cell>
          <cell r="D25">
            <v>31306144.339992046</v>
          </cell>
          <cell r="E25" t="str">
            <v>OK</v>
          </cell>
          <cell r="F25">
            <v>11809231.212763032</v>
          </cell>
          <cell r="G25">
            <v>11809231</v>
          </cell>
          <cell r="H25" t="str">
            <v>OK</v>
          </cell>
          <cell r="I25">
            <v>0.37722</v>
          </cell>
          <cell r="J25">
            <v>0.37716</v>
          </cell>
          <cell r="K25">
            <v>6.0000000000004494E-5</v>
          </cell>
          <cell r="L25" t="str">
            <v>BPCanadaBCS2BS</v>
          </cell>
        </row>
        <row r="26">
          <cell r="C26">
            <v>28180851.095161095</v>
          </cell>
          <cell r="D26">
            <v>28180851.095161065</v>
          </cell>
          <cell r="E26" t="str">
            <v>OK</v>
          </cell>
          <cell r="F26">
            <v>13791210.062853735</v>
          </cell>
          <cell r="G26">
            <v>13791210</v>
          </cell>
          <cell r="H26" t="str">
            <v>OK</v>
          </cell>
          <cell r="I26">
            <v>0.48937999999999998</v>
          </cell>
          <cell r="J26">
            <v>0.48937999999999998</v>
          </cell>
          <cell r="K26">
            <v>0</v>
          </cell>
          <cell r="L26" t="str">
            <v>SempraABTCBS</v>
          </cell>
        </row>
        <row r="27">
          <cell r="C27">
            <v>28374594.446440294</v>
          </cell>
          <cell r="D27">
            <v>28374594.446440294</v>
          </cell>
          <cell r="E27" t="str">
            <v>OK</v>
          </cell>
          <cell r="F27">
            <v>15719631.001519537</v>
          </cell>
          <cell r="G27">
            <v>15719631</v>
          </cell>
          <cell r="H27" t="str">
            <v>OK</v>
          </cell>
          <cell r="I27">
            <v>0.55400000000000005</v>
          </cell>
          <cell r="J27">
            <v>0.55400000000000005</v>
          </cell>
          <cell r="K27">
            <v>0</v>
          </cell>
          <cell r="L27" t="str">
            <v>HuskeyABSTBS</v>
          </cell>
        </row>
        <row r="28">
          <cell r="C28">
            <v>42555104.820402652</v>
          </cell>
          <cell r="D28">
            <v>42555104.820402637</v>
          </cell>
          <cell r="E28" t="str">
            <v>OK</v>
          </cell>
          <cell r="F28">
            <v>24148018.822667949</v>
          </cell>
          <cell r="G28">
            <v>24148019</v>
          </cell>
          <cell r="H28" t="str">
            <v>OK</v>
          </cell>
          <cell r="I28">
            <v>0.56745000000000001</v>
          </cell>
          <cell r="J28">
            <v>0.56745000000000001</v>
          </cell>
          <cell r="K28">
            <v>0</v>
          </cell>
          <cell r="L28" t="str">
            <v>BurlingtonABSTBS</v>
          </cell>
        </row>
        <row r="29">
          <cell r="C29">
            <v>0</v>
          </cell>
          <cell r="D29">
            <v>0</v>
          </cell>
          <cell r="E29" t="str">
            <v>OK</v>
          </cell>
          <cell r="F29">
            <v>0</v>
          </cell>
          <cell r="G29">
            <v>0</v>
          </cell>
          <cell r="H29" t="str">
            <v>OK</v>
          </cell>
          <cell r="I29" t="str">
            <v xml:space="preserve">     N/A</v>
          </cell>
          <cell r="J29" t="e">
            <v>#DIV/0!</v>
          </cell>
          <cell r="K29" t="str">
            <v>N/A</v>
          </cell>
          <cell r="L29" t="str">
            <v>Unused "R"</v>
          </cell>
        </row>
        <row r="30">
          <cell r="C30">
            <v>28149447.306126852</v>
          </cell>
          <cell r="D30">
            <v>28149447.306126822</v>
          </cell>
          <cell r="E30" t="str">
            <v>OK</v>
          </cell>
          <cell r="F30">
            <v>12734898.500463026</v>
          </cell>
          <cell r="G30">
            <v>12734899</v>
          </cell>
          <cell r="H30" t="str">
            <v>OK</v>
          </cell>
          <cell r="I30">
            <v>0.45240000000000002</v>
          </cell>
          <cell r="J30">
            <v>0.45240000000000002</v>
          </cell>
          <cell r="K30">
            <v>0</v>
          </cell>
          <cell r="L30" t="str">
            <v>BPCanadaABTCBS</v>
          </cell>
        </row>
        <row r="31">
          <cell r="C31">
            <v>0</v>
          </cell>
          <cell r="D31">
            <v>0</v>
          </cell>
          <cell r="E31" t="str">
            <v>OK</v>
          </cell>
          <cell r="F31">
            <v>0</v>
          </cell>
          <cell r="G31">
            <v>0</v>
          </cell>
          <cell r="H31" t="str">
            <v>OK</v>
          </cell>
          <cell r="I31" t="str">
            <v xml:space="preserve">     N/A</v>
          </cell>
          <cell r="J31" t="e">
            <v>#DIV/0!</v>
          </cell>
          <cell r="K31" t="str">
            <v>N/A</v>
          </cell>
          <cell r="L31" t="str">
            <v>Unused "T"</v>
          </cell>
        </row>
        <row r="32">
          <cell r="C32">
            <v>26012505.837385863</v>
          </cell>
          <cell r="D32">
            <v>26012505.837385863</v>
          </cell>
          <cell r="E32" t="str">
            <v>OK</v>
          </cell>
          <cell r="F32">
            <v>14908884.992666835</v>
          </cell>
          <cell r="G32">
            <v>14908885</v>
          </cell>
          <cell r="H32" t="str">
            <v>OK</v>
          </cell>
          <cell r="I32">
            <v>0.57313999999999998</v>
          </cell>
          <cell r="J32">
            <v>0.57313999999999998</v>
          </cell>
          <cell r="K32">
            <v>0</v>
          </cell>
          <cell r="L32" t="str">
            <v>BPCanadaABSTBS</v>
          </cell>
        </row>
        <row r="33">
          <cell r="C33">
            <v>0</v>
          </cell>
          <cell r="D33">
            <v>0</v>
          </cell>
          <cell r="E33" t="str">
            <v>OK</v>
          </cell>
          <cell r="F33">
            <v>0</v>
          </cell>
          <cell r="G33">
            <v>0</v>
          </cell>
          <cell r="H33" t="str">
            <v>OK</v>
          </cell>
          <cell r="I33" t="str">
            <v xml:space="preserve">     N/A</v>
          </cell>
          <cell r="J33" t="e">
            <v>#DIV/0!</v>
          </cell>
          <cell r="K33" t="str">
            <v>N/A</v>
          </cell>
          <cell r="L33" t="str">
            <v>Unused "V"</v>
          </cell>
        </row>
        <row r="34">
          <cell r="L34" t="str">
            <v>Winter Only Base Supplies</v>
          </cell>
        </row>
        <row r="35">
          <cell r="C35">
            <v>7249500</v>
          </cell>
          <cell r="D35">
            <v>7249500</v>
          </cell>
          <cell r="E35" t="str">
            <v>OK</v>
          </cell>
          <cell r="F35">
            <v>4198125</v>
          </cell>
          <cell r="G35">
            <v>4198125</v>
          </cell>
          <cell r="H35" t="str">
            <v>OK</v>
          </cell>
          <cell r="I35">
            <v>0.57908999999999999</v>
          </cell>
          <cell r="J35">
            <v>0.57908999999999999</v>
          </cell>
          <cell r="K35">
            <v>0</v>
          </cell>
          <cell r="L35" t="str">
            <v>Duke2ABSTBS</v>
          </cell>
        </row>
        <row r="36">
          <cell r="C36">
            <v>13049100</v>
          </cell>
          <cell r="D36">
            <v>13049100</v>
          </cell>
          <cell r="E36" t="str">
            <v>OK</v>
          </cell>
          <cell r="F36">
            <v>8123624.9999999991</v>
          </cell>
          <cell r="G36">
            <v>8123625</v>
          </cell>
          <cell r="H36" t="str">
            <v>OK</v>
          </cell>
          <cell r="I36">
            <v>0.62253999999999998</v>
          </cell>
          <cell r="J36">
            <v>0.62253999999999998</v>
          </cell>
          <cell r="K36">
            <v>0</v>
          </cell>
          <cell r="L36" t="str">
            <v>Duke3ABSTBS</v>
          </cell>
        </row>
        <row r="37">
          <cell r="C37">
            <v>14499000</v>
          </cell>
          <cell r="D37">
            <v>14499000</v>
          </cell>
          <cell r="E37" t="str">
            <v>OK</v>
          </cell>
          <cell r="F37">
            <v>8984999.9999999981</v>
          </cell>
          <cell r="G37">
            <v>8985000</v>
          </cell>
          <cell r="H37" t="str">
            <v>OK</v>
          </cell>
          <cell r="I37">
            <v>0.61970000000000003</v>
          </cell>
          <cell r="J37">
            <v>0.61970000000000003</v>
          </cell>
          <cell r="K37">
            <v>0</v>
          </cell>
          <cell r="L37" t="str">
            <v>SempraABSTBS</v>
          </cell>
        </row>
        <row r="38">
          <cell r="B38" t="str">
            <v>CanadianresABTCBS</v>
          </cell>
          <cell r="C38">
            <v>14162149.896067377</v>
          </cell>
          <cell r="D38">
            <v>14162149.896067377</v>
          </cell>
          <cell r="E38" t="str">
            <v>OK</v>
          </cell>
          <cell r="F38">
            <v>7660941.5129314559</v>
          </cell>
          <cell r="G38">
            <v>7660942</v>
          </cell>
          <cell r="H38" t="str">
            <v>OK</v>
          </cell>
          <cell r="I38">
            <v>0.54093999999999998</v>
          </cell>
          <cell r="J38">
            <v>0.54093999999999998</v>
          </cell>
          <cell r="K38">
            <v>0</v>
          </cell>
          <cell r="L38" t="str">
            <v>CanadianresABTCBS</v>
          </cell>
        </row>
        <row r="39">
          <cell r="B39" t="str">
            <v>NationalFuelRKBS</v>
          </cell>
          <cell r="C39">
            <v>14500015.854411952</v>
          </cell>
          <cell r="D39">
            <v>14500015.854411952</v>
          </cell>
          <cell r="E39" t="str">
            <v>OK</v>
          </cell>
          <cell r="F39">
            <v>9038627.3570477907</v>
          </cell>
          <cell r="G39">
            <v>9038627</v>
          </cell>
          <cell r="H39" t="str">
            <v>OK</v>
          </cell>
          <cell r="I39">
            <v>0.62334999999999996</v>
          </cell>
          <cell r="J39">
            <v>0.62334999999999996</v>
          </cell>
          <cell r="K39">
            <v>0</v>
          </cell>
          <cell r="L39" t="str">
            <v>NationalFuelRKBS</v>
          </cell>
        </row>
        <row r="40">
          <cell r="B40" t="str">
            <v>OneokRKBS</v>
          </cell>
          <cell r="C40">
            <v>21583322.902745333</v>
          </cell>
          <cell r="D40">
            <v>21583322.902745336</v>
          </cell>
          <cell r="E40" t="str">
            <v>OK</v>
          </cell>
          <cell r="F40">
            <v>13049312.904406641</v>
          </cell>
          <cell r="G40">
            <v>13049313</v>
          </cell>
          <cell r="H40" t="str">
            <v>OK</v>
          </cell>
          <cell r="I40">
            <v>0.60460000000000003</v>
          </cell>
          <cell r="J40">
            <v>0.60460000000000003</v>
          </cell>
          <cell r="K40">
            <v>0</v>
          </cell>
          <cell r="L40" t="str">
            <v>OneokRKBS</v>
          </cell>
        </row>
        <row r="41">
          <cell r="B41" t="str">
            <v>EnsercoRKBS</v>
          </cell>
          <cell r="C41">
            <v>14189567.109728632</v>
          </cell>
          <cell r="D41">
            <v>14189567.109728634</v>
          </cell>
          <cell r="E41" t="str">
            <v>OK</v>
          </cell>
          <cell r="F41">
            <v>8550271.2819112837</v>
          </cell>
          <cell r="G41">
            <v>8550271</v>
          </cell>
          <cell r="H41" t="str">
            <v>OK</v>
          </cell>
          <cell r="I41">
            <v>0.60257449827691056</v>
          </cell>
          <cell r="J41">
            <v>0.60257449827691056</v>
          </cell>
          <cell r="K41">
            <v>0</v>
          </cell>
          <cell r="L41" t="str">
            <v>EnsercoRKBS</v>
          </cell>
        </row>
        <row r="42">
          <cell r="B42" t="str">
            <v>WesternGasRKBS</v>
          </cell>
          <cell r="C42">
            <v>13953792.612503203</v>
          </cell>
          <cell r="D42">
            <v>13953792.612503204</v>
          </cell>
          <cell r="E42" t="str">
            <v>OK</v>
          </cell>
          <cell r="F42">
            <v>8429414.5520493686</v>
          </cell>
          <cell r="G42">
            <v>8429415</v>
          </cell>
          <cell r="H42" t="str">
            <v>OK</v>
          </cell>
          <cell r="I42">
            <v>0.6040948712750861</v>
          </cell>
          <cell r="J42">
            <v>0.6040948712750861</v>
          </cell>
          <cell r="K42">
            <v>0</v>
          </cell>
          <cell r="L42" t="str">
            <v>WesternGasRKBS</v>
          </cell>
        </row>
        <row r="43">
          <cell r="B43" t="str">
            <v>ConocoPhRKBS</v>
          </cell>
          <cell r="C43">
            <v>6906200</v>
          </cell>
          <cell r="D43">
            <v>6906200</v>
          </cell>
          <cell r="E43" t="str">
            <v>OK</v>
          </cell>
          <cell r="F43">
            <v>4228000</v>
          </cell>
          <cell r="G43">
            <v>4228000</v>
          </cell>
          <cell r="H43" t="str">
            <v>OK</v>
          </cell>
          <cell r="I43">
            <v>0.61220352726535576</v>
          </cell>
          <cell r="J43">
            <v>0.61220352726535576</v>
          </cell>
          <cell r="K43">
            <v>0</v>
          </cell>
          <cell r="L43" t="str">
            <v>ConocoPhRKBS</v>
          </cell>
        </row>
        <row r="44">
          <cell r="B44" t="str">
            <v>SempraRKBS</v>
          </cell>
          <cell r="C44">
            <v>10941013.065498121</v>
          </cell>
          <cell r="D44">
            <v>10941013.06549811</v>
          </cell>
          <cell r="E44" t="str">
            <v>OK</v>
          </cell>
          <cell r="F44">
            <v>6587230.651637827</v>
          </cell>
          <cell r="G44">
            <v>6587231</v>
          </cell>
          <cell r="H44" t="str">
            <v>OK</v>
          </cell>
          <cell r="I44">
            <v>0.60206770727751868</v>
          </cell>
          <cell r="J44">
            <v>0.60206770727751868</v>
          </cell>
          <cell r="K44">
            <v>0</v>
          </cell>
          <cell r="L44" t="str">
            <v>SempraRKBS</v>
          </cell>
        </row>
        <row r="45">
          <cell r="B45" t="str">
            <v>NationalFuelRKBS</v>
          </cell>
          <cell r="C45">
            <v>3810501.0248442767</v>
          </cell>
          <cell r="D45">
            <v>3810501.0248442767</v>
          </cell>
          <cell r="E45" t="str">
            <v>OK</v>
          </cell>
          <cell r="F45">
            <v>2089480.0876147915</v>
          </cell>
          <cell r="G45">
            <v>2089480</v>
          </cell>
          <cell r="H45" t="str">
            <v>OK</v>
          </cell>
          <cell r="I45">
            <v>0.54834786134198255</v>
          </cell>
          <cell r="J45">
            <v>0.54834786134198243</v>
          </cell>
          <cell r="K45">
            <v>1.1102230246251565E-16</v>
          </cell>
          <cell r="L45" t="str">
            <v>NationalFuelRKBS</v>
          </cell>
        </row>
        <row r="46">
          <cell r="B46" t="str">
            <v>Unused "AJ"</v>
          </cell>
          <cell r="C46">
            <v>0</v>
          </cell>
          <cell r="D46">
            <v>0</v>
          </cell>
          <cell r="E46" t="str">
            <v>OK</v>
          </cell>
          <cell r="F46">
            <v>0</v>
          </cell>
          <cell r="G46">
            <v>0</v>
          </cell>
          <cell r="H46" t="str">
            <v>OK</v>
          </cell>
          <cell r="I46" t="str">
            <v xml:space="preserve">                      N/A</v>
          </cell>
          <cell r="J46">
            <v>0</v>
          </cell>
          <cell r="K46" t="str">
            <v>N/A</v>
          </cell>
          <cell r="L46" t="str">
            <v>Unused "AJ"</v>
          </cell>
        </row>
        <row r="47">
          <cell r="B47" t="str">
            <v>Unused "AK"</v>
          </cell>
          <cell r="C47">
            <v>0</v>
          </cell>
          <cell r="D47">
            <v>0</v>
          </cell>
          <cell r="E47" t="str">
            <v>OK</v>
          </cell>
          <cell r="F47">
            <v>0</v>
          </cell>
          <cell r="G47">
            <v>0</v>
          </cell>
          <cell r="H47" t="str">
            <v>OK</v>
          </cell>
          <cell r="I47" t="str">
            <v xml:space="preserve">                      N/A</v>
          </cell>
          <cell r="J47">
            <v>0</v>
          </cell>
          <cell r="K47" t="str">
            <v>N/A</v>
          </cell>
          <cell r="L47" t="str">
            <v>Unused "AK"</v>
          </cell>
        </row>
        <row r="48">
          <cell r="B48" t="str">
            <v>Unused "AL"</v>
          </cell>
          <cell r="C48">
            <v>0</v>
          </cell>
          <cell r="D48">
            <v>0</v>
          </cell>
          <cell r="E48" t="str">
            <v>OK</v>
          </cell>
          <cell r="F48">
            <v>0</v>
          </cell>
          <cell r="G48">
            <v>0</v>
          </cell>
          <cell r="H48" t="str">
            <v>OK</v>
          </cell>
          <cell r="I48" t="str">
            <v xml:space="preserve">                      N/A</v>
          </cell>
          <cell r="J48">
            <v>0</v>
          </cell>
          <cell r="K48" t="str">
            <v>N/A</v>
          </cell>
          <cell r="L48" t="str">
            <v>Unused "AL"</v>
          </cell>
        </row>
        <row r="49">
          <cell r="B49" t="str">
            <v>Unused "AM"</v>
          </cell>
          <cell r="C49">
            <v>0</v>
          </cell>
          <cell r="D49">
            <v>0</v>
          </cell>
          <cell r="E49" t="str">
            <v>OK</v>
          </cell>
          <cell r="F49">
            <v>0</v>
          </cell>
          <cell r="G49">
            <v>0</v>
          </cell>
          <cell r="H49" t="str">
            <v>OK</v>
          </cell>
          <cell r="I49" t="str">
            <v xml:space="preserve">                      N/A</v>
          </cell>
          <cell r="J49">
            <v>0</v>
          </cell>
          <cell r="K49" t="str">
            <v>N/A</v>
          </cell>
          <cell r="L49" t="str">
            <v>Unused "AM"</v>
          </cell>
        </row>
        <row r="50">
          <cell r="B50" t="str">
            <v>Unused "AN"</v>
          </cell>
          <cell r="C50">
            <v>0</v>
          </cell>
          <cell r="D50">
            <v>0</v>
          </cell>
          <cell r="E50" t="str">
            <v>OK</v>
          </cell>
          <cell r="F50">
            <v>0</v>
          </cell>
          <cell r="G50">
            <v>0</v>
          </cell>
          <cell r="H50" t="str">
            <v>OK</v>
          </cell>
          <cell r="I50" t="str">
            <v xml:space="preserve">                      N/A</v>
          </cell>
          <cell r="J50">
            <v>0</v>
          </cell>
          <cell r="K50" t="str">
            <v>N/A</v>
          </cell>
          <cell r="L50" t="str">
            <v>Unused "AN"</v>
          </cell>
        </row>
        <row r="51">
          <cell r="B51" t="str">
            <v>Unused "AO"</v>
          </cell>
          <cell r="C51">
            <v>0</v>
          </cell>
          <cell r="D51">
            <v>0</v>
          </cell>
          <cell r="E51" t="str">
            <v>OK</v>
          </cell>
          <cell r="F51">
            <v>0</v>
          </cell>
          <cell r="G51">
            <v>0</v>
          </cell>
          <cell r="H51" t="str">
            <v>OK</v>
          </cell>
          <cell r="I51" t="str">
            <v xml:space="preserve">                      N/A</v>
          </cell>
          <cell r="J51">
            <v>0</v>
          </cell>
          <cell r="K51" t="str">
            <v>N/A</v>
          </cell>
          <cell r="L51" t="str">
            <v>Unused "AO"</v>
          </cell>
        </row>
        <row r="52">
          <cell r="B52" t="str">
            <v>Unused "AP"</v>
          </cell>
          <cell r="C52">
            <v>0</v>
          </cell>
          <cell r="D52">
            <v>0</v>
          </cell>
          <cell r="E52" t="str">
            <v>OK</v>
          </cell>
          <cell r="F52">
            <v>0</v>
          </cell>
          <cell r="G52">
            <v>0</v>
          </cell>
          <cell r="H52" t="str">
            <v>OK</v>
          </cell>
          <cell r="I52" t="str">
            <v xml:space="preserve">                      N/A</v>
          </cell>
          <cell r="J52">
            <v>0</v>
          </cell>
          <cell r="K52" t="str">
            <v>N/A</v>
          </cell>
          <cell r="L52" t="str">
            <v>Unused "AP"</v>
          </cell>
        </row>
        <row r="53">
          <cell r="B53" t="str">
            <v>Unused "AQ"</v>
          </cell>
          <cell r="C53">
            <v>0</v>
          </cell>
          <cell r="D53">
            <v>0</v>
          </cell>
          <cell r="E53" t="str">
            <v>OK</v>
          </cell>
          <cell r="F53">
            <v>0</v>
          </cell>
          <cell r="G53">
            <v>0</v>
          </cell>
          <cell r="H53" t="str">
            <v>OK</v>
          </cell>
          <cell r="I53" t="str">
            <v xml:space="preserve">                      N/A</v>
          </cell>
          <cell r="J53">
            <v>0</v>
          </cell>
          <cell r="K53" t="str">
            <v>N/A</v>
          </cell>
          <cell r="L53" t="str">
            <v>Unused "AQ"</v>
          </cell>
        </row>
        <row r="54">
          <cell r="B54" t="str">
            <v>Unused "AR"</v>
          </cell>
          <cell r="C54">
            <v>0</v>
          </cell>
          <cell r="D54">
            <v>0</v>
          </cell>
          <cell r="E54" t="str">
            <v>OK</v>
          </cell>
          <cell r="F54">
            <v>0</v>
          </cell>
          <cell r="G54">
            <v>0</v>
          </cell>
          <cell r="H54" t="str">
            <v>OK</v>
          </cell>
          <cell r="I54" t="str">
            <v xml:space="preserve">                      N/A</v>
          </cell>
          <cell r="J54">
            <v>0</v>
          </cell>
          <cell r="K54" t="str">
            <v>N/A</v>
          </cell>
          <cell r="L54" t="str">
            <v>Unused "AR"</v>
          </cell>
        </row>
        <row r="55">
          <cell r="B55" t="str">
            <v>Winter Only Swing Supplies</v>
          </cell>
          <cell r="L55" t="str">
            <v>Winter Only Swing Supplies</v>
          </cell>
        </row>
        <row r="56">
          <cell r="B56" t="str">
            <v>SEMPRAABSTSW</v>
          </cell>
          <cell r="C56">
            <v>12146382.799119866</v>
          </cell>
          <cell r="D56">
            <v>12146382.799119866</v>
          </cell>
          <cell r="E56" t="str">
            <v>OK</v>
          </cell>
          <cell r="F56">
            <v>9151757.5860513151</v>
          </cell>
          <cell r="G56">
            <v>9151758</v>
          </cell>
          <cell r="H56" t="str">
            <v>OK</v>
          </cell>
          <cell r="I56">
            <v>0.75346000000000002</v>
          </cell>
          <cell r="J56">
            <v>0.75438000000000005</v>
          </cell>
          <cell r="K56">
            <v>-9.200000000000319E-4</v>
          </cell>
          <cell r="L56" t="str">
            <v>SEMPRAABSTSW</v>
          </cell>
        </row>
        <row r="57">
          <cell r="B57" t="str">
            <v>CANADIANNRABTCSW</v>
          </cell>
          <cell r="C57">
            <v>17735214.449198194</v>
          </cell>
          <cell r="D57">
            <v>17735214.449198198</v>
          </cell>
          <cell r="E57" t="str">
            <v>OK</v>
          </cell>
          <cell r="F57">
            <v>13535465.577005556</v>
          </cell>
          <cell r="G57">
            <v>13535466</v>
          </cell>
          <cell r="H57" t="str">
            <v>OK</v>
          </cell>
          <cell r="I57">
            <v>0.76319999999999999</v>
          </cell>
          <cell r="J57">
            <v>0.76417000000000002</v>
          </cell>
          <cell r="K57">
            <v>-9.700000000000264E-4</v>
          </cell>
          <cell r="L57" t="str">
            <v>CANADIANNRABTCSW</v>
          </cell>
        </row>
        <row r="58">
          <cell r="B58" t="str">
            <v>NationalFuelRKSW</v>
          </cell>
          <cell r="C58">
            <v>11380219.038721759</v>
          </cell>
          <cell r="D58">
            <v>11380219.038721763</v>
          </cell>
          <cell r="E58" t="str">
            <v>OK</v>
          </cell>
          <cell r="F58">
            <v>8899066.799115641</v>
          </cell>
          <cell r="G58">
            <v>8899067</v>
          </cell>
          <cell r="H58" t="str">
            <v>OK</v>
          </cell>
          <cell r="I58">
            <v>0.78198000000000001</v>
          </cell>
          <cell r="J58">
            <v>0.78300000000000003</v>
          </cell>
          <cell r="K58">
            <v>-1.0200000000000209E-3</v>
          </cell>
          <cell r="L58" t="str">
            <v>NationalFuelRKSW</v>
          </cell>
        </row>
        <row r="59">
          <cell r="B59" t="str">
            <v>EnsercoRKSW</v>
          </cell>
          <cell r="C59">
            <v>10721832.287962366</v>
          </cell>
          <cell r="D59">
            <v>10721832.287962368</v>
          </cell>
          <cell r="E59" t="str">
            <v>OK</v>
          </cell>
          <cell r="F59">
            <v>8256112.1859407825</v>
          </cell>
          <cell r="G59">
            <v>8256112</v>
          </cell>
          <cell r="H59" t="str">
            <v>OK</v>
          </cell>
          <cell r="I59">
            <v>0.77002999999999999</v>
          </cell>
          <cell r="J59">
            <v>0.77105999999999997</v>
          </cell>
          <cell r="K59">
            <v>-1.0299999999999754E-3</v>
          </cell>
          <cell r="L59" t="str">
            <v>EnsercoRKSW</v>
          </cell>
        </row>
        <row r="60">
          <cell r="B60" t="str">
            <v>OneokRKSW</v>
          </cell>
          <cell r="C60">
            <v>5285965.7878848165</v>
          </cell>
          <cell r="D60">
            <v>5285965.7878848165</v>
          </cell>
          <cell r="E60" t="str">
            <v>OK</v>
          </cell>
          <cell r="F60">
            <v>3799355.1181997168</v>
          </cell>
          <cell r="G60">
            <v>3799355</v>
          </cell>
          <cell r="H60" t="str">
            <v>OK</v>
          </cell>
          <cell r="I60">
            <v>0.71875999999999995</v>
          </cell>
          <cell r="J60">
            <v>0.73043999999999998</v>
          </cell>
          <cell r="K60">
            <v>-1.1680000000000024E-2</v>
          </cell>
          <cell r="L60" t="str">
            <v>OneokRKSW</v>
          </cell>
        </row>
        <row r="61">
          <cell r="B61" t="str">
            <v>WesternGas1RKSW</v>
          </cell>
          <cell r="C61">
            <v>2735880.2457587644</v>
          </cell>
          <cell r="D61">
            <v>2735880.2457587644</v>
          </cell>
          <cell r="E61" t="str">
            <v>OK</v>
          </cell>
          <cell r="F61">
            <v>2087151.7210047869</v>
          </cell>
          <cell r="G61">
            <v>2087152</v>
          </cell>
          <cell r="H61" t="str">
            <v>OK</v>
          </cell>
          <cell r="I61">
            <v>0.76288</v>
          </cell>
          <cell r="J61">
            <v>0.77132000000000001</v>
          </cell>
          <cell r="K61">
            <v>-8.4400000000000031E-3</v>
          </cell>
          <cell r="L61" t="str">
            <v>WesternGas1RKSW</v>
          </cell>
        </row>
        <row r="62">
          <cell r="B62" t="str">
            <v>WesternGas2RKSW</v>
          </cell>
          <cell r="C62">
            <v>1795177.9389037839</v>
          </cell>
          <cell r="D62">
            <v>1795177.9389037839</v>
          </cell>
          <cell r="E62" t="str">
            <v>OK</v>
          </cell>
          <cell r="F62">
            <v>1684864.1911926877</v>
          </cell>
          <cell r="G62">
            <v>1684864</v>
          </cell>
          <cell r="H62" t="str">
            <v>OK</v>
          </cell>
          <cell r="I62">
            <v>0.9385499647024077</v>
          </cell>
          <cell r="J62">
            <v>0.94641615484498243</v>
          </cell>
          <cell r="K62">
            <v>-7.8661901425747249E-3</v>
          </cell>
          <cell r="L62" t="str">
            <v>WesternGas2RKSW</v>
          </cell>
        </row>
        <row r="63">
          <cell r="B63" t="str">
            <v>ConocoPhRKSW</v>
          </cell>
          <cell r="C63">
            <v>739950</v>
          </cell>
          <cell r="D63">
            <v>739950</v>
          </cell>
          <cell r="E63" t="str">
            <v>OK</v>
          </cell>
          <cell r="F63">
            <v>733350</v>
          </cell>
          <cell r="G63">
            <v>733350</v>
          </cell>
          <cell r="H63" t="str">
            <v>OK</v>
          </cell>
          <cell r="I63">
            <v>0.99108047841070346</v>
          </cell>
          <cell r="J63">
            <v>1.0000337860666262</v>
          </cell>
          <cell r="K63">
            <v>-8.9533076559227265E-3</v>
          </cell>
          <cell r="L63" t="str">
            <v>ConocoPhRKSW</v>
          </cell>
        </row>
        <row r="64">
          <cell r="B64" t="str">
            <v>NationalFuelRKSW</v>
          </cell>
          <cell r="C64">
            <v>2585076.1207931675</v>
          </cell>
          <cell r="D64">
            <v>2585076.1207931684</v>
          </cell>
          <cell r="E64" t="str">
            <v>OK</v>
          </cell>
          <cell r="F64">
            <v>1271068.5309030225</v>
          </cell>
          <cell r="G64">
            <v>1271069</v>
          </cell>
          <cell r="H64" t="str">
            <v>OK</v>
          </cell>
          <cell r="I64">
            <v>0.49169481729343623</v>
          </cell>
          <cell r="J64">
            <v>0.50391918372863032</v>
          </cell>
          <cell r="K64">
            <v>-1.2224366435194089E-2</v>
          </cell>
          <cell r="L64" t="str">
            <v>NationalFuelRKSW</v>
          </cell>
        </row>
        <row r="65">
          <cell r="B65" t="str">
            <v>Unused "BD"</v>
          </cell>
          <cell r="C65">
            <v>0</v>
          </cell>
          <cell r="D65">
            <v>0</v>
          </cell>
          <cell r="E65" t="str">
            <v>OK</v>
          </cell>
          <cell r="F65">
            <v>0</v>
          </cell>
          <cell r="G65">
            <v>0</v>
          </cell>
          <cell r="H65" t="str">
            <v>OK</v>
          </cell>
          <cell r="I65" t="str">
            <v xml:space="preserve">                      N/A</v>
          </cell>
          <cell r="J65" t="str">
            <v xml:space="preserve">                      N/A</v>
          </cell>
          <cell r="K65" t="str">
            <v>N/A</v>
          </cell>
          <cell r="L65" t="str">
            <v>Unused "BD"</v>
          </cell>
        </row>
        <row r="66">
          <cell r="B66" t="str">
            <v>Unused "Be"</v>
          </cell>
          <cell r="C66">
            <v>0</v>
          </cell>
          <cell r="D66">
            <v>0</v>
          </cell>
          <cell r="E66" t="str">
            <v>OK</v>
          </cell>
          <cell r="F66">
            <v>0</v>
          </cell>
          <cell r="G66">
            <v>0</v>
          </cell>
          <cell r="H66" t="str">
            <v>OK</v>
          </cell>
          <cell r="I66" t="str">
            <v xml:space="preserve">                      N/A</v>
          </cell>
          <cell r="J66" t="str">
            <v xml:space="preserve">                      N/A</v>
          </cell>
          <cell r="K66" t="str">
            <v>N/A</v>
          </cell>
          <cell r="L66" t="str">
            <v>Unused "Be"</v>
          </cell>
        </row>
        <row r="67">
          <cell r="B67" t="str">
            <v>Unused "Bf"</v>
          </cell>
          <cell r="C67">
            <v>0</v>
          </cell>
          <cell r="D67">
            <v>0</v>
          </cell>
          <cell r="E67" t="str">
            <v>OK</v>
          </cell>
          <cell r="F67">
            <v>0</v>
          </cell>
          <cell r="G67">
            <v>0</v>
          </cell>
          <cell r="H67" t="str">
            <v>OK</v>
          </cell>
          <cell r="I67" t="str">
            <v xml:space="preserve">                      N/A</v>
          </cell>
          <cell r="J67" t="str">
            <v xml:space="preserve">                      N/A</v>
          </cell>
          <cell r="K67" t="str">
            <v>N/A</v>
          </cell>
          <cell r="L67" t="str">
            <v>Unused "Bf"</v>
          </cell>
        </row>
        <row r="68">
          <cell r="B68" t="str">
            <v>Unused "Bg"</v>
          </cell>
          <cell r="C68">
            <v>0</v>
          </cell>
          <cell r="D68">
            <v>0</v>
          </cell>
          <cell r="E68" t="str">
            <v>OK</v>
          </cell>
          <cell r="F68">
            <v>0</v>
          </cell>
          <cell r="G68">
            <v>0</v>
          </cell>
          <cell r="H68" t="str">
            <v>OK</v>
          </cell>
          <cell r="I68" t="str">
            <v xml:space="preserve">                      N/A</v>
          </cell>
          <cell r="J68" t="str">
            <v xml:space="preserve">                      N/A</v>
          </cell>
          <cell r="K68" t="str">
            <v>N/A</v>
          </cell>
          <cell r="L68" t="str">
            <v>Unused "Bg"</v>
          </cell>
        </row>
        <row r="69">
          <cell r="B69" t="str">
            <v xml:space="preserve">Spot Gas </v>
          </cell>
          <cell r="L69" t="str">
            <v xml:space="preserve">Spot Gas </v>
          </cell>
        </row>
        <row r="70">
          <cell r="B70" t="str">
            <v>SPOTF</v>
          </cell>
          <cell r="C70">
            <v>37024586.995005012</v>
          </cell>
          <cell r="D70">
            <v>37024586.995005034</v>
          </cell>
          <cell r="E70" t="str">
            <v>OK</v>
          </cell>
          <cell r="F70">
            <v>17145915.54875987</v>
          </cell>
          <cell r="G70">
            <v>17145916</v>
          </cell>
          <cell r="H70" t="str">
            <v>OK</v>
          </cell>
          <cell r="I70">
            <v>0.46309538985736737</v>
          </cell>
          <cell r="J70">
            <v>0.47308000000000006</v>
          </cell>
          <cell r="K70">
            <v>-9.9846101426326883E-3</v>
          </cell>
          <cell r="L70" t="str">
            <v>SPOTF</v>
          </cell>
        </row>
        <row r="71">
          <cell r="B71" t="str">
            <v>SPOTI</v>
          </cell>
          <cell r="C71">
            <v>0</v>
          </cell>
          <cell r="D71">
            <v>0</v>
          </cell>
          <cell r="E71" t="str">
            <v>OK</v>
          </cell>
          <cell r="F71">
            <v>0</v>
          </cell>
          <cell r="G71">
            <v>0</v>
          </cell>
          <cell r="H71" t="str">
            <v>OK</v>
          </cell>
          <cell r="I71" t="str">
            <v xml:space="preserve">                      N/A</v>
          </cell>
          <cell r="J71">
            <v>0</v>
          </cell>
          <cell r="K71" t="str">
            <v>N/A</v>
          </cell>
          <cell r="L71" t="str">
            <v>SPOTI</v>
          </cell>
        </row>
        <row r="75">
          <cell r="B75" t="str">
            <v>Demand Charges</v>
          </cell>
          <cell r="C75" t="str">
            <v>Present</v>
          </cell>
          <cell r="D75" t="str">
            <v>Proposed</v>
          </cell>
        </row>
        <row r="76">
          <cell r="B76" t="str">
            <v>Total from Pipeline Charges</v>
          </cell>
          <cell r="C76">
            <v>0</v>
          </cell>
          <cell r="D76">
            <v>0</v>
          </cell>
          <cell r="E76">
            <v>0</v>
          </cell>
        </row>
        <row r="77">
          <cell r="B77" t="str">
            <v>Total from PGA Page</v>
          </cell>
          <cell r="C77">
            <v>0</v>
          </cell>
          <cell r="D77">
            <v>0</v>
          </cell>
          <cell r="E77">
            <v>0</v>
          </cell>
        </row>
        <row r="78">
          <cell r="B78" t="str">
            <v>Difference between the two</v>
          </cell>
          <cell r="C78">
            <v>0</v>
          </cell>
          <cell r="D78">
            <v>0</v>
          </cell>
          <cell r="E78">
            <v>0</v>
          </cell>
        </row>
        <row r="81">
          <cell r="D81" t="str">
            <v>Difference</v>
          </cell>
        </row>
        <row r="82">
          <cell r="B82" t="str">
            <v>Pipeline Volumetric Charges</v>
          </cell>
          <cell r="C82" t="str">
            <v>Proposed</v>
          </cell>
          <cell r="D82" t="str">
            <v>Pipeline to Wacog</v>
          </cell>
          <cell r="E82" t="str">
            <v>Wacog to PGA</v>
          </cell>
          <cell r="F82" t="str">
            <v>Pipeline to PGA</v>
          </cell>
        </row>
        <row r="83">
          <cell r="B83" t="str">
            <v>From Pipeline Charges</v>
          </cell>
          <cell r="C83">
            <v>2501570</v>
          </cell>
          <cell r="D83">
            <v>1</v>
          </cell>
        </row>
        <row r="84">
          <cell r="B84" t="str">
            <v>From Wacog Page</v>
          </cell>
          <cell r="C84">
            <v>2501569</v>
          </cell>
          <cell r="E84">
            <v>-1</v>
          </cell>
        </row>
        <row r="85">
          <cell r="B85" t="str">
            <v>From PGA Page</v>
          </cell>
          <cell r="C85">
            <v>2501570</v>
          </cell>
          <cell r="F85">
            <v>0</v>
          </cell>
        </row>
        <row r="88">
          <cell r="C88" t="str">
            <v>Laugh Test</v>
          </cell>
        </row>
        <row r="89">
          <cell r="C89" t="str">
            <v xml:space="preserve">                                                                                                                Does the Wacog make sense given the distribution of contract costs</v>
          </cell>
        </row>
        <row r="91">
          <cell r="E91" t="str">
            <v xml:space="preserve">Percent of </v>
          </cell>
          <cell r="F91" t="str">
            <v xml:space="preserve">Percent of </v>
          </cell>
          <cell r="G91" t="str">
            <v>Cost at plus</v>
          </cell>
          <cell r="H91" t="str">
            <v>Index Plus</v>
          </cell>
          <cell r="I91" t="str">
            <v>Cost at plus</v>
          </cell>
          <cell r="J91" t="str">
            <v>Index Plus</v>
          </cell>
          <cell r="K91" t="str">
            <v>Cost at plus</v>
          </cell>
          <cell r="L91" t="str">
            <v>Index Plus</v>
          </cell>
        </row>
        <row r="92">
          <cell r="C92" t="str">
            <v xml:space="preserve">Price </v>
          </cell>
          <cell r="D92" t="str">
            <v>Volumes in</v>
          </cell>
          <cell r="E92" t="str">
            <v>Gas in the</v>
          </cell>
          <cell r="F92" t="str">
            <v>Gas in and above</v>
          </cell>
          <cell r="G92">
            <v>0</v>
          </cell>
          <cell r="H92">
            <v>0</v>
          </cell>
          <cell r="I92">
            <v>0.02</v>
          </cell>
          <cell r="J92">
            <v>0.02</v>
          </cell>
          <cell r="K92">
            <v>0.05</v>
          </cell>
          <cell r="L92">
            <v>0.05</v>
          </cell>
        </row>
        <row r="93">
          <cell r="C93" t="str">
            <v>Category [1]</v>
          </cell>
          <cell r="D93" t="str">
            <v>Price category</v>
          </cell>
          <cell r="E93" t="str">
            <v>Price category</v>
          </cell>
          <cell r="F93" t="str">
            <v>Price Category</v>
          </cell>
        </row>
        <row r="94">
          <cell r="C94" t="str">
            <v>&gt;=0.825</v>
          </cell>
          <cell r="D94">
            <v>2535127.9389037839</v>
          </cell>
          <cell r="E94">
            <v>3.4568987717132288E-3</v>
          </cell>
          <cell r="F94">
            <v>3.4568987717132288E-3</v>
          </cell>
          <cell r="G94">
            <v>1045740.2747978108</v>
          </cell>
          <cell r="H94">
            <v>0.82499999999999996</v>
          </cell>
          <cell r="I94">
            <v>1071091.5541868487</v>
          </cell>
          <cell r="J94">
            <v>0.84499999999999997</v>
          </cell>
          <cell r="K94">
            <v>1109118.4732704055</v>
          </cell>
          <cell r="L94">
            <v>0.875</v>
          </cell>
        </row>
        <row r="95">
          <cell r="C95" t="str">
            <v>&gt;=0.800</v>
          </cell>
          <cell r="D95">
            <v>0</v>
          </cell>
          <cell r="E95">
            <v>0</v>
          </cell>
          <cell r="F95">
            <v>3.4568987717132288E-3</v>
          </cell>
          <cell r="G95">
            <v>0</v>
          </cell>
          <cell r="H95">
            <v>0.8</v>
          </cell>
          <cell r="I95">
            <v>0</v>
          </cell>
          <cell r="J95">
            <v>0.82000000000000006</v>
          </cell>
          <cell r="K95">
            <v>0</v>
          </cell>
          <cell r="L95">
            <v>0.85000000000000009</v>
          </cell>
        </row>
        <row r="96">
          <cell r="C96" t="str">
            <v>&gt;=0.775</v>
          </cell>
          <cell r="D96">
            <v>11380219.038721763</v>
          </cell>
          <cell r="E96">
            <v>1.5518059113732897E-2</v>
          </cell>
          <cell r="F96">
            <v>1.8974957885446127E-2</v>
          </cell>
          <cell r="G96">
            <v>8961922.4929933883</v>
          </cell>
          <cell r="H96">
            <v>0.77500000000000002</v>
          </cell>
          <cell r="I96">
            <v>9189526.8737678248</v>
          </cell>
          <cell r="J96">
            <v>0.79500000000000004</v>
          </cell>
          <cell r="K96">
            <v>9530933.4449294768</v>
          </cell>
          <cell r="L96">
            <v>0.82500000000000007</v>
          </cell>
        </row>
        <row r="97">
          <cell r="C97" t="str">
            <v>&gt;=0.750</v>
          </cell>
          <cell r="D97">
            <v>43339309.782039195</v>
          </cell>
          <cell r="E97">
            <v>5.909745399958552E-2</v>
          </cell>
          <cell r="F97">
            <v>7.807241188503164E-2</v>
          </cell>
          <cell r="G97">
            <v>33046223.708804883</v>
          </cell>
          <cell r="H97">
            <v>0.75</v>
          </cell>
          <cell r="I97">
            <v>33913009.904445671</v>
          </cell>
          <cell r="J97">
            <v>0.77</v>
          </cell>
          <cell r="K97">
            <v>35213189.197906844</v>
          </cell>
          <cell r="L97">
            <v>0.8</v>
          </cell>
        </row>
        <row r="98">
          <cell r="C98" t="str">
            <v>&gt;=0.725</v>
          </cell>
          <cell r="D98">
            <v>0</v>
          </cell>
          <cell r="E98">
            <v>0</v>
          </cell>
          <cell r="F98">
            <v>7.807241188503164E-2</v>
          </cell>
          <cell r="G98">
            <v>0</v>
          </cell>
          <cell r="H98">
            <v>0.72499999999999998</v>
          </cell>
          <cell r="I98">
            <v>0</v>
          </cell>
          <cell r="J98">
            <v>0.745</v>
          </cell>
          <cell r="K98">
            <v>0</v>
          </cell>
          <cell r="L98">
            <v>0.77500000000000002</v>
          </cell>
        </row>
        <row r="99">
          <cell r="C99" t="str">
            <v>&gt;=0.700</v>
          </cell>
          <cell r="D99">
            <v>5285965.7878848165</v>
          </cell>
          <cell r="E99">
            <v>7.2079394333678598E-3</v>
          </cell>
          <cell r="F99">
            <v>8.5280351318399505E-2</v>
          </cell>
          <cell r="G99">
            <v>3766250.6238679313</v>
          </cell>
          <cell r="H99">
            <v>0.7</v>
          </cell>
          <cell r="I99">
            <v>3871969.9396256278</v>
          </cell>
          <cell r="J99">
            <v>0.72</v>
          </cell>
          <cell r="K99">
            <v>4030548.9132621721</v>
          </cell>
          <cell r="L99">
            <v>0.75</v>
          </cell>
        </row>
        <row r="100">
          <cell r="C100" t="str">
            <v>&gt;=0.675</v>
          </cell>
          <cell r="D100">
            <v>0</v>
          </cell>
          <cell r="E100">
            <v>0</v>
          </cell>
          <cell r="F100">
            <v>8.5280351318399505E-2</v>
          </cell>
          <cell r="G100">
            <v>0</v>
          </cell>
          <cell r="H100">
            <v>0.67500000000000004</v>
          </cell>
          <cell r="I100">
            <v>0</v>
          </cell>
          <cell r="J100">
            <v>0.69500000000000006</v>
          </cell>
          <cell r="K100">
            <v>0</v>
          </cell>
          <cell r="L100">
            <v>0.72500000000000009</v>
          </cell>
        </row>
        <row r="101">
          <cell r="C101" t="str">
            <v>&gt;=0.650</v>
          </cell>
          <cell r="D101">
            <v>0</v>
          </cell>
          <cell r="E101">
            <v>0</v>
          </cell>
          <cell r="F101">
            <v>8.5280351318399505E-2</v>
          </cell>
          <cell r="G101">
            <v>0</v>
          </cell>
          <cell r="H101">
            <v>0.65</v>
          </cell>
          <cell r="I101">
            <v>0</v>
          </cell>
          <cell r="J101">
            <v>0.67</v>
          </cell>
          <cell r="K101">
            <v>0</v>
          </cell>
          <cell r="L101">
            <v>0.70000000000000007</v>
          </cell>
        </row>
        <row r="102">
          <cell r="C102" t="str">
            <v>&gt;=0.625</v>
          </cell>
          <cell r="D102">
            <v>0</v>
          </cell>
          <cell r="E102">
            <v>0</v>
          </cell>
          <cell r="F102">
            <v>8.5280351318399505E-2</v>
          </cell>
          <cell r="G102">
            <v>0</v>
          </cell>
          <cell r="H102">
            <v>0.625</v>
          </cell>
          <cell r="I102">
            <v>0</v>
          </cell>
          <cell r="J102">
            <v>0.64500000000000002</v>
          </cell>
          <cell r="K102">
            <v>0</v>
          </cell>
          <cell r="L102">
            <v>0.67500000000000004</v>
          </cell>
        </row>
        <row r="103">
          <cell r="C103" t="str">
            <v>&gt;=0.650</v>
          </cell>
          <cell r="D103">
            <v>0</v>
          </cell>
          <cell r="E103">
            <v>0</v>
          </cell>
          <cell r="F103">
            <v>8.5280351318399505E-2</v>
          </cell>
          <cell r="G103">
            <v>0</v>
          </cell>
          <cell r="H103">
            <v>0.65</v>
          </cell>
          <cell r="I103">
            <v>0</v>
          </cell>
          <cell r="J103">
            <v>0.67</v>
          </cell>
          <cell r="K103">
            <v>0</v>
          </cell>
          <cell r="L103">
            <v>0.70000000000000007</v>
          </cell>
        </row>
        <row r="104">
          <cell r="C104" t="str">
            <v>&gt;=0.575</v>
          </cell>
          <cell r="D104">
            <v>116871511.54488726</v>
          </cell>
          <cell r="E104">
            <v>0.15936591542693054</v>
          </cell>
          <cell r="F104">
            <v>0.24464626674533005</v>
          </cell>
          <cell r="G104">
            <v>71583800.82124345</v>
          </cell>
          <cell r="H104">
            <v>0.57499999999999996</v>
          </cell>
          <cell r="I104">
            <v>73921231.052141204</v>
          </cell>
          <cell r="J104">
            <v>0.59499999999999997</v>
          </cell>
          <cell r="K104">
            <v>77427376.398487821</v>
          </cell>
          <cell r="L104">
            <v>0.625</v>
          </cell>
        </row>
        <row r="105">
          <cell r="C105" t="str">
            <v>&gt;=0.550</v>
          </cell>
          <cell r="D105">
            <v>96942205.104228824</v>
          </cell>
          <cell r="E105">
            <v>0.1321903264167763</v>
          </cell>
          <cell r="F105">
            <v>0.37683659316210638</v>
          </cell>
          <cell r="G105">
            <v>54529990.371128716</v>
          </cell>
          <cell r="H105">
            <v>0.55000000000000004</v>
          </cell>
          <cell r="I105">
            <v>56468834.473213293</v>
          </cell>
          <cell r="J105">
            <v>0.57000000000000006</v>
          </cell>
          <cell r="K105">
            <v>59377100.626340158</v>
          </cell>
          <cell r="L105">
            <v>0.60000000000000009</v>
          </cell>
        </row>
        <row r="106">
          <cell r="C106" t="str">
            <v>&gt;=0.525</v>
          </cell>
          <cell r="D106">
            <v>22761642.92091167</v>
          </cell>
          <cell r="E106">
            <v>3.1037761151217778E-2</v>
          </cell>
          <cell r="F106">
            <v>0.40787435431332414</v>
          </cell>
          <cell r="G106">
            <v>12234383.069990024</v>
          </cell>
          <cell r="H106">
            <v>0.52500000000000002</v>
          </cell>
          <cell r="I106">
            <v>12689615.928408258</v>
          </cell>
          <cell r="J106">
            <v>0.54500000000000004</v>
          </cell>
          <cell r="K106">
            <v>13372465.216035608</v>
          </cell>
          <cell r="L106">
            <v>0.57500000000000007</v>
          </cell>
        </row>
        <row r="107">
          <cell r="C107" t="str">
            <v>&gt;=0.500</v>
          </cell>
          <cell r="D107">
            <v>0</v>
          </cell>
          <cell r="E107">
            <v>0</v>
          </cell>
          <cell r="F107">
            <v>0.40787435431332414</v>
          </cell>
          <cell r="G107">
            <v>0</v>
          </cell>
          <cell r="H107">
            <v>0.5</v>
          </cell>
          <cell r="I107">
            <v>0</v>
          </cell>
          <cell r="J107">
            <v>0.52</v>
          </cell>
          <cell r="K107">
            <v>0</v>
          </cell>
          <cell r="L107">
            <v>0.55000000000000004</v>
          </cell>
        </row>
        <row r="108">
          <cell r="C108" t="str">
            <v>&gt;=0.475</v>
          </cell>
          <cell r="D108">
            <v>35027895.043155551</v>
          </cell>
          <cell r="E108">
            <v>4.7764014388458828E-2</v>
          </cell>
          <cell r="F108">
            <v>0.45563836870178298</v>
          </cell>
          <cell r="G108">
            <v>17076098.833538331</v>
          </cell>
          <cell r="H108">
            <v>0.47499999999999998</v>
          </cell>
          <cell r="I108">
            <v>17776656.734401446</v>
          </cell>
          <cell r="J108">
            <v>0.495</v>
          </cell>
          <cell r="K108">
            <v>18827493.585696112</v>
          </cell>
          <cell r="L108">
            <v>0.52500000000000002</v>
          </cell>
        </row>
        <row r="109">
          <cell r="C109" t="str">
            <v>&gt;=0.450</v>
          </cell>
          <cell r="D109">
            <v>201807710.85330302</v>
          </cell>
          <cell r="E109">
            <v>0.2751848603241317</v>
          </cell>
          <cell r="F109">
            <v>0.73082322902591468</v>
          </cell>
          <cell r="G109">
            <v>93336066.26965265</v>
          </cell>
          <cell r="H109">
            <v>0.45</v>
          </cell>
          <cell r="I109">
            <v>97372220.486718714</v>
          </cell>
          <cell r="J109">
            <v>0.47000000000000003</v>
          </cell>
          <cell r="K109">
            <v>103426451.81231779</v>
          </cell>
          <cell r="L109">
            <v>0.5</v>
          </cell>
        </row>
        <row r="110">
          <cell r="C110" t="str">
            <v>&gt;=0.425</v>
          </cell>
          <cell r="D110">
            <v>100328923.00000006</v>
          </cell>
          <cell r="E110">
            <v>0.13680845268739492</v>
          </cell>
          <cell r="F110">
            <v>0.86763168171330962</v>
          </cell>
          <cell r="G110">
            <v>43893903.81250003</v>
          </cell>
          <cell r="H110">
            <v>0.42499999999999999</v>
          </cell>
          <cell r="I110">
            <v>45900482.272500031</v>
          </cell>
          <cell r="J110">
            <v>0.44500000000000001</v>
          </cell>
          <cell r="K110">
            <v>48910349.962500028</v>
          </cell>
          <cell r="L110">
            <v>0.47499999999999998</v>
          </cell>
        </row>
        <row r="111">
          <cell r="C111" t="str">
            <v>&gt;=0.400</v>
          </cell>
          <cell r="D111">
            <v>0</v>
          </cell>
          <cell r="E111">
            <v>0</v>
          </cell>
          <cell r="F111">
            <v>0.86763168171330962</v>
          </cell>
          <cell r="G111">
            <v>0</v>
          </cell>
          <cell r="H111">
            <v>0.4</v>
          </cell>
          <cell r="I111">
            <v>0</v>
          </cell>
          <cell r="J111">
            <v>0.42000000000000004</v>
          </cell>
          <cell r="K111">
            <v>0</v>
          </cell>
          <cell r="L111">
            <v>0.45</v>
          </cell>
        </row>
        <row r="112">
          <cell r="C112" t="str">
            <v>&gt;=0.375</v>
          </cell>
          <cell r="D112">
            <v>97072736.01997602</v>
          </cell>
          <cell r="E112">
            <v>0.13236831828669043</v>
          </cell>
          <cell r="F112">
            <v>1</v>
          </cell>
          <cell r="G112">
            <v>37615685.207740709</v>
          </cell>
          <cell r="H112">
            <v>0.375</v>
          </cell>
          <cell r="I112">
            <v>39557139.92814023</v>
          </cell>
          <cell r="J112">
            <v>0.39500000000000002</v>
          </cell>
          <cell r="K112">
            <v>42469322.008739509</v>
          </cell>
          <cell r="L112">
            <v>0.42499999999999999</v>
          </cell>
        </row>
        <row r="113">
          <cell r="C113" t="str">
            <v>&gt;=0.350</v>
          </cell>
          <cell r="D113">
            <v>0</v>
          </cell>
          <cell r="E113">
            <v>0</v>
          </cell>
          <cell r="F113">
            <v>1</v>
          </cell>
          <cell r="G113">
            <v>0</v>
          </cell>
          <cell r="H113">
            <v>0.35</v>
          </cell>
          <cell r="I113">
            <v>0</v>
          </cell>
          <cell r="J113">
            <v>0.37</v>
          </cell>
          <cell r="K113">
            <v>0</v>
          </cell>
          <cell r="L113">
            <v>0.39999999999999997</v>
          </cell>
        </row>
        <row r="114">
          <cell r="C114" t="str">
            <v>&gt;=0.325</v>
          </cell>
          <cell r="D114">
            <v>0</v>
          </cell>
          <cell r="E114">
            <v>0</v>
          </cell>
          <cell r="F114">
            <v>1</v>
          </cell>
          <cell r="G114">
            <v>0</v>
          </cell>
          <cell r="H114">
            <v>0.32500000000000001</v>
          </cell>
          <cell r="I114">
            <v>0</v>
          </cell>
          <cell r="J114">
            <v>0.34500000000000003</v>
          </cell>
          <cell r="K114">
            <v>0</v>
          </cell>
          <cell r="L114">
            <v>0.375</v>
          </cell>
        </row>
        <row r="115">
          <cell r="C115" t="str">
            <v>&gt;=0.300</v>
          </cell>
          <cell r="D115">
            <v>0</v>
          </cell>
          <cell r="E115">
            <v>0</v>
          </cell>
          <cell r="F115">
            <v>1</v>
          </cell>
          <cell r="G115">
            <v>0</v>
          </cell>
          <cell r="H115">
            <v>0.3</v>
          </cell>
          <cell r="I115">
            <v>0</v>
          </cell>
          <cell r="J115">
            <v>0.32</v>
          </cell>
          <cell r="K115">
            <v>0</v>
          </cell>
          <cell r="L115">
            <v>0.35</v>
          </cell>
        </row>
        <row r="116">
          <cell r="C116" t="str">
            <v>&gt;=0.275</v>
          </cell>
          <cell r="D116">
            <v>0</v>
          </cell>
          <cell r="E116">
            <v>0</v>
          </cell>
          <cell r="F116">
            <v>1</v>
          </cell>
          <cell r="G116">
            <v>0</v>
          </cell>
          <cell r="H116">
            <v>0.27500000000000002</v>
          </cell>
          <cell r="I116">
            <v>0</v>
          </cell>
          <cell r="J116">
            <v>0.29500000000000004</v>
          </cell>
          <cell r="K116">
            <v>0</v>
          </cell>
          <cell r="L116">
            <v>0.32500000000000001</v>
          </cell>
        </row>
        <row r="117">
          <cell r="C117" t="str">
            <v>&gt;=0.250</v>
          </cell>
          <cell r="D117">
            <v>0</v>
          </cell>
          <cell r="E117">
            <v>0</v>
          </cell>
          <cell r="F117">
            <v>1</v>
          </cell>
          <cell r="G117">
            <v>0</v>
          </cell>
          <cell r="H117">
            <v>0.25</v>
          </cell>
          <cell r="I117">
            <v>0</v>
          </cell>
          <cell r="J117">
            <v>0.27</v>
          </cell>
          <cell r="K117">
            <v>0</v>
          </cell>
          <cell r="L117">
            <v>0.3</v>
          </cell>
        </row>
        <row r="118">
          <cell r="C118" t="str">
            <v>&gt;=0.225</v>
          </cell>
          <cell r="D118">
            <v>0</v>
          </cell>
          <cell r="E118">
            <v>0</v>
          </cell>
          <cell r="F118">
            <v>1</v>
          </cell>
          <cell r="G118">
            <v>0</v>
          </cell>
          <cell r="H118">
            <v>0.22500000000000001</v>
          </cell>
          <cell r="I118">
            <v>0</v>
          </cell>
          <cell r="J118">
            <v>0.245</v>
          </cell>
          <cell r="K118">
            <v>0</v>
          </cell>
          <cell r="L118">
            <v>0.27500000000000002</v>
          </cell>
        </row>
        <row r="119">
          <cell r="C119" t="str">
            <v>&gt;=0.200</v>
          </cell>
          <cell r="D119">
            <v>0</v>
          </cell>
          <cell r="E119">
            <v>0</v>
          </cell>
          <cell r="F119">
            <v>1</v>
          </cell>
          <cell r="G119">
            <v>0</v>
          </cell>
          <cell r="H119">
            <v>0.2</v>
          </cell>
          <cell r="I119">
            <v>0</v>
          </cell>
          <cell r="J119">
            <v>0.22</v>
          </cell>
          <cell r="K119">
            <v>0</v>
          </cell>
          <cell r="L119">
            <v>0.25</v>
          </cell>
        </row>
        <row r="120">
          <cell r="D120">
            <v>733353247.03401196</v>
          </cell>
          <cell r="E120">
            <v>0.13236831828669043</v>
          </cell>
          <cell r="G120">
            <v>377090065.48625785</v>
          </cell>
          <cell r="I120">
            <v>391731779.14754915</v>
          </cell>
          <cell r="K120">
            <v>413694349.63948596</v>
          </cell>
        </row>
        <row r="121">
          <cell r="D121">
            <v>733353247.03401208</v>
          </cell>
          <cell r="G121">
            <v>0.51419976254467847</v>
          </cell>
          <cell r="I121">
            <v>0.53416519355696146</v>
          </cell>
          <cell r="K121">
            <v>0.56411334007538572</v>
          </cell>
        </row>
        <row r="122">
          <cell r="D122">
            <v>0</v>
          </cell>
          <cell r="G122" t="str">
            <v>wacog at plus</v>
          </cell>
          <cell r="I122" t="str">
            <v>wacog at plus</v>
          </cell>
          <cell r="K122" t="str">
            <v>wacog at plus</v>
          </cell>
        </row>
        <row r="123">
          <cell r="G123">
            <v>0</v>
          </cell>
          <cell r="I123">
            <v>0.02</v>
          </cell>
          <cell r="K123">
            <v>0.05</v>
          </cell>
        </row>
        <row r="124">
          <cell r="C124" t="str">
            <v>[1]  Read categories as greater than or equal to "X" but less than "Y", above.</v>
          </cell>
        </row>
        <row r="125">
          <cell r="I125">
            <v>0.51712567106478158</v>
          </cell>
        </row>
        <row r="126">
          <cell r="I126" t="str">
            <v>Actual Wacog</v>
          </cell>
        </row>
      </sheetData>
      <sheetData sheetId="10" refreshError="1">
        <row r="5">
          <cell r="C5" t="str">
            <v xml:space="preserve">NORTHWEST NATURAL GAS </v>
          </cell>
          <cell r="P5">
            <v>0.39773000000000053</v>
          </cell>
          <cell r="AI5">
            <v>31371054.446440294</v>
          </cell>
          <cell r="AJ5">
            <v>0.44963999999999998</v>
          </cell>
        </row>
        <row r="6">
          <cell r="C6" t="str">
            <v>WACOG Summary</v>
          </cell>
          <cell r="AI6">
            <v>119167734.22158545</v>
          </cell>
          <cell r="AJ6">
            <v>0.53</v>
          </cell>
        </row>
        <row r="7">
          <cell r="P7">
            <v>0.43986999999999982</v>
          </cell>
          <cell r="R7" t="e">
            <v>#DIV/0!</v>
          </cell>
        </row>
        <row r="9">
          <cell r="D9" t="str">
            <v xml:space="preserve">          OCTOBER </v>
          </cell>
          <cell r="F9" t="str">
            <v xml:space="preserve">          NOVEMBER</v>
          </cell>
          <cell r="H9" t="str">
            <v xml:space="preserve">          DECEMBER</v>
          </cell>
          <cell r="J9" t="str">
            <v xml:space="preserve">          JANUARY</v>
          </cell>
          <cell r="L9" t="str">
            <v xml:space="preserve">          FEBRUARY</v>
          </cell>
          <cell r="N9" t="str">
            <v xml:space="preserve">          MARCH</v>
          </cell>
          <cell r="P9" t="str">
            <v xml:space="preserve">          APRIL</v>
          </cell>
          <cell r="R9" t="str">
            <v xml:space="preserve">            MAY</v>
          </cell>
          <cell r="T9" t="str">
            <v xml:space="preserve">           JUNE </v>
          </cell>
          <cell r="V9" t="str">
            <v xml:space="preserve">           JULY </v>
          </cell>
          <cell r="X9" t="str">
            <v xml:space="preserve">           AUGUST </v>
          </cell>
          <cell r="Z9" t="str">
            <v xml:space="preserve">          SEPTEMBER </v>
          </cell>
          <cell r="AB9" t="str">
            <v xml:space="preserve">          TOTAL </v>
          </cell>
          <cell r="AC9" t="str">
            <v xml:space="preserve">          TOTAL </v>
          </cell>
          <cell r="AD9" t="str">
            <v>AVERAGE</v>
          </cell>
        </row>
        <row r="10">
          <cell r="C10" t="str">
            <v>Supply Source</v>
          </cell>
          <cell r="D10" t="str">
            <v>Volumes</v>
          </cell>
          <cell r="E10" t="str">
            <v>Cost</v>
          </cell>
          <cell r="F10" t="str">
            <v>Volumes</v>
          </cell>
          <cell r="G10" t="str">
            <v>Cost</v>
          </cell>
          <cell r="H10" t="str">
            <v>Volumes</v>
          </cell>
          <cell r="I10" t="str">
            <v>Cost</v>
          </cell>
          <cell r="J10" t="str">
            <v>Volumes</v>
          </cell>
          <cell r="K10" t="str">
            <v>Cost</v>
          </cell>
          <cell r="L10" t="str">
            <v>Volumes</v>
          </cell>
          <cell r="M10" t="str">
            <v>Cost</v>
          </cell>
          <cell r="N10" t="str">
            <v>Volumes</v>
          </cell>
          <cell r="O10" t="str">
            <v>Cost</v>
          </cell>
          <cell r="P10" t="str">
            <v>Volumes</v>
          </cell>
          <cell r="Q10" t="str">
            <v>Cost</v>
          </cell>
          <cell r="R10" t="str">
            <v>Volumes</v>
          </cell>
          <cell r="S10" t="str">
            <v>Cost</v>
          </cell>
          <cell r="T10" t="str">
            <v>Volumes</v>
          </cell>
          <cell r="U10" t="str">
            <v>Cost</v>
          </cell>
          <cell r="V10" t="str">
            <v>Volumes</v>
          </cell>
          <cell r="W10" t="str">
            <v>Cost</v>
          </cell>
          <cell r="X10" t="str">
            <v>Volumes</v>
          </cell>
          <cell r="Y10" t="str">
            <v>Cost</v>
          </cell>
          <cell r="Z10" t="str">
            <v>Volumes</v>
          </cell>
          <cell r="AA10" t="str">
            <v>Cost</v>
          </cell>
          <cell r="AB10" t="str">
            <v>Volumes</v>
          </cell>
          <cell r="AC10" t="str">
            <v>Cost</v>
          </cell>
          <cell r="AD10" t="str">
            <v>COST</v>
          </cell>
          <cell r="AF10" t="str">
            <v>PRICE</v>
          </cell>
        </row>
        <row r="11">
          <cell r="AF11" t="str">
            <v>CHECK</v>
          </cell>
        </row>
        <row r="12">
          <cell r="C12" t="str">
            <v>Storage</v>
          </cell>
          <cell r="AG12" t="str">
            <v>Storage</v>
          </cell>
        </row>
        <row r="13">
          <cell r="C13" t="str">
            <v>Mist</v>
          </cell>
          <cell r="D13">
            <v>5024371</v>
          </cell>
          <cell r="E13">
            <v>2242326.5335900001</v>
          </cell>
          <cell r="F13">
            <v>20241101</v>
          </cell>
          <cell r="G13">
            <v>9033400.9652900007</v>
          </cell>
          <cell r="H13">
            <v>27483343</v>
          </cell>
          <cell r="I13">
            <v>12265541.147469997</v>
          </cell>
          <cell r="J13">
            <v>30227347</v>
          </cell>
          <cell r="K13">
            <v>13490162.692630002</v>
          </cell>
          <cell r="L13">
            <v>6655018</v>
          </cell>
          <cell r="M13">
            <v>2970067.9832199994</v>
          </cell>
          <cell r="N13">
            <v>738900</v>
          </cell>
          <cell r="O13">
            <v>329763.68099999998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90370080</v>
          </cell>
          <cell r="AC13">
            <v>40331263.003199995</v>
          </cell>
          <cell r="AD13">
            <v>0.44629000000000002</v>
          </cell>
          <cell r="AE13">
            <v>0</v>
          </cell>
          <cell r="AF13" t="str">
            <v xml:space="preserve">    OK</v>
          </cell>
          <cell r="AG13" t="str">
            <v>Mist</v>
          </cell>
          <cell r="AJ13">
            <v>0</v>
          </cell>
        </row>
        <row r="14">
          <cell r="C14" t="str">
            <v>SGS-1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 t="str">
            <v xml:space="preserve">                   N/A</v>
          </cell>
          <cell r="AE14">
            <v>0</v>
          </cell>
          <cell r="AF14" t="str">
            <v xml:space="preserve">    N/A</v>
          </cell>
          <cell r="AG14" t="str">
            <v>SGS-1</v>
          </cell>
        </row>
        <row r="15">
          <cell r="C15" t="str">
            <v>SGS-2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2334536</v>
          </cell>
          <cell r="I15">
            <v>1089434.5697600001</v>
          </cell>
          <cell r="J15">
            <v>4005240</v>
          </cell>
          <cell r="K15">
            <v>1869085.2983999997</v>
          </cell>
          <cell r="L15">
            <v>2797207</v>
          </cell>
          <cell r="M15">
            <v>1305344.6186199998</v>
          </cell>
          <cell r="N15">
            <v>1621468</v>
          </cell>
          <cell r="O15">
            <v>756674.25688000012</v>
          </cell>
          <cell r="P15">
            <v>444416</v>
          </cell>
          <cell r="Q15">
            <v>207391.17056000003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11202867</v>
          </cell>
          <cell r="AC15">
            <v>5227929.9142199997</v>
          </cell>
          <cell r="AD15">
            <v>0.46666000000000002</v>
          </cell>
          <cell r="AE15">
            <v>0</v>
          </cell>
          <cell r="AF15" t="str">
            <v xml:space="preserve">    OK</v>
          </cell>
          <cell r="AG15" t="str">
            <v>SGS-2</v>
          </cell>
        </row>
        <row r="16">
          <cell r="C16" t="str">
            <v>Gasco</v>
          </cell>
          <cell r="D16">
            <v>62000</v>
          </cell>
          <cell r="E16">
            <v>24659.259999999984</v>
          </cell>
          <cell r="F16">
            <v>60000</v>
          </cell>
          <cell r="G16">
            <v>23863.799999999985</v>
          </cell>
          <cell r="H16">
            <v>62000</v>
          </cell>
          <cell r="I16">
            <v>24659.259999999984</v>
          </cell>
          <cell r="J16">
            <v>544578</v>
          </cell>
          <cell r="K16">
            <v>216595.00793999978</v>
          </cell>
          <cell r="L16">
            <v>56000</v>
          </cell>
          <cell r="M16">
            <v>22272.879999999986</v>
          </cell>
          <cell r="N16">
            <v>1208117</v>
          </cell>
          <cell r="O16">
            <v>480504.37441000005</v>
          </cell>
          <cell r="P16">
            <v>855608</v>
          </cell>
          <cell r="Q16">
            <v>340300.96984000044</v>
          </cell>
          <cell r="R16">
            <v>62000</v>
          </cell>
          <cell r="S16">
            <v>24659.259999999984</v>
          </cell>
          <cell r="T16">
            <v>60000</v>
          </cell>
          <cell r="U16">
            <v>23863.799999999985</v>
          </cell>
          <cell r="V16">
            <v>62000</v>
          </cell>
          <cell r="W16">
            <v>24659.259999999984</v>
          </cell>
          <cell r="X16">
            <v>62000</v>
          </cell>
          <cell r="Y16">
            <v>24659.259999999984</v>
          </cell>
          <cell r="Z16">
            <v>60000</v>
          </cell>
          <cell r="AA16">
            <v>23863.799999999985</v>
          </cell>
          <cell r="AB16">
            <v>3154303</v>
          </cell>
          <cell r="AC16">
            <v>1254560.9321900003</v>
          </cell>
          <cell r="AD16">
            <v>0.39772999999999997</v>
          </cell>
          <cell r="AE16">
            <v>0</v>
          </cell>
          <cell r="AF16" t="str">
            <v xml:space="preserve">    OK</v>
          </cell>
          <cell r="AG16" t="str">
            <v>Gasco</v>
          </cell>
        </row>
        <row r="17">
          <cell r="C17" t="str">
            <v>LS-1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1248345</v>
          </cell>
          <cell r="K17">
            <v>678425.57370000007</v>
          </cell>
          <cell r="L17">
            <v>1129916</v>
          </cell>
          <cell r="M17">
            <v>614064.14936000016</v>
          </cell>
          <cell r="N17">
            <v>1059002</v>
          </cell>
          <cell r="O17">
            <v>575525.22692000004</v>
          </cell>
          <cell r="P17">
            <v>1351729</v>
          </cell>
          <cell r="Q17">
            <v>734610.64234000002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4788992</v>
          </cell>
          <cell r="AC17">
            <v>2602625.5923200003</v>
          </cell>
          <cell r="AD17">
            <v>0.54346000000000005</v>
          </cell>
          <cell r="AE17">
            <v>0</v>
          </cell>
          <cell r="AF17" t="str">
            <v xml:space="preserve">    OK</v>
          </cell>
          <cell r="AG17" t="str">
            <v>LS-1</v>
          </cell>
        </row>
        <row r="18">
          <cell r="C18" t="str">
            <v>Newport</v>
          </cell>
          <cell r="D18">
            <v>155000</v>
          </cell>
          <cell r="E18">
            <v>68179.849999999977</v>
          </cell>
          <cell r="F18">
            <v>150000</v>
          </cell>
          <cell r="G18">
            <v>65980.499999999971</v>
          </cell>
          <cell r="H18">
            <v>155000</v>
          </cell>
          <cell r="I18">
            <v>68179.849999999977</v>
          </cell>
          <cell r="J18">
            <v>1345000</v>
          </cell>
          <cell r="K18">
            <v>591625.14999999944</v>
          </cell>
          <cell r="L18">
            <v>2327141</v>
          </cell>
          <cell r="M18">
            <v>1023639.5116699997</v>
          </cell>
          <cell r="N18">
            <v>3308910</v>
          </cell>
          <cell r="O18">
            <v>1455490.2416999997</v>
          </cell>
          <cell r="P18">
            <v>1752792</v>
          </cell>
          <cell r="Q18">
            <v>771000.61703999969</v>
          </cell>
          <cell r="R18">
            <v>155000</v>
          </cell>
          <cell r="S18">
            <v>68179.849999999977</v>
          </cell>
          <cell r="T18">
            <v>150000</v>
          </cell>
          <cell r="U18">
            <v>65980.499999999971</v>
          </cell>
          <cell r="V18">
            <v>155000</v>
          </cell>
          <cell r="W18">
            <v>68179.849999999977</v>
          </cell>
          <cell r="X18">
            <v>155000</v>
          </cell>
          <cell r="Y18">
            <v>68179.849999999977</v>
          </cell>
          <cell r="Z18">
            <v>150000</v>
          </cell>
          <cell r="AA18">
            <v>65980.499999999971</v>
          </cell>
          <cell r="AB18">
            <v>9958843</v>
          </cell>
          <cell r="AC18">
            <v>4380596.2704099976</v>
          </cell>
          <cell r="AD18">
            <v>0.43986999999999998</v>
          </cell>
          <cell r="AE18">
            <v>0</v>
          </cell>
          <cell r="AF18" t="str">
            <v xml:space="preserve">    OK</v>
          </cell>
          <cell r="AG18" t="str">
            <v>Newport</v>
          </cell>
        </row>
        <row r="19">
          <cell r="C19" t="str">
            <v>Engage1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 t="str">
            <v xml:space="preserve">                   N/A</v>
          </cell>
          <cell r="AE19">
            <v>0</v>
          </cell>
          <cell r="AF19" t="str">
            <v xml:space="preserve">    N/A</v>
          </cell>
          <cell r="AG19" t="str">
            <v>Engage1</v>
          </cell>
        </row>
        <row r="20">
          <cell r="C20" t="str">
            <v>Engage2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 t="str">
            <v xml:space="preserve">                   N/A</v>
          </cell>
          <cell r="AE20">
            <v>0</v>
          </cell>
          <cell r="AF20" t="str">
            <v xml:space="preserve">    N/A</v>
          </cell>
          <cell r="AG20" t="str">
            <v>Engage2</v>
          </cell>
        </row>
        <row r="21">
          <cell r="C21" t="str">
            <v>Engage3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 t="str">
            <v xml:space="preserve">                   N/A</v>
          </cell>
          <cell r="AE21">
            <v>0</v>
          </cell>
          <cell r="AF21" t="str">
            <v xml:space="preserve">    N/A</v>
          </cell>
          <cell r="AG21" t="str">
            <v>Engage3</v>
          </cell>
        </row>
        <row r="22">
          <cell r="C22" t="str">
            <v>Total</v>
          </cell>
          <cell r="D22">
            <v>5241371</v>
          </cell>
          <cell r="E22">
            <v>2335165.64359</v>
          </cell>
          <cell r="F22">
            <v>20451101</v>
          </cell>
          <cell r="G22">
            <v>9123245.2652900014</v>
          </cell>
          <cell r="H22">
            <v>30034879</v>
          </cell>
          <cell r="I22">
            <v>13447814.827229997</v>
          </cell>
          <cell r="J22">
            <v>37370510</v>
          </cell>
          <cell r="K22">
            <v>16845893.72267</v>
          </cell>
          <cell r="L22">
            <v>12965282</v>
          </cell>
          <cell r="M22">
            <v>5935389.1428699987</v>
          </cell>
          <cell r="N22">
            <v>7936397</v>
          </cell>
          <cell r="O22">
            <v>3597957.7809099997</v>
          </cell>
          <cell r="P22">
            <v>4404545</v>
          </cell>
          <cell r="Q22">
            <v>2053303.3997800003</v>
          </cell>
          <cell r="R22">
            <v>217000</v>
          </cell>
          <cell r="S22">
            <v>92839.109999999957</v>
          </cell>
          <cell r="T22">
            <v>210000</v>
          </cell>
          <cell r="U22">
            <v>89844.299999999959</v>
          </cell>
          <cell r="V22">
            <v>217000</v>
          </cell>
          <cell r="W22">
            <v>92839.109999999957</v>
          </cell>
          <cell r="X22">
            <v>217000</v>
          </cell>
          <cell r="Y22">
            <v>92839.109999999957</v>
          </cell>
          <cell r="Z22">
            <v>210000</v>
          </cell>
          <cell r="AA22">
            <v>89844.299999999959</v>
          </cell>
          <cell r="AB22">
            <v>119475085</v>
          </cell>
          <cell r="AC22">
            <v>53796975.712339997</v>
          </cell>
          <cell r="AD22">
            <v>0.45027777726494189</v>
          </cell>
          <cell r="AE22">
            <v>0</v>
          </cell>
          <cell r="AF22" t="str">
            <v xml:space="preserve"> </v>
          </cell>
        </row>
        <row r="23">
          <cell r="E23">
            <v>0.38008665398613845</v>
          </cell>
        </row>
        <row r="24">
          <cell r="D24">
            <v>21350320</v>
          </cell>
          <cell r="E24">
            <v>8114971.690333331</v>
          </cell>
        </row>
        <row r="25">
          <cell r="C25" t="str">
            <v>Portfolio Supplies</v>
          </cell>
          <cell r="D25" t="str">
            <v xml:space="preserve">          OCTOBER </v>
          </cell>
          <cell r="F25" t="str">
            <v xml:space="preserve">          NOVEMBER</v>
          </cell>
          <cell r="H25" t="str">
            <v xml:space="preserve">          DECEMBER</v>
          </cell>
          <cell r="J25" t="str">
            <v xml:space="preserve">          JANUARY</v>
          </cell>
          <cell r="L25" t="str">
            <v xml:space="preserve">          FEBRUARY</v>
          </cell>
          <cell r="N25" t="str">
            <v xml:space="preserve">          MARCH</v>
          </cell>
          <cell r="P25" t="str">
            <v xml:space="preserve">          APRIL</v>
          </cell>
          <cell r="R25" t="str">
            <v xml:space="preserve">            MAY</v>
          </cell>
          <cell r="T25" t="str">
            <v xml:space="preserve">           JUNE </v>
          </cell>
          <cell r="V25" t="str">
            <v xml:space="preserve">           JULY </v>
          </cell>
          <cell r="X25" t="str">
            <v xml:space="preserve">           AUGUST </v>
          </cell>
          <cell r="Z25" t="str">
            <v xml:space="preserve">          SEPTEMBER </v>
          </cell>
          <cell r="AB25" t="str">
            <v xml:space="preserve">          TOTAL </v>
          </cell>
          <cell r="AD25" t="str">
            <v>AVERAGE</v>
          </cell>
        </row>
        <row r="26">
          <cell r="D26" t="str">
            <v>Volumes</v>
          </cell>
          <cell r="E26" t="str">
            <v>Cost</v>
          </cell>
          <cell r="F26" t="str">
            <v>Volumes</v>
          </cell>
          <cell r="G26" t="str">
            <v>Cost</v>
          </cell>
          <cell r="H26" t="str">
            <v>Volumes</v>
          </cell>
          <cell r="I26" t="str">
            <v>Cost</v>
          </cell>
          <cell r="J26" t="str">
            <v>Volumes</v>
          </cell>
          <cell r="K26" t="str">
            <v>Cost</v>
          </cell>
          <cell r="L26" t="str">
            <v>Volumes</v>
          </cell>
          <cell r="M26" t="str">
            <v>Cost</v>
          </cell>
          <cell r="N26" t="str">
            <v>Volumes</v>
          </cell>
          <cell r="O26" t="str">
            <v>Cost</v>
          </cell>
          <cell r="P26" t="str">
            <v>Volumes</v>
          </cell>
          <cell r="Q26" t="str">
            <v>Cost</v>
          </cell>
          <cell r="R26" t="str">
            <v>Volumes</v>
          </cell>
          <cell r="S26" t="str">
            <v>Cost</v>
          </cell>
          <cell r="T26" t="str">
            <v>Volumes</v>
          </cell>
          <cell r="U26" t="str">
            <v>Cost</v>
          </cell>
          <cell r="V26" t="str">
            <v>Volumes</v>
          </cell>
          <cell r="W26" t="str">
            <v>Cost</v>
          </cell>
          <cell r="X26" t="str">
            <v>Volumes</v>
          </cell>
          <cell r="Y26" t="str">
            <v>Cost</v>
          </cell>
          <cell r="Z26" t="str">
            <v>Volumes</v>
          </cell>
          <cell r="AA26" t="str">
            <v>Cost</v>
          </cell>
          <cell r="AB26" t="str">
            <v>Volumes</v>
          </cell>
          <cell r="AC26" t="str">
            <v>Cost</v>
          </cell>
          <cell r="AD26" t="str">
            <v>COST</v>
          </cell>
          <cell r="AE26" t="str">
            <v xml:space="preserve">   MIST PROD PRICE ROUTINE</v>
          </cell>
        </row>
        <row r="27">
          <cell r="C27" t="str">
            <v>Annual Contracts</v>
          </cell>
          <cell r="AE27" t="str">
            <v>FLOWING GAS</v>
          </cell>
          <cell r="AF27" t="str">
            <v>FLOWING GAS</v>
          </cell>
          <cell r="AH27" t="str">
            <v>Annual Contracts</v>
          </cell>
          <cell r="AI27" t="str">
            <v>Flowing Dispatch</v>
          </cell>
          <cell r="AJ27" t="str">
            <v>Prices</v>
          </cell>
          <cell r="AK27" t="str">
            <v>Flowing Cost</v>
          </cell>
        </row>
        <row r="28">
          <cell r="C28" t="str">
            <v>Mist Production</v>
          </cell>
          <cell r="D28">
            <v>406100</v>
          </cell>
          <cell r="E28">
            <v>199037.73199999984</v>
          </cell>
          <cell r="F28">
            <v>393000</v>
          </cell>
          <cell r="G28">
            <v>192617.15999999986</v>
          </cell>
          <cell r="H28">
            <v>406100</v>
          </cell>
          <cell r="I28">
            <v>199037.73199999984</v>
          </cell>
          <cell r="J28">
            <v>406100</v>
          </cell>
          <cell r="K28">
            <v>199037.73199999984</v>
          </cell>
          <cell r="L28">
            <v>366800</v>
          </cell>
          <cell r="M28">
            <v>179776.01599999989</v>
          </cell>
          <cell r="N28">
            <v>406100</v>
          </cell>
          <cell r="O28">
            <v>199037.73199999984</v>
          </cell>
          <cell r="P28">
            <v>386953.51027964638</v>
          </cell>
          <cell r="Q28">
            <v>189653.65445826022</v>
          </cell>
          <cell r="R28">
            <v>391690.92593158828</v>
          </cell>
          <cell r="S28">
            <v>191975.55661759007</v>
          </cell>
          <cell r="T28">
            <v>345431.93483693205</v>
          </cell>
          <cell r="U28">
            <v>169303.09990227711</v>
          </cell>
          <cell r="V28">
            <v>237208.79672250213</v>
          </cell>
          <cell r="W28">
            <v>116260.77544963274</v>
          </cell>
          <cell r="X28">
            <v>236889.37349633285</v>
          </cell>
          <cell r="Y28">
            <v>116104.21973802269</v>
          </cell>
          <cell r="Z28">
            <v>279593.28593434754</v>
          </cell>
          <cell r="AA28">
            <v>137034.26130214243</v>
          </cell>
          <cell r="AB28">
            <v>4261967.8272013497</v>
          </cell>
          <cell r="AC28">
            <v>2088875.6714679243</v>
          </cell>
          <cell r="AD28">
            <v>0.49011999999999972</v>
          </cell>
          <cell r="AE28" t="str">
            <v>COST</v>
          </cell>
          <cell r="AF28" t="str">
            <v>VOLUMES</v>
          </cell>
          <cell r="AG28">
            <v>0.49012</v>
          </cell>
          <cell r="AH28" t="str">
            <v>Mist Production</v>
          </cell>
          <cell r="AI28" t="str">
            <v>Mist Production</v>
          </cell>
          <cell r="AJ28" t="str">
            <v>Mist Production</v>
          </cell>
          <cell r="AK28" t="str">
            <v>Mist Production</v>
          </cell>
        </row>
        <row r="29">
          <cell r="C29" t="str">
            <v>DukeBCS2BS</v>
          </cell>
          <cell r="D29">
            <v>5980520</v>
          </cell>
          <cell r="E29">
            <v>1628463.583333333</v>
          </cell>
          <cell r="F29">
            <v>5787600</v>
          </cell>
          <cell r="G29">
            <v>2830842.1170742284</v>
          </cell>
          <cell r="H29">
            <v>5980520</v>
          </cell>
          <cell r="I29">
            <v>2925203.5209767027</v>
          </cell>
          <cell r="J29">
            <v>5980520</v>
          </cell>
          <cell r="K29">
            <v>2925203.5209767027</v>
          </cell>
          <cell r="L29">
            <v>5401760</v>
          </cell>
          <cell r="M29">
            <v>2642119.3092692797</v>
          </cell>
          <cell r="N29">
            <v>5980520</v>
          </cell>
          <cell r="O29">
            <v>2925203.5209767027</v>
          </cell>
          <cell r="P29">
            <v>5698555.0536755258</v>
          </cell>
          <cell r="Q29">
            <v>2787288.2805326679</v>
          </cell>
          <cell r="R29">
            <v>5768321.6359329792</v>
          </cell>
          <cell r="S29">
            <v>2821412.6463179188</v>
          </cell>
          <cell r="T29">
            <v>5087078.5395985441</v>
          </cell>
          <cell r="U29">
            <v>2488201.7041191533</v>
          </cell>
          <cell r="V29">
            <v>3493306.9514278714</v>
          </cell>
          <cell r="W29">
            <v>1708653.0592940412</v>
          </cell>
          <cell r="X29">
            <v>3488602.8957948512</v>
          </cell>
          <cell r="Y29">
            <v>1706352.2024955379</v>
          </cell>
          <cell r="Z29">
            <v>3964983.6035543191</v>
          </cell>
          <cell r="AA29">
            <v>1939360.4565709974</v>
          </cell>
          <cell r="AB29">
            <v>62612288.679984093</v>
          </cell>
          <cell r="AC29">
            <v>29328303.921937265</v>
          </cell>
          <cell r="AD29">
            <v>0.46841130615487214</v>
          </cell>
          <cell r="AE29">
            <v>29328303.921937265</v>
          </cell>
          <cell r="AF29">
            <v>62612288.679984093</v>
          </cell>
          <cell r="AG29">
            <v>0.47105299530917383</v>
          </cell>
          <cell r="AH29" t="str">
            <v>DukeBCS2BS</v>
          </cell>
          <cell r="AI29" t="str">
            <v>DukeBCS2BS</v>
          </cell>
          <cell r="AJ29" t="str">
            <v>DukeBCS2BS</v>
          </cell>
          <cell r="AK29" t="str">
            <v>DukeBCS2BS</v>
          </cell>
        </row>
        <row r="30">
          <cell r="C30" t="str">
            <v>Duke1ABSTBS</v>
          </cell>
          <cell r="D30">
            <v>2996460</v>
          </cell>
          <cell r="E30">
            <v>1387250</v>
          </cell>
          <cell r="F30">
            <v>2899800</v>
          </cell>
          <cell r="G30">
            <v>1343250</v>
          </cell>
          <cell r="H30">
            <v>2996460</v>
          </cell>
          <cell r="I30">
            <v>1388025</v>
          </cell>
          <cell r="J30">
            <v>2996460</v>
          </cell>
          <cell r="K30">
            <v>1388025</v>
          </cell>
          <cell r="L30">
            <v>2706480</v>
          </cell>
          <cell r="M30">
            <v>1253700</v>
          </cell>
          <cell r="N30">
            <v>2996460</v>
          </cell>
          <cell r="O30">
            <v>1388025</v>
          </cell>
          <cell r="P30">
            <v>2855185.2140176049</v>
          </cell>
          <cell r="Q30">
            <v>1322583.4673871123</v>
          </cell>
          <cell r="R30">
            <v>2890140.8321028501</v>
          </cell>
          <cell r="S30">
            <v>1338775.6647776235</v>
          </cell>
          <cell r="T30">
            <v>2548813.0397967817</v>
          </cell>
          <cell r="U30">
            <v>1180665.2581926435</v>
          </cell>
          <cell r="V30">
            <v>1750274.9840608442</v>
          </cell>
          <cell r="W30">
            <v>810765.1811641244</v>
          </cell>
          <cell r="X30">
            <v>1747918.0795538572</v>
          </cell>
          <cell r="Y30">
            <v>809673.41208384</v>
          </cell>
          <cell r="Z30">
            <v>1986602.2969083576</v>
          </cell>
          <cell r="AA30">
            <v>920237.09749712097</v>
          </cell>
          <cell r="AB30">
            <v>31371054.446440294</v>
          </cell>
          <cell r="AC30">
            <v>14530975.081102464</v>
          </cell>
          <cell r="AD30">
            <v>0.46319689718785684</v>
          </cell>
          <cell r="AE30">
            <v>14530975.081102464</v>
          </cell>
          <cell r="AF30">
            <v>31371054.446440294</v>
          </cell>
          <cell r="AG30">
            <v>0.46320004827919165</v>
          </cell>
          <cell r="AH30" t="str">
            <v>Duke1ABSTBS</v>
          </cell>
          <cell r="AI30" t="str">
            <v>Duke1ABSTBS</v>
          </cell>
          <cell r="AJ30" t="str">
            <v>Duke1ABSTBS</v>
          </cell>
          <cell r="AK30" t="str">
            <v>Duke1ABSTBS</v>
          </cell>
        </row>
        <row r="31">
          <cell r="C31" t="str">
            <v>CoralABSTBS</v>
          </cell>
          <cell r="D31">
            <v>2996460</v>
          </cell>
          <cell r="E31">
            <v>1416700.0000000002</v>
          </cell>
          <cell r="F31">
            <v>2899800</v>
          </cell>
          <cell r="G31">
            <v>1371000.0000000002</v>
          </cell>
          <cell r="H31">
            <v>2996460</v>
          </cell>
          <cell r="I31">
            <v>1416700.0000000002</v>
          </cell>
          <cell r="J31">
            <v>2996460</v>
          </cell>
          <cell r="K31">
            <v>1416700.0000000002</v>
          </cell>
          <cell r="L31">
            <v>2706480</v>
          </cell>
          <cell r="M31">
            <v>1279600.0000000002</v>
          </cell>
          <cell r="N31">
            <v>2996460</v>
          </cell>
          <cell r="O31">
            <v>1416700.0000000002</v>
          </cell>
          <cell r="P31">
            <v>2855185.2140176049</v>
          </cell>
          <cell r="Q31">
            <v>1349906.5205938811</v>
          </cell>
          <cell r="R31">
            <v>2890140.8321028501</v>
          </cell>
          <cell r="S31">
            <v>1366433.230158289</v>
          </cell>
          <cell r="T31">
            <v>2548813.0397967817</v>
          </cell>
          <cell r="U31">
            <v>1205056.4444311294</v>
          </cell>
          <cell r="V31">
            <v>1750274.9840608442</v>
          </cell>
          <cell r="W31">
            <v>827514.65726857621</v>
          </cell>
          <cell r="X31">
            <v>1747918.0795538572</v>
          </cell>
          <cell r="Y31">
            <v>826400.33349484089</v>
          </cell>
          <cell r="Z31">
            <v>2063014.276214812</v>
          </cell>
          <cell r="AA31">
            <v>975375.05093127384</v>
          </cell>
          <cell r="AB31">
            <v>31447466.425746754</v>
          </cell>
          <cell r="AC31">
            <v>14868086.236877991</v>
          </cell>
          <cell r="AD31">
            <v>0.4727912269811711</v>
          </cell>
          <cell r="AE31">
            <v>14868086.236877991</v>
          </cell>
          <cell r="AF31">
            <v>31447466.425746754</v>
          </cell>
          <cell r="AG31">
            <v>0.47279122698117099</v>
          </cell>
          <cell r="AH31" t="str">
            <v>CoralABSTBS</v>
          </cell>
          <cell r="AI31" t="str">
            <v>CoralABSTBS</v>
          </cell>
          <cell r="AJ31" t="str">
            <v>CoralABSTBS</v>
          </cell>
          <cell r="AK31" t="str">
            <v>CoralABSTBS</v>
          </cell>
        </row>
        <row r="32">
          <cell r="C32" t="str">
            <v>CoralBCS2BS</v>
          </cell>
          <cell r="D32">
            <v>2990260</v>
          </cell>
          <cell r="E32">
            <v>1202506.7916666665</v>
          </cell>
          <cell r="F32">
            <v>2893800</v>
          </cell>
          <cell r="G32">
            <v>1100421.0585371142</v>
          </cell>
          <cell r="H32">
            <v>2990260</v>
          </cell>
          <cell r="I32">
            <v>1137101.7604883513</v>
          </cell>
          <cell r="J32">
            <v>2990260</v>
          </cell>
          <cell r="K32">
            <v>1137101.7604883513</v>
          </cell>
          <cell r="L32">
            <v>2700880</v>
          </cell>
          <cell r="M32">
            <v>1027059.6546346399</v>
          </cell>
          <cell r="N32">
            <v>2990260</v>
          </cell>
          <cell r="O32">
            <v>1137101.7604883513</v>
          </cell>
          <cell r="P32">
            <v>2849277.5268377629</v>
          </cell>
          <cell r="Q32">
            <v>1083490.5633246326</v>
          </cell>
          <cell r="R32">
            <v>2884160.8179664896</v>
          </cell>
          <cell r="S32">
            <v>1096755.5810000529</v>
          </cell>
          <cell r="T32">
            <v>2543539.2697992721</v>
          </cell>
          <cell r="U32">
            <v>967227.92719027982</v>
          </cell>
          <cell r="V32">
            <v>1746653.4757139357</v>
          </cell>
          <cell r="W32">
            <v>664197.34143432789</v>
          </cell>
          <cell r="X32">
            <v>1744301.4478974256</v>
          </cell>
          <cell r="Y32">
            <v>663302.93928505958</v>
          </cell>
          <cell r="Z32">
            <v>1982491.8017771596</v>
          </cell>
          <cell r="AA32">
            <v>753879.23389756435</v>
          </cell>
          <cell r="AB32">
            <v>31306144.339992046</v>
          </cell>
          <cell r="AC32">
            <v>11970146.372435393</v>
          </cell>
          <cell r="AD32">
            <v>0.38235773279637392</v>
          </cell>
          <cell r="AE32">
            <v>11970146.372435393</v>
          </cell>
          <cell r="AF32">
            <v>31306144.339992046</v>
          </cell>
          <cell r="AG32">
            <v>0.38026852530828453</v>
          </cell>
          <cell r="AH32" t="str">
            <v>CoralBCS2BS</v>
          </cell>
          <cell r="AI32" t="str">
            <v>CoralBCS2BS</v>
          </cell>
          <cell r="AJ32" t="str">
            <v>CoralBCS2BS</v>
          </cell>
          <cell r="AK32" t="str">
            <v>CoralBCS2BS</v>
          </cell>
        </row>
        <row r="33">
          <cell r="C33" t="str">
            <v>SempraBCS2BS</v>
          </cell>
          <cell r="D33">
            <v>2990260</v>
          </cell>
          <cell r="E33">
            <v>1151356.7916666665</v>
          </cell>
          <cell r="F33">
            <v>2893800</v>
          </cell>
          <cell r="G33">
            <v>1112421.0585371142</v>
          </cell>
          <cell r="H33">
            <v>2990260</v>
          </cell>
          <cell r="I33">
            <v>1149501.7604883513</v>
          </cell>
          <cell r="J33">
            <v>2990260</v>
          </cell>
          <cell r="K33">
            <v>1149501.7604883513</v>
          </cell>
          <cell r="L33">
            <v>2700880</v>
          </cell>
          <cell r="M33">
            <v>1038259.6546346399</v>
          </cell>
          <cell r="N33">
            <v>2990260</v>
          </cell>
          <cell r="O33">
            <v>1149501.7604883513</v>
          </cell>
          <cell r="P33">
            <v>2849277.5268377629</v>
          </cell>
          <cell r="Q33">
            <v>1095305.9376843167</v>
          </cell>
          <cell r="R33">
            <v>2884160.8179664896</v>
          </cell>
          <cell r="S33">
            <v>1108715.6092727729</v>
          </cell>
          <cell r="T33">
            <v>2543539.2697992721</v>
          </cell>
          <cell r="U33">
            <v>977775.46718530066</v>
          </cell>
          <cell r="V33">
            <v>1746653.4757139357</v>
          </cell>
          <cell r="W33">
            <v>671440.35812814476</v>
          </cell>
          <cell r="X33">
            <v>1744301.4478974256</v>
          </cell>
          <cell r="Y33">
            <v>670536.20259792451</v>
          </cell>
          <cell r="Z33">
            <v>1982491.8017771596</v>
          </cell>
          <cell r="AA33">
            <v>762100.22415996168</v>
          </cell>
          <cell r="AB33">
            <v>31306144.339992046</v>
          </cell>
          <cell r="AC33">
            <v>12036416.585331896</v>
          </cell>
          <cell r="AD33">
            <v>0.38447457644779243</v>
          </cell>
          <cell r="AE33">
            <v>12036416.585331896</v>
          </cell>
          <cell r="AF33">
            <v>31306144.339992046</v>
          </cell>
          <cell r="AG33">
            <v>0.38441532190791128</v>
          </cell>
          <cell r="AH33" t="str">
            <v>SempraBCS2BS</v>
          </cell>
          <cell r="AI33" t="str">
            <v>SempraBCS2BS</v>
          </cell>
          <cell r="AJ33" t="str">
            <v>SempraBCS2BS</v>
          </cell>
          <cell r="AK33" t="str">
            <v>SempraBCS2BS</v>
          </cell>
        </row>
        <row r="34">
          <cell r="C34" t="str">
            <v>BPCanadaBCS2BS</v>
          </cell>
          <cell r="D34">
            <v>2990260</v>
          </cell>
          <cell r="E34">
            <v>1129656.7916666665</v>
          </cell>
          <cell r="F34">
            <v>2893800</v>
          </cell>
          <cell r="G34">
            <v>1091421.0585371142</v>
          </cell>
          <cell r="H34">
            <v>2990260</v>
          </cell>
          <cell r="I34">
            <v>1127801.7604883513</v>
          </cell>
          <cell r="J34">
            <v>2990260</v>
          </cell>
          <cell r="K34">
            <v>1127801.7604883513</v>
          </cell>
          <cell r="L34">
            <v>2700880</v>
          </cell>
          <cell r="M34">
            <v>1018659.6546346399</v>
          </cell>
          <cell r="N34">
            <v>2990260</v>
          </cell>
          <cell r="O34">
            <v>1127801.7604883513</v>
          </cell>
          <cell r="P34">
            <v>2849277.5268377629</v>
          </cell>
          <cell r="Q34">
            <v>1074629.0325548698</v>
          </cell>
          <cell r="R34">
            <v>2884160.8179664896</v>
          </cell>
          <cell r="S34">
            <v>1087785.5597955126</v>
          </cell>
          <cell r="T34">
            <v>2543539.2697992721</v>
          </cell>
          <cell r="U34">
            <v>959317.2721940144</v>
          </cell>
          <cell r="V34">
            <v>1746653.4757139357</v>
          </cell>
          <cell r="W34">
            <v>658765.07891396515</v>
          </cell>
          <cell r="X34">
            <v>1744301.4478974256</v>
          </cell>
          <cell r="Y34">
            <v>657877.99180041079</v>
          </cell>
          <cell r="Z34">
            <v>1982491.8017771596</v>
          </cell>
          <cell r="AA34">
            <v>747713.49120076606</v>
          </cell>
          <cell r="AB34">
            <v>31306144.339992046</v>
          </cell>
          <cell r="AC34">
            <v>11809231.212763013</v>
          </cell>
          <cell r="AD34">
            <v>0.37721768239844555</v>
          </cell>
          <cell r="AE34">
            <v>11809231.212763013</v>
          </cell>
          <cell r="AF34">
            <v>31306144.339992046</v>
          </cell>
          <cell r="AG34">
            <v>0.3771584278585644</v>
          </cell>
          <cell r="AH34" t="str">
            <v>BPCanadaBCS2BS</v>
          </cell>
          <cell r="AI34" t="str">
            <v>BPCanadaBCS2BS</v>
          </cell>
          <cell r="AJ34" t="str">
            <v>BPCanadaBCS2BS</v>
          </cell>
          <cell r="AK34" t="str">
            <v>BPCanadaBCS2BS</v>
          </cell>
        </row>
        <row r="35">
          <cell r="C35" t="str">
            <v>SempraABTCBS</v>
          </cell>
          <cell r="D35">
            <v>0</v>
          </cell>
          <cell r="E35">
            <v>0</v>
          </cell>
          <cell r="F35">
            <v>2880000</v>
          </cell>
          <cell r="G35">
            <v>1409421.0585371146</v>
          </cell>
          <cell r="H35">
            <v>2976000</v>
          </cell>
          <cell r="I35">
            <v>1456401.7604883518</v>
          </cell>
          <cell r="J35">
            <v>2976000</v>
          </cell>
          <cell r="K35">
            <v>1456401.7604883518</v>
          </cell>
          <cell r="L35">
            <v>2688000</v>
          </cell>
          <cell r="M35">
            <v>1315459.6546346403</v>
          </cell>
          <cell r="N35">
            <v>2976000</v>
          </cell>
          <cell r="O35">
            <v>1456401.7604883518</v>
          </cell>
          <cell r="P35">
            <v>2835689.8463241262</v>
          </cell>
          <cell r="Q35">
            <v>1387736.4530864921</v>
          </cell>
          <cell r="R35">
            <v>2870406.7854528618</v>
          </cell>
          <cell r="S35">
            <v>1404726.3090225998</v>
          </cell>
          <cell r="T35">
            <v>2531409.5988049977</v>
          </cell>
          <cell r="U35">
            <v>1238827.0820620665</v>
          </cell>
          <cell r="V35">
            <v>1738324.0065160466</v>
          </cell>
          <cell r="W35">
            <v>850705.02130011201</v>
          </cell>
          <cell r="X35">
            <v>1735983.1950876305</v>
          </cell>
          <cell r="Y35">
            <v>849559.46959133679</v>
          </cell>
          <cell r="Z35">
            <v>1973037.6629754019</v>
          </cell>
          <cell r="AA35">
            <v>965569.73315430013</v>
          </cell>
          <cell r="AB35">
            <v>28180851.095161065</v>
          </cell>
          <cell r="AC35">
            <v>13791210.062853716</v>
          </cell>
          <cell r="AD35">
            <v>0.48938231199205356</v>
          </cell>
          <cell r="AE35">
            <v>13791210.062853716</v>
          </cell>
          <cell r="AF35">
            <v>28180851.095161065</v>
          </cell>
          <cell r="AG35">
            <v>0.48938231199205345</v>
          </cell>
          <cell r="AH35" t="str">
            <v>SempraABTCBS</v>
          </cell>
          <cell r="AI35" t="str">
            <v>SempraABTCBS</v>
          </cell>
          <cell r="AJ35" t="str">
            <v>SempraABTCBS</v>
          </cell>
          <cell r="AK35" t="str">
            <v>SempraABTCBS</v>
          </cell>
        </row>
        <row r="36">
          <cell r="C36" t="str">
            <v>HuskeyABSTBS</v>
          </cell>
          <cell r="D36">
            <v>0</v>
          </cell>
          <cell r="E36">
            <v>0</v>
          </cell>
          <cell r="F36">
            <v>2899800</v>
          </cell>
          <cell r="G36">
            <v>1606500</v>
          </cell>
          <cell r="H36">
            <v>2996460</v>
          </cell>
          <cell r="I36">
            <v>1660050</v>
          </cell>
          <cell r="J36">
            <v>2996460</v>
          </cell>
          <cell r="K36">
            <v>1660050</v>
          </cell>
          <cell r="L36">
            <v>2706480</v>
          </cell>
          <cell r="M36">
            <v>1499400</v>
          </cell>
          <cell r="N36">
            <v>2996460</v>
          </cell>
          <cell r="O36">
            <v>1660050</v>
          </cell>
          <cell r="P36">
            <v>2855185.2140176049</v>
          </cell>
          <cell r="Q36">
            <v>1581783.242402677</v>
          </cell>
          <cell r="R36">
            <v>2890140.8321028501</v>
          </cell>
          <cell r="S36">
            <v>1601148.7850104244</v>
          </cell>
          <cell r="T36">
            <v>2548813.0397967817</v>
          </cell>
          <cell r="U36">
            <v>1412051.9168334133</v>
          </cell>
          <cell r="V36">
            <v>1750274.9840608442</v>
          </cell>
          <cell r="W36">
            <v>969658.85988473182</v>
          </cell>
          <cell r="X36">
            <v>1747918.0795538572</v>
          </cell>
          <cell r="Y36">
            <v>968353.12600981875</v>
          </cell>
          <cell r="Z36">
            <v>1986602.2969083576</v>
          </cell>
          <cell r="AA36">
            <v>1100585.0713784664</v>
          </cell>
          <cell r="AB36">
            <v>28374594.446440294</v>
          </cell>
          <cell r="AC36">
            <v>15719631.001519533</v>
          </cell>
          <cell r="AD36">
            <v>0.55400372439478596</v>
          </cell>
          <cell r="AE36">
            <v>15719631.001519533</v>
          </cell>
          <cell r="AF36">
            <v>28374594.446440294</v>
          </cell>
          <cell r="AG36">
            <v>0.55400372439478585</v>
          </cell>
          <cell r="AH36" t="str">
            <v>HuskeyABSTBS</v>
          </cell>
          <cell r="AI36" t="str">
            <v>HuskeyABSTBS</v>
          </cell>
          <cell r="AJ36" t="str">
            <v>HuskeyABSTBS</v>
          </cell>
          <cell r="AK36" t="str">
            <v>HuskeyABSTBS</v>
          </cell>
        </row>
        <row r="37">
          <cell r="C37" t="str">
            <v>BurlingtonABSTBS</v>
          </cell>
          <cell r="D37">
            <v>0</v>
          </cell>
          <cell r="E37">
            <v>0</v>
          </cell>
          <cell r="F37">
            <v>4349700</v>
          </cell>
          <cell r="G37">
            <v>2468250</v>
          </cell>
          <cell r="H37">
            <v>4494690</v>
          </cell>
          <cell r="I37">
            <v>2550525</v>
          </cell>
          <cell r="J37">
            <v>4494690</v>
          </cell>
          <cell r="K37">
            <v>2550525</v>
          </cell>
          <cell r="L37">
            <v>4059720</v>
          </cell>
          <cell r="M37">
            <v>2303700</v>
          </cell>
          <cell r="N37">
            <v>4494690</v>
          </cell>
          <cell r="O37">
            <v>2550525</v>
          </cell>
          <cell r="P37">
            <v>4282777.8210264072</v>
          </cell>
          <cell r="Q37">
            <v>2430274.8136074743</v>
          </cell>
          <cell r="R37">
            <v>4335211.2481542751</v>
          </cell>
          <cell r="S37">
            <v>2460028.3153451472</v>
          </cell>
          <cell r="T37">
            <v>3823219.5596951731</v>
          </cell>
          <cell r="U37">
            <v>2169497.1327258451</v>
          </cell>
          <cell r="V37">
            <v>2618762.7981440164</v>
          </cell>
          <cell r="W37">
            <v>1486024.6169894401</v>
          </cell>
          <cell r="X37">
            <v>2621739.9480202263</v>
          </cell>
          <cell r="Y37">
            <v>1487714.0094031594</v>
          </cell>
          <cell r="Z37">
            <v>2979903.4453625376</v>
          </cell>
          <cell r="AA37">
            <v>1690954.9345968873</v>
          </cell>
          <cell r="AB37">
            <v>42555104.820402637</v>
          </cell>
          <cell r="AC37">
            <v>24148018.822667956</v>
          </cell>
          <cell r="AD37">
            <v>0.56745292778812328</v>
          </cell>
          <cell r="AE37">
            <v>24148018.822667956</v>
          </cell>
          <cell r="AF37">
            <v>42555104.820402637</v>
          </cell>
          <cell r="AG37">
            <v>0.56745292778812317</v>
          </cell>
          <cell r="AH37" t="str">
            <v>BurlingtonABSTBS</v>
          </cell>
          <cell r="AI37" t="str">
            <v>BurlingtonABSTBS</v>
          </cell>
          <cell r="AJ37" t="str">
            <v>BurlingtonABSTBS</v>
          </cell>
          <cell r="AK37" t="str">
            <v>BurlingtonABSTBS</v>
          </cell>
        </row>
        <row r="38">
          <cell r="C38" t="str">
            <v>Unused "R"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 t="str">
            <v xml:space="preserve">                      N/A</v>
          </cell>
          <cell r="AE38">
            <v>0</v>
          </cell>
          <cell r="AF38">
            <v>0</v>
          </cell>
          <cell r="AG38" t="e">
            <v>#DIV/0!</v>
          </cell>
          <cell r="AH38" t="str">
            <v>Unused "R"</v>
          </cell>
          <cell r="AI38" t="str">
            <v>Unused "R"</v>
          </cell>
          <cell r="AJ38" t="str">
            <v>Unused "R"</v>
          </cell>
          <cell r="AK38" t="str">
            <v>Unused "R"</v>
          </cell>
        </row>
        <row r="39">
          <cell r="C39" t="str">
            <v>BPCanadaABTCBS</v>
          </cell>
          <cell r="D39">
            <v>0</v>
          </cell>
          <cell r="E39">
            <v>0</v>
          </cell>
          <cell r="F39">
            <v>2880000</v>
          </cell>
          <cell r="G39">
            <v>1302921.0585371142</v>
          </cell>
          <cell r="H39">
            <v>2976000</v>
          </cell>
          <cell r="I39">
            <v>1346351.7604883513</v>
          </cell>
          <cell r="J39">
            <v>2976000</v>
          </cell>
          <cell r="K39">
            <v>1346351.7604883513</v>
          </cell>
          <cell r="L39">
            <v>2688000</v>
          </cell>
          <cell r="M39">
            <v>1216059.6546346399</v>
          </cell>
          <cell r="N39">
            <v>2976000</v>
          </cell>
          <cell r="O39">
            <v>1346351.7604883513</v>
          </cell>
          <cell r="P39">
            <v>2835689.8463241262</v>
          </cell>
          <cell r="Q39">
            <v>1282875.0056442979</v>
          </cell>
          <cell r="R39">
            <v>2870406.7854528618</v>
          </cell>
          <cell r="S39">
            <v>1298581.0581022073</v>
          </cell>
          <cell r="T39">
            <v>2531409.5988049977</v>
          </cell>
          <cell r="U39">
            <v>1145217.6646062562</v>
          </cell>
          <cell r="V39">
            <v>1722648.4809007014</v>
          </cell>
          <cell r="W39">
            <v>779331.59104947664</v>
          </cell>
          <cell r="X39">
            <v>1720254.9316687325</v>
          </cell>
          <cell r="Y39">
            <v>778248.74184844282</v>
          </cell>
          <cell r="Z39">
            <v>1973037.6629754019</v>
          </cell>
          <cell r="AA39">
            <v>892608.44457552209</v>
          </cell>
          <cell r="AB39">
            <v>28149447.306126822</v>
          </cell>
          <cell r="AC39">
            <v>12734898.500463013</v>
          </cell>
          <cell r="AD39">
            <v>0.45240314532538689</v>
          </cell>
          <cell r="AE39">
            <v>12734898.500463013</v>
          </cell>
          <cell r="AF39">
            <v>28149447.306126822</v>
          </cell>
          <cell r="AG39">
            <v>0.45240314532538672</v>
          </cell>
          <cell r="AH39" t="str">
            <v>BPCanadaABTCBS</v>
          </cell>
          <cell r="AI39" t="str">
            <v>BPCanadaABTCBS</v>
          </cell>
          <cell r="AJ39" t="str">
            <v>BPCanadaABTCBS</v>
          </cell>
          <cell r="AK39" t="str">
            <v>BPCanadaABTCBS</v>
          </cell>
        </row>
        <row r="40">
          <cell r="C40" t="str">
            <v>Unused "T"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 t="str">
            <v xml:space="preserve">                      N/A</v>
          </cell>
          <cell r="AE40">
            <v>0</v>
          </cell>
          <cell r="AF40">
            <v>0</v>
          </cell>
          <cell r="AG40" t="e">
            <v>#DIV/0!</v>
          </cell>
          <cell r="AH40" t="str">
            <v>Unused "T"</v>
          </cell>
          <cell r="AI40" t="str">
            <v>Unused "T"</v>
          </cell>
          <cell r="AJ40" t="str">
            <v>Unused "T"</v>
          </cell>
          <cell r="AK40" t="str">
            <v>Unused "T"</v>
          </cell>
        </row>
        <row r="41">
          <cell r="C41" t="str">
            <v>BPCanadaABSTBS</v>
          </cell>
          <cell r="D41">
            <v>0</v>
          </cell>
          <cell r="E41">
            <v>0</v>
          </cell>
          <cell r="F41">
            <v>2899800</v>
          </cell>
          <cell r="G41">
            <v>1662000</v>
          </cell>
          <cell r="H41">
            <v>2996460</v>
          </cell>
          <cell r="I41">
            <v>1717400</v>
          </cell>
          <cell r="J41">
            <v>2996460</v>
          </cell>
          <cell r="K41">
            <v>1717400</v>
          </cell>
          <cell r="L41">
            <v>2706480</v>
          </cell>
          <cell r="M41">
            <v>1551200</v>
          </cell>
          <cell r="N41">
            <v>2996460</v>
          </cell>
          <cell r="O41">
            <v>1717400</v>
          </cell>
          <cell r="P41">
            <v>2815940.848838788</v>
          </cell>
          <cell r="Q41">
            <v>1613936.7165908217</v>
          </cell>
          <cell r="R41">
            <v>2801077.8371433723</v>
          </cell>
          <cell r="S41">
            <v>1605418.0858446392</v>
          </cell>
          <cell r="T41">
            <v>2268928.3069528341</v>
          </cell>
          <cell r="U41">
            <v>1300420.3207654352</v>
          </cell>
          <cell r="V41">
            <v>1051051.3979529366</v>
          </cell>
          <cell r="W41">
            <v>602402.72549754498</v>
          </cell>
          <cell r="X41">
            <v>1043170.7431930697</v>
          </cell>
          <cell r="Y41">
            <v>597885.98358055099</v>
          </cell>
          <cell r="Z41">
            <v>1436676.7033048626</v>
          </cell>
          <cell r="AA41">
            <v>823421.16038784815</v>
          </cell>
          <cell r="AB41">
            <v>26012505.837385863</v>
          </cell>
          <cell r="AC41">
            <v>14908884.992666841</v>
          </cell>
          <cell r="AD41">
            <v>0.57314297537761227</v>
          </cell>
          <cell r="AE41">
            <v>14908884.992666841</v>
          </cell>
          <cell r="AF41">
            <v>26012505.837385863</v>
          </cell>
          <cell r="AG41">
            <v>0.57314297537761227</v>
          </cell>
          <cell r="AH41" t="str">
            <v>BPCanadaABSTBS</v>
          </cell>
          <cell r="AI41" t="str">
            <v>BPCanadaABSTBS</v>
          </cell>
          <cell r="AJ41" t="str">
            <v>BPCanadaABSTBS</v>
          </cell>
          <cell r="AK41" t="str">
            <v>BPCanadaABSTBS</v>
          </cell>
        </row>
        <row r="42">
          <cell r="C42" t="str">
            <v>Unused "V"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 t="str">
            <v xml:space="preserve">                      N/A</v>
          </cell>
          <cell r="AE42">
            <v>0</v>
          </cell>
          <cell r="AF42">
            <v>0</v>
          </cell>
          <cell r="AG42" t="e">
            <v>#DIV/0!</v>
          </cell>
          <cell r="AH42" t="str">
            <v>Unused "V"</v>
          </cell>
          <cell r="AI42" t="str">
            <v>Unused "V"</v>
          </cell>
          <cell r="AJ42" t="str">
            <v>Unused "V"</v>
          </cell>
        </row>
        <row r="43">
          <cell r="C43" t="str">
            <v>Winter Only Base Supplies</v>
          </cell>
          <cell r="AH43" t="str">
            <v>Winter Only Base Supplies</v>
          </cell>
        </row>
        <row r="44">
          <cell r="C44" t="str">
            <v>Duke2ABSTBS</v>
          </cell>
          <cell r="D44">
            <v>0</v>
          </cell>
          <cell r="E44">
            <v>0</v>
          </cell>
          <cell r="F44">
            <v>1449900</v>
          </cell>
          <cell r="G44">
            <v>839625</v>
          </cell>
          <cell r="H44">
            <v>1498230</v>
          </cell>
          <cell r="I44">
            <v>867612.5</v>
          </cell>
          <cell r="J44">
            <v>1498230</v>
          </cell>
          <cell r="K44">
            <v>867612.5</v>
          </cell>
          <cell r="L44">
            <v>1353240</v>
          </cell>
          <cell r="M44">
            <v>783650</v>
          </cell>
          <cell r="N44">
            <v>1449900</v>
          </cell>
          <cell r="O44">
            <v>839625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7249500</v>
          </cell>
          <cell r="AC44">
            <v>4198125</v>
          </cell>
          <cell r="AD44">
            <v>0.57909166149389613</v>
          </cell>
          <cell r="AE44">
            <v>4198125</v>
          </cell>
          <cell r="AF44">
            <v>7249500</v>
          </cell>
          <cell r="AG44">
            <v>0.57909166149389613</v>
          </cell>
          <cell r="AH44" t="str">
            <v>Duke2ABSTBS</v>
          </cell>
          <cell r="AI44" t="str">
            <v>Duke2ABSTBS</v>
          </cell>
          <cell r="AJ44" t="str">
            <v>Duke2ABSTBS</v>
          </cell>
          <cell r="AK44" t="str">
            <v>Duke2ABSTBS</v>
          </cell>
        </row>
        <row r="45">
          <cell r="C45" t="str">
            <v>Duke3ABSTBS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4494690</v>
          </cell>
          <cell r="I45">
            <v>2798137.4999999995</v>
          </cell>
          <cell r="J45">
            <v>4494690</v>
          </cell>
          <cell r="K45">
            <v>2798137.4999999995</v>
          </cell>
          <cell r="L45">
            <v>4059720</v>
          </cell>
          <cell r="M45">
            <v>2527349.9999999995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13049100</v>
          </cell>
          <cell r="AC45">
            <v>8123624.9999999981</v>
          </cell>
          <cell r="AD45">
            <v>0.6225429339954478</v>
          </cell>
          <cell r="AE45">
            <v>8123624.9999999981</v>
          </cell>
          <cell r="AF45">
            <v>13049100</v>
          </cell>
          <cell r="AG45">
            <v>0.62254293399544791</v>
          </cell>
          <cell r="AH45" t="str">
            <v>Duke3ABSTBS</v>
          </cell>
          <cell r="AI45" t="str">
            <v>Duke3ABSTBS</v>
          </cell>
          <cell r="AJ45" t="str">
            <v>Duke3ABSTBS</v>
          </cell>
          <cell r="AK45" t="str">
            <v>Duke3ABSTBS</v>
          </cell>
        </row>
        <row r="46">
          <cell r="C46" t="str">
            <v>SempraABSTBS</v>
          </cell>
          <cell r="D46">
            <v>0</v>
          </cell>
          <cell r="E46">
            <v>0</v>
          </cell>
          <cell r="F46">
            <v>2899800</v>
          </cell>
          <cell r="G46">
            <v>1796999.9999999998</v>
          </cell>
          <cell r="H46">
            <v>2996460</v>
          </cell>
          <cell r="I46">
            <v>1856899.9999999998</v>
          </cell>
          <cell r="J46">
            <v>2996460</v>
          </cell>
          <cell r="K46">
            <v>1856899.9999999998</v>
          </cell>
          <cell r="L46">
            <v>2706480</v>
          </cell>
          <cell r="M46">
            <v>1677199.9999999998</v>
          </cell>
          <cell r="N46">
            <v>2899800</v>
          </cell>
          <cell r="O46">
            <v>1796999.9999999998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14499000</v>
          </cell>
          <cell r="AC46">
            <v>8984999.9999999981</v>
          </cell>
          <cell r="AD46">
            <v>0.61969791020070342</v>
          </cell>
          <cell r="AE46">
            <v>8984999.9999999981</v>
          </cell>
          <cell r="AF46">
            <v>14499000</v>
          </cell>
          <cell r="AG46">
            <v>0.61969791020070342</v>
          </cell>
          <cell r="AH46" t="str">
            <v>SempraABSTBS</v>
          </cell>
          <cell r="AI46" t="str">
            <v>SempraABSTBS</v>
          </cell>
          <cell r="AJ46" t="str">
            <v>SempraABSTBS</v>
          </cell>
          <cell r="AK46" t="str">
            <v>SempraABSTBS</v>
          </cell>
        </row>
        <row r="47">
          <cell r="C47" t="str">
            <v>CanadianresABTCBS</v>
          </cell>
          <cell r="D47">
            <v>0</v>
          </cell>
          <cell r="E47">
            <v>0</v>
          </cell>
          <cell r="F47">
            <v>2880000</v>
          </cell>
          <cell r="G47">
            <v>1557921.0585371142</v>
          </cell>
          <cell r="H47">
            <v>2976000</v>
          </cell>
          <cell r="I47">
            <v>1609851.7604883513</v>
          </cell>
          <cell r="J47">
            <v>2976000</v>
          </cell>
          <cell r="K47">
            <v>1609851.7604883513</v>
          </cell>
          <cell r="L47">
            <v>2688000</v>
          </cell>
          <cell r="M47">
            <v>1454059.6546346399</v>
          </cell>
          <cell r="N47">
            <v>2642149.8960673762</v>
          </cell>
          <cell r="O47">
            <v>1429257.2787829905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14162149.896067377</v>
          </cell>
          <cell r="AC47">
            <v>7660941.5129314475</v>
          </cell>
          <cell r="AD47">
            <v>0.54094481199205346</v>
          </cell>
          <cell r="AE47">
            <v>7660941.5129314475</v>
          </cell>
          <cell r="AF47">
            <v>14162149.896067377</v>
          </cell>
          <cell r="AG47">
            <v>0.54094481199205335</v>
          </cell>
          <cell r="AH47" t="str">
            <v>CanadianresABTCBS</v>
          </cell>
          <cell r="AI47" t="str">
            <v>CanadianresABTCBS</v>
          </cell>
          <cell r="AJ47" t="str">
            <v>CanadianresABTCBS</v>
          </cell>
          <cell r="AK47" t="str">
            <v>CanadianresABTCBS</v>
          </cell>
        </row>
        <row r="48">
          <cell r="C48" t="str">
            <v>NationalFuelRKBS</v>
          </cell>
          <cell r="D48">
            <v>0</v>
          </cell>
          <cell r="E48">
            <v>0</v>
          </cell>
          <cell r="F48">
            <v>2959800</v>
          </cell>
          <cell r="G48">
            <v>1845000</v>
          </cell>
          <cell r="H48">
            <v>3058460</v>
          </cell>
          <cell r="I48">
            <v>1906500</v>
          </cell>
          <cell r="J48">
            <v>3058460</v>
          </cell>
          <cell r="K48">
            <v>1906500</v>
          </cell>
          <cell r="L48">
            <v>2762480</v>
          </cell>
          <cell r="M48">
            <v>1722000</v>
          </cell>
          <cell r="N48">
            <v>2660815.8544119522</v>
          </cell>
          <cell r="O48">
            <v>1658627.3570477909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14500015.854411952</v>
          </cell>
          <cell r="AC48">
            <v>9038627.3570477907</v>
          </cell>
          <cell r="AD48">
            <v>0.6233529292519765</v>
          </cell>
          <cell r="AE48">
            <v>9038627.3570477907</v>
          </cell>
          <cell r="AF48">
            <v>14500015.854411952</v>
          </cell>
          <cell r="AG48">
            <v>0.6233529292519765</v>
          </cell>
          <cell r="AH48" t="str">
            <v>NationalFuelRKBS</v>
          </cell>
          <cell r="AI48" t="str">
            <v>NationalFuelRKBS</v>
          </cell>
          <cell r="AJ48" t="str">
            <v>NationalFuelRKBS</v>
          </cell>
          <cell r="AK48" t="str">
            <v>NationalFuelRKBS</v>
          </cell>
        </row>
        <row r="49">
          <cell r="C49" t="str">
            <v>OneokRKBS</v>
          </cell>
          <cell r="D49">
            <v>0</v>
          </cell>
          <cell r="E49">
            <v>0</v>
          </cell>
          <cell r="F49">
            <v>4439700</v>
          </cell>
          <cell r="G49">
            <v>2684250</v>
          </cell>
          <cell r="H49">
            <v>4587690</v>
          </cell>
          <cell r="I49">
            <v>2773725</v>
          </cell>
          <cell r="J49">
            <v>4587690</v>
          </cell>
          <cell r="K49">
            <v>2773725</v>
          </cell>
          <cell r="L49">
            <v>4143720</v>
          </cell>
          <cell r="M49">
            <v>2505300</v>
          </cell>
          <cell r="N49">
            <v>3824522.902745334</v>
          </cell>
          <cell r="O49">
            <v>2312312.9044066407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21583322.902745336</v>
          </cell>
          <cell r="AC49">
            <v>13049312.904406641</v>
          </cell>
          <cell r="AD49">
            <v>0.60460166227447798</v>
          </cell>
          <cell r="AE49">
            <v>13049312.904406641</v>
          </cell>
          <cell r="AF49">
            <v>21583322.902745336</v>
          </cell>
          <cell r="AG49">
            <v>0.60460166227447798</v>
          </cell>
          <cell r="AH49" t="str">
            <v>OneokRKBS</v>
          </cell>
          <cell r="AI49" t="str">
            <v>OneokRKBS</v>
          </cell>
          <cell r="AJ49" t="str">
            <v>OneokRKBS</v>
          </cell>
          <cell r="AK49" t="str">
            <v>OneokRKBS</v>
          </cell>
        </row>
        <row r="50">
          <cell r="C50" t="str">
            <v>EnsercoRKBS</v>
          </cell>
          <cell r="D50">
            <v>0</v>
          </cell>
          <cell r="E50">
            <v>0</v>
          </cell>
          <cell r="F50">
            <v>2959800</v>
          </cell>
          <cell r="G50">
            <v>1783499.9999999998</v>
          </cell>
          <cell r="H50">
            <v>3058460</v>
          </cell>
          <cell r="I50">
            <v>1842949.9999999998</v>
          </cell>
          <cell r="J50">
            <v>3058460</v>
          </cell>
          <cell r="K50">
            <v>1842949.9999999998</v>
          </cell>
          <cell r="L50">
            <v>2762480</v>
          </cell>
          <cell r="M50">
            <v>1664599.9999999998</v>
          </cell>
          <cell r="N50">
            <v>2350367.1097286339</v>
          </cell>
          <cell r="O50">
            <v>1416271.2819112837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14189567.109728634</v>
          </cell>
          <cell r="AC50">
            <v>8550271.2819112837</v>
          </cell>
          <cell r="AD50">
            <v>0.60257449827691056</v>
          </cell>
          <cell r="AE50">
            <v>8550271.2819112837</v>
          </cell>
          <cell r="AF50">
            <v>14189567.109728634</v>
          </cell>
          <cell r="AG50">
            <v>0.60257449827691056</v>
          </cell>
          <cell r="AH50" t="str">
            <v>EnsercoRKBS</v>
          </cell>
          <cell r="AI50" t="str">
            <v>EnsercoRKBS</v>
          </cell>
          <cell r="AJ50" t="str">
            <v>EnsercoRKBS</v>
          </cell>
          <cell r="AK50" t="str">
            <v>EnsercoRKBS</v>
          </cell>
        </row>
        <row r="51">
          <cell r="C51" t="str">
            <v>WesternGasRKBS</v>
          </cell>
          <cell r="D51">
            <v>0</v>
          </cell>
          <cell r="E51">
            <v>0</v>
          </cell>
          <cell r="F51">
            <v>2959800</v>
          </cell>
          <cell r="G51">
            <v>1787999.9999999998</v>
          </cell>
          <cell r="H51">
            <v>3058460</v>
          </cell>
          <cell r="I51">
            <v>1847599.9999999998</v>
          </cell>
          <cell r="J51">
            <v>3058460</v>
          </cell>
          <cell r="K51">
            <v>1847599.9999999998</v>
          </cell>
          <cell r="L51">
            <v>2762480</v>
          </cell>
          <cell r="M51">
            <v>1668799.9999999998</v>
          </cell>
          <cell r="N51">
            <v>2114592.6125032036</v>
          </cell>
          <cell r="O51">
            <v>1277414.5520493709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13953792.612503204</v>
          </cell>
          <cell r="AC51">
            <v>8429414.5520493705</v>
          </cell>
          <cell r="AD51">
            <v>0.6040948712750861</v>
          </cell>
          <cell r="AE51">
            <v>8429414.5520493705</v>
          </cell>
          <cell r="AF51">
            <v>13953792.612503204</v>
          </cell>
          <cell r="AG51">
            <v>0.6040948712750861</v>
          </cell>
          <cell r="AH51" t="str">
            <v>WesternGasRKBS</v>
          </cell>
          <cell r="AI51">
            <v>0</v>
          </cell>
          <cell r="AJ51">
            <v>0</v>
          </cell>
          <cell r="AK51">
            <v>0</v>
          </cell>
        </row>
        <row r="52">
          <cell r="C52" t="str">
            <v>ConocoPhRKBS</v>
          </cell>
          <cell r="D52">
            <v>0</v>
          </cell>
          <cell r="E52">
            <v>0</v>
          </cell>
          <cell r="F52">
            <v>1479900</v>
          </cell>
          <cell r="G52">
            <v>906000</v>
          </cell>
          <cell r="H52">
            <v>1529230</v>
          </cell>
          <cell r="I52">
            <v>936200</v>
          </cell>
          <cell r="J52">
            <v>1529230</v>
          </cell>
          <cell r="K52">
            <v>936200</v>
          </cell>
          <cell r="L52">
            <v>1381240</v>
          </cell>
          <cell r="M52">
            <v>845600</v>
          </cell>
          <cell r="N52">
            <v>986600</v>
          </cell>
          <cell r="O52">
            <v>604000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6906200</v>
          </cell>
          <cell r="AC52">
            <v>4228000</v>
          </cell>
          <cell r="AD52">
            <v>0.61220352726535576</v>
          </cell>
          <cell r="AE52">
            <v>4228000</v>
          </cell>
          <cell r="AF52">
            <v>6906200</v>
          </cell>
          <cell r="AG52">
            <v>0.61220352726535576</v>
          </cell>
          <cell r="AH52" t="str">
            <v>ConocoPhRKBS</v>
          </cell>
          <cell r="AI52" t="str">
            <v>ConocoPhRKBS</v>
          </cell>
          <cell r="AJ52" t="str">
            <v>ConocoPhRKBS</v>
          </cell>
          <cell r="AK52" t="str">
            <v>ConocoPhRKBS</v>
          </cell>
        </row>
        <row r="53">
          <cell r="C53" t="str">
            <v>SempraRKBS</v>
          </cell>
          <cell r="D53">
            <v>0</v>
          </cell>
          <cell r="E53">
            <v>0</v>
          </cell>
          <cell r="F53">
            <v>2367840</v>
          </cell>
          <cell r="G53">
            <v>1425599.9999999998</v>
          </cell>
          <cell r="H53">
            <v>2446768</v>
          </cell>
          <cell r="I53">
            <v>1473119.9999999998</v>
          </cell>
          <cell r="J53">
            <v>2446768</v>
          </cell>
          <cell r="K53">
            <v>1473119.9999999998</v>
          </cell>
          <cell r="L53">
            <v>2209984</v>
          </cell>
          <cell r="M53">
            <v>1330559.9999999998</v>
          </cell>
          <cell r="N53">
            <v>1469653.0654981101</v>
          </cell>
          <cell r="O53">
            <v>884830.6516378239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10941013.06549811</v>
          </cell>
          <cell r="AC53">
            <v>6587230.6516378233</v>
          </cell>
          <cell r="AD53">
            <v>0.60206770727751868</v>
          </cell>
          <cell r="AE53">
            <v>6587230.6516378233</v>
          </cell>
          <cell r="AF53">
            <v>10941013.06549811</v>
          </cell>
          <cell r="AG53">
            <v>0.60206770727751868</v>
          </cell>
          <cell r="AH53" t="str">
            <v>SempraRKBS</v>
          </cell>
          <cell r="AI53" t="str">
            <v>SempraRKBS</v>
          </cell>
          <cell r="AJ53" t="str">
            <v>SempraRKBS</v>
          </cell>
          <cell r="AK53" t="str">
            <v>SempraRKBS</v>
          </cell>
        </row>
        <row r="54">
          <cell r="C54" t="str">
            <v>NationalFuelRKBS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49330</v>
          </cell>
          <cell r="O54">
            <v>27050</v>
          </cell>
          <cell r="P54">
            <v>1216797.8353174513</v>
          </cell>
          <cell r="Q54">
            <v>667228.49068187817</v>
          </cell>
          <cell r="R54">
            <v>767128.48331559589</v>
          </cell>
          <cell r="S54">
            <v>420653.26320062572</v>
          </cell>
          <cell r="T54">
            <v>565918.87594256841</v>
          </cell>
          <cell r="U54">
            <v>310320.40531616611</v>
          </cell>
          <cell r="V54">
            <v>416835.79793938494</v>
          </cell>
          <cell r="W54">
            <v>228571.01833084048</v>
          </cell>
          <cell r="X54">
            <v>417033.62396473961</v>
          </cell>
          <cell r="Y54">
            <v>228679.49580876163</v>
          </cell>
          <cell r="Z54">
            <v>377456.40836453682</v>
          </cell>
          <cell r="AA54">
            <v>206977.41427651979</v>
          </cell>
          <cell r="AB54">
            <v>3810501.0248442767</v>
          </cell>
          <cell r="AC54">
            <v>2089480.0876147919</v>
          </cell>
          <cell r="AD54">
            <v>0.54834786134198255</v>
          </cell>
          <cell r="AE54">
            <v>2089480.0876147919</v>
          </cell>
          <cell r="AF54">
            <v>3810501.0248442767</v>
          </cell>
          <cell r="AG54">
            <v>0.54834786134198243</v>
          </cell>
          <cell r="AH54" t="str">
            <v>NationalFuelRKBS</v>
          </cell>
          <cell r="AI54" t="str">
            <v>NationalFuelRKBS</v>
          </cell>
          <cell r="AJ54" t="str">
            <v>NationalFuelRKBS</v>
          </cell>
          <cell r="AK54" t="str">
            <v>NationalFuelRKBS</v>
          </cell>
        </row>
        <row r="55">
          <cell r="C55" t="str">
            <v>Unused "AJ"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 t="str">
            <v xml:space="preserve">                      N/A</v>
          </cell>
          <cell r="AE55">
            <v>0</v>
          </cell>
          <cell r="AF55">
            <v>0</v>
          </cell>
          <cell r="AG55">
            <v>0</v>
          </cell>
          <cell r="AH55" t="str">
            <v>Unused "AJ"</v>
          </cell>
          <cell r="AI55" t="str">
            <v>Unused "AJ"</v>
          </cell>
          <cell r="AJ55" t="str">
            <v>Unused "AJ"</v>
          </cell>
          <cell r="AK55" t="str">
            <v>Unused "AJ"</v>
          </cell>
        </row>
        <row r="56">
          <cell r="C56" t="str">
            <v>Unused "AK"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 t="str">
            <v xml:space="preserve">                      N/A</v>
          </cell>
          <cell r="AE56">
            <v>0</v>
          </cell>
          <cell r="AF56">
            <v>0</v>
          </cell>
          <cell r="AG56">
            <v>0</v>
          </cell>
          <cell r="AH56" t="str">
            <v>Unused "AK"</v>
          </cell>
          <cell r="AI56" t="str">
            <v>Unused "AK"</v>
          </cell>
          <cell r="AJ56" t="str">
            <v>Unused "AK"</v>
          </cell>
          <cell r="AK56" t="str">
            <v>Unused "AK"</v>
          </cell>
        </row>
        <row r="57">
          <cell r="C57" t="str">
            <v>Unused "AL"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 t="str">
            <v xml:space="preserve">                      N/A</v>
          </cell>
          <cell r="AE57">
            <v>0</v>
          </cell>
          <cell r="AF57">
            <v>0</v>
          </cell>
          <cell r="AG57">
            <v>0</v>
          </cell>
          <cell r="AH57" t="str">
            <v>Unused "AL"</v>
          </cell>
          <cell r="AI57" t="str">
            <v>Unused "AL"</v>
          </cell>
          <cell r="AJ57" t="str">
            <v>Unused "AL"</v>
          </cell>
          <cell r="AK57" t="str">
            <v>Unused "AL"</v>
          </cell>
        </row>
        <row r="58">
          <cell r="C58" t="str">
            <v>Unused "AM"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 t="str">
            <v xml:space="preserve">                      N/A</v>
          </cell>
          <cell r="AE58">
            <v>0</v>
          </cell>
          <cell r="AF58">
            <v>0</v>
          </cell>
          <cell r="AG58">
            <v>0</v>
          </cell>
          <cell r="AH58" t="str">
            <v>Unused "AM"</v>
          </cell>
          <cell r="AI58" t="str">
            <v>Unused "AM"</v>
          </cell>
          <cell r="AJ58" t="str">
            <v>Unused "AM"</v>
          </cell>
          <cell r="AK58" t="str">
            <v>Unused "AM"</v>
          </cell>
        </row>
        <row r="59">
          <cell r="C59" t="str">
            <v>Unused "AN"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 t="str">
            <v xml:space="preserve">                      N/A</v>
          </cell>
          <cell r="AE59">
            <v>0</v>
          </cell>
          <cell r="AF59">
            <v>0</v>
          </cell>
          <cell r="AG59">
            <v>0</v>
          </cell>
          <cell r="AH59" t="str">
            <v>Unused "AN"</v>
          </cell>
          <cell r="AI59" t="str">
            <v>Unused "AN"</v>
          </cell>
          <cell r="AJ59" t="str">
            <v>Unused "AN"</v>
          </cell>
          <cell r="AK59" t="str">
            <v>Unused "AN"</v>
          </cell>
        </row>
        <row r="60">
          <cell r="C60" t="str">
            <v>Unused "AO"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 t="str">
            <v xml:space="preserve">                      N/A</v>
          </cell>
          <cell r="AE60">
            <v>0</v>
          </cell>
          <cell r="AF60">
            <v>0</v>
          </cell>
          <cell r="AG60">
            <v>0</v>
          </cell>
          <cell r="AH60" t="str">
            <v>Unused "AO"</v>
          </cell>
          <cell r="AI60" t="str">
            <v>Unused "AO"</v>
          </cell>
          <cell r="AJ60" t="str">
            <v>Unused "AO"</v>
          </cell>
          <cell r="AK60" t="str">
            <v>Unused "AO"</v>
          </cell>
        </row>
        <row r="61">
          <cell r="C61" t="str">
            <v>Unused "AP"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 t="str">
            <v xml:space="preserve">                      N/A</v>
          </cell>
          <cell r="AE61">
            <v>0</v>
          </cell>
          <cell r="AF61">
            <v>0</v>
          </cell>
          <cell r="AG61">
            <v>0</v>
          </cell>
          <cell r="AH61" t="str">
            <v>Unused "AP"</v>
          </cell>
          <cell r="AI61" t="str">
            <v>Unused "AP"</v>
          </cell>
          <cell r="AJ61" t="str">
            <v>Unused "AP"</v>
          </cell>
          <cell r="AK61" t="str">
            <v>Unused "AP"</v>
          </cell>
        </row>
        <row r="62">
          <cell r="C62" t="str">
            <v>Unused "AQ"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 t="str">
            <v xml:space="preserve">                      N/A</v>
          </cell>
          <cell r="AE62">
            <v>0</v>
          </cell>
          <cell r="AF62">
            <v>0</v>
          </cell>
          <cell r="AG62">
            <v>0</v>
          </cell>
          <cell r="AH62" t="str">
            <v>Unused "AQ"</v>
          </cell>
          <cell r="AI62" t="str">
            <v>Unused "AQ"</v>
          </cell>
          <cell r="AJ62" t="str">
            <v>Unused "AQ"</v>
          </cell>
          <cell r="AK62" t="str">
            <v>Unused "AQ"</v>
          </cell>
        </row>
        <row r="63">
          <cell r="C63" t="str">
            <v>Unused "AR"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 t="str">
            <v xml:space="preserve">                      N/A</v>
          </cell>
          <cell r="AE63">
            <v>0</v>
          </cell>
          <cell r="AF63">
            <v>0</v>
          </cell>
          <cell r="AG63">
            <v>0</v>
          </cell>
          <cell r="AH63" t="str">
            <v>Unused "AR"</v>
          </cell>
          <cell r="AI63" t="str">
            <v>Unused "AR"</v>
          </cell>
          <cell r="AJ63" t="str">
            <v>Unused "AR"</v>
          </cell>
          <cell r="AK63" t="str">
            <v>Unused "AR"</v>
          </cell>
        </row>
        <row r="64">
          <cell r="C64" t="str">
            <v>Winter Only Swing Supplies</v>
          </cell>
          <cell r="AH64" t="str">
            <v>Winter Only Swing Supplies</v>
          </cell>
        </row>
        <row r="65">
          <cell r="C65" t="str">
            <v>SEMPRAABSTSW</v>
          </cell>
          <cell r="D65">
            <v>0</v>
          </cell>
          <cell r="E65">
            <v>0</v>
          </cell>
          <cell r="F65">
            <v>2875556.8055170779</v>
          </cell>
          <cell r="G65">
            <v>2104601.947524461</v>
          </cell>
          <cell r="H65">
            <v>2996460</v>
          </cell>
          <cell r="I65">
            <v>2190150</v>
          </cell>
          <cell r="J65">
            <v>2996460</v>
          </cell>
          <cell r="K65">
            <v>2190150</v>
          </cell>
          <cell r="L65">
            <v>2706480</v>
          </cell>
          <cell r="M65">
            <v>1978200</v>
          </cell>
          <cell r="N65">
            <v>571425.99360278808</v>
          </cell>
          <cell r="O65">
            <v>688655.63852685294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12146382.799119866</v>
          </cell>
          <cell r="AC65">
            <v>9151757.5860513151</v>
          </cell>
          <cell r="AD65">
            <v>0.75345538975722526</v>
          </cell>
          <cell r="AE65">
            <v>9151757.5860513151</v>
          </cell>
          <cell r="AF65">
            <v>12146382.799119866</v>
          </cell>
          <cell r="AG65">
            <v>0.75438159142450789</v>
          </cell>
          <cell r="AH65" t="str">
            <v>SEMPRAABSTSW</v>
          </cell>
          <cell r="AI65" t="str">
            <v>SEMPRAABSTSW</v>
          </cell>
          <cell r="AJ65" t="str">
            <v>SEMPRAABSTSW</v>
          </cell>
          <cell r="AK65" t="str">
            <v>SEMPRAABSTSW</v>
          </cell>
          <cell r="AL65">
            <v>9163007.5860513151</v>
          </cell>
          <cell r="AN65">
            <v>1767101.947524461</v>
          </cell>
        </row>
        <row r="66">
          <cell r="C66" t="str">
            <v>CANADIANNRABTCSW</v>
          </cell>
          <cell r="D66">
            <v>0</v>
          </cell>
          <cell r="E66">
            <v>0</v>
          </cell>
          <cell r="F66">
            <v>4143209.2423476279</v>
          </cell>
          <cell r="G66">
            <v>3074729.032781037</v>
          </cell>
          <cell r="H66">
            <v>4464000</v>
          </cell>
          <cell r="I66">
            <v>3289875</v>
          </cell>
          <cell r="J66">
            <v>4464000</v>
          </cell>
          <cell r="K66">
            <v>3289875</v>
          </cell>
          <cell r="L66">
            <v>4003577.9587569777</v>
          </cell>
          <cell r="M66">
            <v>2953973.0745668034</v>
          </cell>
          <cell r="N66">
            <v>660427.248093592</v>
          </cell>
          <cell r="O66">
            <v>927013.46965771506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17735214.449198198</v>
          </cell>
          <cell r="AC66">
            <v>13535465.577005556</v>
          </cell>
          <cell r="AD66">
            <v>0.76319717564043832</v>
          </cell>
          <cell r="AE66">
            <v>13535465.577005556</v>
          </cell>
          <cell r="AF66">
            <v>17735214.449198198</v>
          </cell>
          <cell r="AG66">
            <v>0.76417404570026348</v>
          </cell>
          <cell r="AH66" t="str">
            <v>CANADIANNRABTCSW</v>
          </cell>
          <cell r="AI66" t="str">
            <v>CANADIANNRABTCSW</v>
          </cell>
          <cell r="AJ66" t="str">
            <v>CANADIANNRABTCSW</v>
          </cell>
          <cell r="AK66" t="str">
            <v>CANADIANNRABTCSW</v>
          </cell>
          <cell r="AN66">
            <v>337500</v>
          </cell>
        </row>
        <row r="67">
          <cell r="C67" t="str">
            <v>NationalFuelRKSW</v>
          </cell>
          <cell r="D67">
            <v>0</v>
          </cell>
          <cell r="E67">
            <v>0</v>
          </cell>
          <cell r="F67">
            <v>2631994.9100247798</v>
          </cell>
          <cell r="G67">
            <v>2003500.4502486959</v>
          </cell>
          <cell r="H67">
            <v>3058460</v>
          </cell>
          <cell r="I67">
            <v>2283150</v>
          </cell>
          <cell r="J67">
            <v>3058460</v>
          </cell>
          <cell r="K67">
            <v>2283150</v>
          </cell>
          <cell r="L67">
            <v>2273311.6584223788</v>
          </cell>
          <cell r="M67">
            <v>1754796.4202532687</v>
          </cell>
          <cell r="N67">
            <v>357992.47027460206</v>
          </cell>
          <cell r="O67">
            <v>574469.92861367657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11380219.038721763</v>
          </cell>
          <cell r="AC67">
            <v>8899066.799115641</v>
          </cell>
          <cell r="AD67">
            <v>0.78197675886871088</v>
          </cell>
          <cell r="AE67">
            <v>8899066.799115641</v>
          </cell>
          <cell r="AF67">
            <v>11380219.038721763</v>
          </cell>
          <cell r="AG67">
            <v>0.7830004649995298</v>
          </cell>
          <cell r="AH67" t="str">
            <v>NationalFuelRKSW</v>
          </cell>
          <cell r="AI67" t="str">
            <v>NationalFuelRKSW</v>
          </cell>
          <cell r="AJ67" t="str">
            <v>NationalFuelRKSW</v>
          </cell>
          <cell r="AK67" t="str">
            <v>NationalFuelRKSW</v>
          </cell>
          <cell r="AN67">
            <v>2104601.947524461</v>
          </cell>
        </row>
        <row r="68">
          <cell r="C68" t="str">
            <v>EnsercoRKSW</v>
          </cell>
          <cell r="D68">
            <v>0</v>
          </cell>
          <cell r="E68">
            <v>0</v>
          </cell>
          <cell r="F68">
            <v>2413753.358486312</v>
          </cell>
          <cell r="G68">
            <v>1816824.6623980827</v>
          </cell>
          <cell r="H68">
            <v>3058460</v>
          </cell>
          <cell r="I68">
            <v>2224250</v>
          </cell>
          <cell r="J68">
            <v>3058460</v>
          </cell>
          <cell r="K68">
            <v>2224250</v>
          </cell>
          <cell r="L68">
            <v>1895178.9294760553</v>
          </cell>
          <cell r="M68">
            <v>1475837.5235426999</v>
          </cell>
          <cell r="N68">
            <v>295980</v>
          </cell>
          <cell r="O68">
            <v>514950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10721832.287962368</v>
          </cell>
          <cell r="AC68">
            <v>8256112.1859407835</v>
          </cell>
          <cell r="AD68">
            <v>0.77002810379808861</v>
          </cell>
          <cell r="AE68">
            <v>8256112.1859407835</v>
          </cell>
          <cell r="AF68">
            <v>10721832.287962368</v>
          </cell>
          <cell r="AG68">
            <v>0.77106337460832697</v>
          </cell>
          <cell r="AH68" t="str">
            <v>EnsercoRKSW</v>
          </cell>
          <cell r="AI68" t="str">
            <v>EnsercoRKSW</v>
          </cell>
          <cell r="AJ68" t="str">
            <v>EnsercoRKSW</v>
          </cell>
          <cell r="AK68" t="str">
            <v>EnsercoRKSW</v>
          </cell>
        </row>
        <row r="69">
          <cell r="C69" t="str">
            <v>OneokRKSW</v>
          </cell>
          <cell r="D69">
            <v>0</v>
          </cell>
          <cell r="E69">
            <v>0</v>
          </cell>
          <cell r="F69">
            <v>53661.023543157615</v>
          </cell>
          <cell r="G69">
            <v>242310.32884736083</v>
          </cell>
          <cell r="H69">
            <v>218221.92449879833</v>
          </cell>
          <cell r="I69">
            <v>323844.6434547723</v>
          </cell>
          <cell r="J69">
            <v>2224719.318585061</v>
          </cell>
          <cell r="K69">
            <v>1400416.4359053632</v>
          </cell>
          <cell r="L69">
            <v>2386780.5364187099</v>
          </cell>
          <cell r="M69">
            <v>1432333.2778879849</v>
          </cell>
          <cell r="N69">
            <v>402582.98483908968</v>
          </cell>
          <cell r="O69">
            <v>400450.43210423528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5285965.7878848165</v>
          </cell>
          <cell r="AC69">
            <v>3799355.1181997163</v>
          </cell>
          <cell r="AD69">
            <v>0.71876271445185258</v>
          </cell>
          <cell r="AE69">
            <v>3799355.1181997163</v>
          </cell>
          <cell r="AF69">
            <v>5285965.7878848165</v>
          </cell>
          <cell r="AG69">
            <v>0.73043598770942919</v>
          </cell>
          <cell r="AH69" t="str">
            <v>OneokRKSW</v>
          </cell>
          <cell r="AI69" t="str">
            <v>OneokRKSW</v>
          </cell>
          <cell r="AJ69" t="str">
            <v>OneokRKSW</v>
          </cell>
          <cell r="AK69" t="str">
            <v>OneokRKSW</v>
          </cell>
        </row>
        <row r="70">
          <cell r="C70" t="str">
            <v>WesternGas1RKSW</v>
          </cell>
          <cell r="D70">
            <v>0</v>
          </cell>
          <cell r="E70">
            <v>0</v>
          </cell>
          <cell r="F70">
            <v>0</v>
          </cell>
          <cell r="G70">
            <v>138000</v>
          </cell>
          <cell r="H70">
            <v>56572.791732603684</v>
          </cell>
          <cell r="I70">
            <v>167314.0413913969</v>
          </cell>
          <cell r="J70">
            <v>1284552.1444142838</v>
          </cell>
          <cell r="K70">
            <v>815733.44684997434</v>
          </cell>
          <cell r="L70">
            <v>1197435.309611877</v>
          </cell>
          <cell r="M70">
            <v>740504.23276341578</v>
          </cell>
          <cell r="N70">
            <v>197320</v>
          </cell>
          <cell r="O70">
            <v>225600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2735880.2457587644</v>
          </cell>
          <cell r="AC70">
            <v>2087151.7210047869</v>
          </cell>
          <cell r="AD70">
            <v>0.76288124242292621</v>
          </cell>
          <cell r="AE70">
            <v>2087151.7210047869</v>
          </cell>
          <cell r="AF70">
            <v>2735880.2457587644</v>
          </cell>
          <cell r="AG70">
            <v>0.77131899190365039</v>
          </cell>
          <cell r="AH70" t="str">
            <v>WesternGas1RKSW</v>
          </cell>
          <cell r="AI70" t="str">
            <v>WesternGas1RKSW</v>
          </cell>
          <cell r="AJ70" t="str">
            <v>WesternGas1RKSW</v>
          </cell>
          <cell r="AK70" t="str">
            <v>WesternGas1RKSW</v>
          </cell>
        </row>
        <row r="71">
          <cell r="C71" t="str">
            <v>WesternGas2RKSW</v>
          </cell>
          <cell r="D71">
            <v>0</v>
          </cell>
          <cell r="E71">
            <v>0</v>
          </cell>
          <cell r="F71">
            <v>0</v>
          </cell>
          <cell r="G71">
            <v>153000</v>
          </cell>
          <cell r="H71">
            <v>0</v>
          </cell>
          <cell r="I71">
            <v>158100</v>
          </cell>
          <cell r="J71">
            <v>847632.72881678864</v>
          </cell>
          <cell r="K71">
            <v>602278.10743794811</v>
          </cell>
          <cell r="L71">
            <v>822531.63961094152</v>
          </cell>
          <cell r="M71">
            <v>562986.44472320541</v>
          </cell>
          <cell r="N71">
            <v>125013.57047605375</v>
          </cell>
          <cell r="O71">
            <v>208499.63903153408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1795177.9389037839</v>
          </cell>
          <cell r="AC71">
            <v>1684864.1911926875</v>
          </cell>
          <cell r="AD71">
            <v>0.9385499647024077</v>
          </cell>
          <cell r="AE71">
            <v>1684864.1911926875</v>
          </cell>
          <cell r="AF71">
            <v>1795177.9389037839</v>
          </cell>
          <cell r="AG71">
            <v>0.94641615484498243</v>
          </cell>
          <cell r="AH71" t="str">
            <v>WesternGas2RKSW</v>
          </cell>
          <cell r="AI71" t="str">
            <v>WesternGas2RKSW</v>
          </cell>
          <cell r="AJ71" t="str">
            <v>WesternGas2RKSW</v>
          </cell>
          <cell r="AK71" t="str">
            <v>WesternGas2RKSW</v>
          </cell>
        </row>
        <row r="72">
          <cell r="C72" t="str">
            <v>ConocoPhRKSW</v>
          </cell>
          <cell r="D72">
            <v>0</v>
          </cell>
          <cell r="E72">
            <v>0</v>
          </cell>
          <cell r="F72">
            <v>0</v>
          </cell>
          <cell r="G72">
            <v>70500</v>
          </cell>
          <cell r="H72">
            <v>0</v>
          </cell>
          <cell r="I72">
            <v>72850</v>
          </cell>
          <cell r="J72">
            <v>295980</v>
          </cell>
          <cell r="K72">
            <v>228850</v>
          </cell>
          <cell r="L72">
            <v>394640</v>
          </cell>
          <cell r="M72">
            <v>268600</v>
          </cell>
          <cell r="N72">
            <v>49330</v>
          </cell>
          <cell r="O72">
            <v>92550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739950</v>
          </cell>
          <cell r="AC72">
            <v>733350</v>
          </cell>
          <cell r="AD72">
            <v>0.99108047841070346</v>
          </cell>
          <cell r="AE72">
            <v>733350</v>
          </cell>
          <cell r="AF72">
            <v>739950</v>
          </cell>
          <cell r="AG72">
            <v>1.0000337860666262</v>
          </cell>
          <cell r="AH72" t="str">
            <v>ConocoPhRKSW</v>
          </cell>
          <cell r="AI72" t="str">
            <v>ConocoPhRKSW</v>
          </cell>
          <cell r="AJ72" t="str">
            <v>ConocoPhRKSW</v>
          </cell>
          <cell r="AK72" t="str">
            <v>ConocoPhRKSW</v>
          </cell>
        </row>
        <row r="73">
          <cell r="C73" t="str">
            <v>NationalFuelRKSW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49330</v>
          </cell>
          <cell r="O73">
            <v>21850</v>
          </cell>
          <cell r="P73">
            <v>874327.92356772884</v>
          </cell>
          <cell r="Q73">
            <v>387270.73038627353</v>
          </cell>
          <cell r="R73">
            <v>605683.48358846887</v>
          </cell>
          <cell r="S73">
            <v>305113.20833516016</v>
          </cell>
          <cell r="T73">
            <v>274973.38954138779</v>
          </cell>
          <cell r="U73">
            <v>155519.10740329867</v>
          </cell>
          <cell r="V73">
            <v>304712.99173111725</v>
          </cell>
          <cell r="W73">
            <v>162455.94329066257</v>
          </cell>
          <cell r="X73">
            <v>303579.14712550718</v>
          </cell>
          <cell r="Y73">
            <v>162466.84541077208</v>
          </cell>
          <cell r="Z73">
            <v>172469.18523895842</v>
          </cell>
          <cell r="AA73">
            <v>76392.696076854685</v>
          </cell>
          <cell r="AB73">
            <v>2585076.1207931684</v>
          </cell>
          <cell r="AC73">
            <v>1271068.5309030218</v>
          </cell>
          <cell r="AD73">
            <v>0.49169481729343623</v>
          </cell>
          <cell r="AE73">
            <v>1271068.5309030218</v>
          </cell>
          <cell r="AF73">
            <v>2585076.1207931684</v>
          </cell>
          <cell r="AG73">
            <v>0.50391918372863032</v>
          </cell>
          <cell r="AH73" t="str">
            <v>NationalFuelRKSW</v>
          </cell>
          <cell r="AI73" t="str">
            <v>NationalFuelRKSW</v>
          </cell>
          <cell r="AJ73" t="str">
            <v>NationalFuelRKSW</v>
          </cell>
          <cell r="AK73" t="str">
            <v>NationalFuelRKSW</v>
          </cell>
        </row>
        <row r="74">
          <cell r="C74" t="str">
            <v>Unused "BD"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 t="str">
            <v xml:space="preserve">                      N/A</v>
          </cell>
          <cell r="AE74">
            <v>0</v>
          </cell>
          <cell r="AF74">
            <v>0</v>
          </cell>
          <cell r="AG74" t="str">
            <v xml:space="preserve">                      N/A</v>
          </cell>
          <cell r="AH74" t="str">
            <v>Unused "BD"</v>
          </cell>
          <cell r="AI74" t="str">
            <v>Unused "BD"</v>
          </cell>
          <cell r="AJ74" t="str">
            <v>Unused "BD"</v>
          </cell>
          <cell r="AK74" t="str">
            <v>Unused "BD"</v>
          </cell>
        </row>
        <row r="75">
          <cell r="C75" t="str">
            <v>Unused "Be"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 t="str">
            <v xml:space="preserve">                      N/A</v>
          </cell>
          <cell r="AE75">
            <v>0</v>
          </cell>
          <cell r="AF75">
            <v>0</v>
          </cell>
          <cell r="AG75" t="str">
            <v xml:space="preserve">                      N/A</v>
          </cell>
          <cell r="AH75" t="str">
            <v>Unused "Be"</v>
          </cell>
          <cell r="AI75" t="str">
            <v>Unused "Be"</v>
          </cell>
          <cell r="AJ75" t="str">
            <v>Unused "Be"</v>
          </cell>
          <cell r="AK75" t="str">
            <v>Unused "Be"</v>
          </cell>
        </row>
        <row r="76">
          <cell r="C76" t="str">
            <v>Unused "Bf"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 t="str">
            <v xml:space="preserve">                      N/A</v>
          </cell>
          <cell r="AE76">
            <v>0</v>
          </cell>
          <cell r="AF76">
            <v>0</v>
          </cell>
          <cell r="AG76" t="str">
            <v xml:space="preserve">                      N/A</v>
          </cell>
          <cell r="AH76" t="str">
            <v>Unused "Bf"</v>
          </cell>
          <cell r="AI76" t="str">
            <v>Day</v>
          </cell>
          <cell r="AJ76">
            <v>0</v>
          </cell>
          <cell r="AK76">
            <v>0</v>
          </cell>
        </row>
        <row r="77">
          <cell r="C77" t="str">
            <v>Unused "Bg"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 t="str">
            <v xml:space="preserve">                      N/A</v>
          </cell>
          <cell r="AE77">
            <v>0</v>
          </cell>
          <cell r="AF77">
            <v>0</v>
          </cell>
          <cell r="AG77" t="str">
            <v xml:space="preserve">                      N/A</v>
          </cell>
          <cell r="AH77" t="str">
            <v>Unused "Bg"</v>
          </cell>
          <cell r="AI77" t="str">
            <v>Unused "Bg"</v>
          </cell>
          <cell r="AJ77" t="str">
            <v>Unused "Bg"</v>
          </cell>
          <cell r="AK77" t="str">
            <v>Unused "Bg"</v>
          </cell>
        </row>
        <row r="78">
          <cell r="C78" t="str">
            <v xml:space="preserve">Spot Gas </v>
          </cell>
          <cell r="AH78" t="str">
            <v xml:space="preserve">Spot Gas </v>
          </cell>
        </row>
        <row r="79">
          <cell r="C79" t="str">
            <v>SPOTF</v>
          </cell>
          <cell r="D79">
            <v>18732857.95433785</v>
          </cell>
          <cell r="E79">
            <v>8066181.3065583352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3509458.4204849554</v>
          </cell>
          <cell r="K79">
            <v>1892019.2236518492</v>
          </cell>
          <cell r="L79">
            <v>1733456.5340205366</v>
          </cell>
          <cell r="M79">
            <v>913618.26625552378</v>
          </cell>
          <cell r="N79">
            <v>873604.17250941973</v>
          </cell>
          <cell r="O79">
            <v>415281.06967259391</v>
          </cell>
          <cell r="P79">
            <v>9650725.9520943202</v>
          </cell>
          <cell r="Q79">
            <v>4612081.9325058749</v>
          </cell>
          <cell r="R79">
            <v>1402849.6589857754</v>
          </cell>
          <cell r="S79">
            <v>711567.4325273548</v>
          </cell>
          <cell r="T79">
            <v>244730.55453502806</v>
          </cell>
          <cell r="U79">
            <v>137981.53395239418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876903.7480371464</v>
          </cell>
          <cell r="AA79">
            <v>397184.78363594512</v>
          </cell>
          <cell r="AB79">
            <v>37024586.995005034</v>
          </cell>
          <cell r="AC79">
            <v>17145915.54875987</v>
          </cell>
          <cell r="AD79">
            <v>0.46309538985736737</v>
          </cell>
          <cell r="AE79">
            <v>17145915.54875987</v>
          </cell>
          <cell r="AF79">
            <v>37024586.995005034</v>
          </cell>
          <cell r="AG79">
            <v>0.47308000000000006</v>
          </cell>
          <cell r="AH79" t="str">
            <v>SPOTF</v>
          </cell>
          <cell r="AI79" t="str">
            <v>Gas to Dispatch</v>
          </cell>
          <cell r="AJ79" t="str">
            <v>SPOTF</v>
          </cell>
          <cell r="AK79" t="str">
            <v>SPOTF</v>
          </cell>
        </row>
        <row r="80">
          <cell r="C80" t="str">
            <v>SPOTI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 t="str">
            <v xml:space="preserve">                      N/A</v>
          </cell>
          <cell r="AE80">
            <v>0</v>
          </cell>
          <cell r="AF80">
            <v>0</v>
          </cell>
          <cell r="AG80">
            <v>0</v>
          </cell>
          <cell r="AH80" t="str">
            <v>SPOTI</v>
          </cell>
          <cell r="AI80" t="str">
            <v>SPOTF</v>
          </cell>
          <cell r="AJ80" t="str">
            <v>SPOT I</v>
          </cell>
          <cell r="AK80" t="str">
            <v>SPOTI</v>
          </cell>
        </row>
        <row r="81">
          <cell r="C81" t="str">
            <v>Curtailment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 t="str">
            <v xml:space="preserve">                      N/A</v>
          </cell>
          <cell r="AE81">
            <v>0</v>
          </cell>
          <cell r="AF81">
            <v>0</v>
          </cell>
          <cell r="AH81" t="str">
            <v>Curtailment</v>
          </cell>
        </row>
        <row r="82">
          <cell r="C82" t="str">
            <v>Demand Charges in Commodity</v>
          </cell>
          <cell r="AH82" t="str">
            <v>Demand Charges in Commodity</v>
          </cell>
        </row>
        <row r="83">
          <cell r="F83">
            <v>0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P83">
            <v>0</v>
          </cell>
          <cell r="R83">
            <v>0</v>
          </cell>
          <cell r="T83">
            <v>0</v>
          </cell>
          <cell r="V83">
            <v>0</v>
          </cell>
          <cell r="X83">
            <v>0</v>
          </cell>
          <cell r="Z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H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H84">
            <v>0</v>
          </cell>
        </row>
        <row r="85">
          <cell r="C85" t="str">
            <v>TOTALS</v>
          </cell>
          <cell r="D85">
            <v>40083177.95433785</v>
          </cell>
          <cell r="E85">
            <v>16181152.996891666</v>
          </cell>
          <cell r="F85">
            <v>73085615.339918956</v>
          </cell>
          <cell r="G85">
            <v>41721427.050096557</v>
          </cell>
          <cell r="H85">
            <v>81346552.716231406</v>
          </cell>
          <cell r="I85">
            <v>46696230.500752978</v>
          </cell>
          <cell r="J85">
            <v>89234100.612301111</v>
          </cell>
          <cell r="K85">
            <v>50913419.029751934</v>
          </cell>
          <cell r="L85">
            <v>78376056.566317484</v>
          </cell>
          <cell r="M85">
            <v>44584962.493070021</v>
          </cell>
          <cell r="N85">
            <v>61820667.880750157</v>
          </cell>
          <cell r="O85">
            <v>34389809.258860976</v>
          </cell>
          <cell r="P85">
            <v>47710846.860014215</v>
          </cell>
          <cell r="Q85">
            <v>22866044.841441527</v>
          </cell>
          <cell r="R85">
            <v>39135681.794165805</v>
          </cell>
          <cell r="S85">
            <v>18819090.305327922</v>
          </cell>
          <cell r="T85">
            <v>32950157.287500627</v>
          </cell>
          <cell r="U85">
            <v>15817382.336879672</v>
          </cell>
          <cell r="V85">
            <v>22073636.60065892</v>
          </cell>
          <cell r="W85">
            <v>10536746.227995621</v>
          </cell>
          <cell r="X85">
            <v>22043912.440704938</v>
          </cell>
          <cell r="Y85">
            <v>10523154.973148476</v>
          </cell>
          <cell r="Z85">
            <v>26017755.981110521</v>
          </cell>
          <cell r="AA85">
            <v>12389394.053642172</v>
          </cell>
          <cell r="AB85">
            <v>613878162.03401208</v>
          </cell>
          <cell r="AC85">
            <v>325438814.06785959</v>
          </cell>
          <cell r="AD85">
            <v>0.5301358383389253</v>
          </cell>
          <cell r="AE85">
            <v>323349938.39639163</v>
          </cell>
          <cell r="AF85">
            <v>609616194.20681071</v>
          </cell>
          <cell r="AG85">
            <v>323349938.39639163</v>
          </cell>
          <cell r="AH85">
            <v>0</v>
          </cell>
        </row>
        <row r="86">
          <cell r="D86">
            <v>40083177.95433785</v>
          </cell>
          <cell r="F86">
            <v>73085615.339918956</v>
          </cell>
          <cell r="H86">
            <v>81346552.716231406</v>
          </cell>
          <cell r="J86">
            <v>89234100.612301111</v>
          </cell>
          <cell r="L86">
            <v>78376056.566317484</v>
          </cell>
          <cell r="N86">
            <v>61820667.880750157</v>
          </cell>
          <cell r="P86">
            <v>47710846.860014215</v>
          </cell>
          <cell r="R86">
            <v>39135681.794165805</v>
          </cell>
          <cell r="T86">
            <v>32950157.287500627</v>
          </cell>
          <cell r="V86">
            <v>22073636.60065892</v>
          </cell>
          <cell r="X86">
            <v>22043912.440704938</v>
          </cell>
          <cell r="Z86">
            <v>26017755.981110521</v>
          </cell>
        </row>
        <row r="87">
          <cell r="D87" t="str">
            <v>Volumes</v>
          </cell>
          <cell r="E87" t="str">
            <v>Cost</v>
          </cell>
          <cell r="F87" t="str">
            <v>Volumes</v>
          </cell>
          <cell r="G87" t="str">
            <v>Cost</v>
          </cell>
          <cell r="H87" t="str">
            <v>Volumes</v>
          </cell>
          <cell r="I87" t="str">
            <v>Cost</v>
          </cell>
          <cell r="J87" t="str">
            <v>Volumes</v>
          </cell>
          <cell r="K87" t="str">
            <v>Cost</v>
          </cell>
          <cell r="L87" t="str">
            <v>Volumes</v>
          </cell>
          <cell r="M87" t="str">
            <v>Cost</v>
          </cell>
          <cell r="N87" t="str">
            <v>Volumes</v>
          </cell>
          <cell r="O87" t="str">
            <v>Cost</v>
          </cell>
          <cell r="P87" t="str">
            <v>Volumes</v>
          </cell>
          <cell r="Q87" t="str">
            <v>Cost</v>
          </cell>
          <cell r="R87" t="str">
            <v>Volumes</v>
          </cell>
          <cell r="S87" t="str">
            <v>Cost</v>
          </cell>
          <cell r="T87" t="str">
            <v>Volumes</v>
          </cell>
          <cell r="U87" t="str">
            <v>Cost</v>
          </cell>
          <cell r="V87" t="str">
            <v>Volumes</v>
          </cell>
          <cell r="W87" t="str">
            <v>Cost</v>
          </cell>
          <cell r="X87" t="str">
            <v>Volumes</v>
          </cell>
          <cell r="Y87" t="str">
            <v>Cost</v>
          </cell>
          <cell r="Z87" t="str">
            <v>Volumes</v>
          </cell>
          <cell r="AA87" t="str">
            <v>Cost</v>
          </cell>
          <cell r="AB87" t="str">
            <v>Volumes</v>
          </cell>
          <cell r="AC87" t="str">
            <v>FLOWING</v>
          </cell>
          <cell r="AD87" t="str">
            <v>COST</v>
          </cell>
          <cell r="AE87" t="str">
            <v>Volumes</v>
          </cell>
          <cell r="AF87">
            <v>0</v>
          </cell>
        </row>
        <row r="88">
          <cell r="AF88" t="str">
            <v>=</v>
          </cell>
        </row>
        <row r="89">
          <cell r="C89" t="str">
            <v>TOTAL</v>
          </cell>
          <cell r="D89">
            <v>45324548.95433785</v>
          </cell>
          <cell r="E89">
            <v>18516318.640481666</v>
          </cell>
          <cell r="F89">
            <v>93536716.339918956</v>
          </cell>
          <cell r="G89">
            <v>50844672.315386556</v>
          </cell>
          <cell r="H89">
            <v>111381431.71623141</v>
          </cell>
          <cell r="I89">
            <v>60144045.327982977</v>
          </cell>
          <cell r="J89">
            <v>126604610.61230111</v>
          </cell>
          <cell r="K89">
            <v>67759312.75242193</v>
          </cell>
          <cell r="L89">
            <v>91341338.566317484</v>
          </cell>
          <cell r="M89">
            <v>50520351.635940023</v>
          </cell>
          <cell r="N89">
            <v>69757064.880750149</v>
          </cell>
          <cell r="O89">
            <v>37987767.039770976</v>
          </cell>
          <cell r="P89">
            <v>52115391.860014215</v>
          </cell>
          <cell r="Q89">
            <v>24919348.241221529</v>
          </cell>
          <cell r="R89">
            <v>39352681.794165805</v>
          </cell>
          <cell r="S89">
            <v>18911929.415327922</v>
          </cell>
          <cell r="T89">
            <v>33160157.287500627</v>
          </cell>
          <cell r="U89">
            <v>15907226.636879673</v>
          </cell>
          <cell r="V89">
            <v>22290636.60065892</v>
          </cell>
          <cell r="W89">
            <v>10629585.33799562</v>
          </cell>
          <cell r="X89">
            <v>22260912.440704938</v>
          </cell>
          <cell r="Y89">
            <v>10615994.083148476</v>
          </cell>
          <cell r="Z89">
            <v>26227755.981110521</v>
          </cell>
          <cell r="AA89">
            <v>12479238.353642173</v>
          </cell>
          <cell r="AB89">
            <v>733353247.03401208</v>
          </cell>
          <cell r="AC89">
            <v>379235790</v>
          </cell>
          <cell r="AD89">
            <v>0.51712567106478158</v>
          </cell>
          <cell r="AE89">
            <v>613878162.03401208</v>
          </cell>
        </row>
        <row r="90">
          <cell r="E90">
            <v>18516318.640481666</v>
          </cell>
          <cell r="G90">
            <v>50844672.315386556</v>
          </cell>
          <cell r="I90">
            <v>60144045.327982977</v>
          </cell>
          <cell r="K90">
            <v>67759312.75242193</v>
          </cell>
          <cell r="M90">
            <v>50520351.635940023</v>
          </cell>
          <cell r="O90">
            <v>37987767.039770976</v>
          </cell>
          <cell r="Q90">
            <v>24919348.241221529</v>
          </cell>
          <cell r="S90">
            <v>18911929.415327922</v>
          </cell>
          <cell r="U90">
            <v>15907226.636879673</v>
          </cell>
          <cell r="W90">
            <v>10629585.33799562</v>
          </cell>
          <cell r="Y90">
            <v>10615994.083148476</v>
          </cell>
          <cell r="AA90">
            <v>12479238.353642173</v>
          </cell>
          <cell r="AC90">
            <v>379235789.78019953</v>
          </cell>
          <cell r="AD90">
            <v>0.51712567076506177</v>
          </cell>
        </row>
        <row r="91">
          <cell r="AB91">
            <v>613878162.03401196</v>
          </cell>
          <cell r="AC91">
            <v>0.21980047225952148</v>
          </cell>
        </row>
        <row r="92">
          <cell r="AB92">
            <v>-119475085.00000012</v>
          </cell>
        </row>
        <row r="93">
          <cell r="AC93">
            <v>379235789.78019953</v>
          </cell>
        </row>
        <row r="94">
          <cell r="AA94">
            <v>3702958</v>
          </cell>
          <cell r="AB94">
            <v>609616194.20681071</v>
          </cell>
          <cell r="AC94" t="str">
            <v>PRODUCER FLOWING TOTAL</v>
          </cell>
          <cell r="AE94">
            <v>0</v>
          </cell>
        </row>
        <row r="95">
          <cell r="C95" t="str">
            <v>NORTHWEST NATURAL GAS COMPANY</v>
          </cell>
          <cell r="AA95">
            <v>737056205.03401208</v>
          </cell>
          <cell r="AB95">
            <v>0.54007583040176776</v>
          </cell>
          <cell r="AC95" t="str">
            <v>% CANADIAN OF FLOWING</v>
          </cell>
        </row>
        <row r="96">
          <cell r="C96" t="str">
            <v>MONTHLY WACOG CALCULATIONS</v>
          </cell>
          <cell r="X96">
            <v>125430809.55217114</v>
          </cell>
          <cell r="Y96" t="str">
            <v>BC</v>
          </cell>
          <cell r="AB96">
            <v>331540758.12603003</v>
          </cell>
          <cell r="AC96" t="str">
            <v>CANADIAN FLOWING</v>
          </cell>
          <cell r="AE96">
            <v>31093577.766390547</v>
          </cell>
          <cell r="AF96" t="str">
            <v>CANADIAN DEMAND</v>
          </cell>
        </row>
        <row r="97">
          <cell r="C97">
            <v>0</v>
          </cell>
          <cell r="X97">
            <v>206109948.57385889</v>
          </cell>
          <cell r="Y97" t="str">
            <v>Alberta</v>
          </cell>
          <cell r="AA97">
            <v>734361916</v>
          </cell>
          <cell r="AB97">
            <v>379235789.78019953</v>
          </cell>
          <cell r="AC97">
            <v>0</v>
          </cell>
        </row>
        <row r="98">
          <cell r="D98" t="str">
            <v>ALL SOURCE</v>
          </cell>
          <cell r="E98" t="str">
            <v>ALL SOURCE</v>
          </cell>
          <cell r="F98" t="str">
            <v>ALL SOURCE</v>
          </cell>
          <cell r="G98" t="str">
            <v>PORTFOLIO</v>
          </cell>
          <cell r="H98" t="str">
            <v>PORTFOLIO</v>
          </cell>
          <cell r="I98" t="str">
            <v>PORTFOLIO</v>
          </cell>
          <cell r="J98" t="str">
            <v>STORAGE</v>
          </cell>
          <cell r="K98" t="str">
            <v>STORAGE</v>
          </cell>
          <cell r="L98" t="str">
            <v>STORAGE</v>
          </cell>
          <cell r="X98">
            <v>331540758.12603003</v>
          </cell>
          <cell r="AA98">
            <v>1008668.9659879208</v>
          </cell>
          <cell r="AB98" t="str">
            <v>NORTHWEST NATURAL GAS COMPANY</v>
          </cell>
        </row>
        <row r="99">
          <cell r="D99" t="str">
            <v>VOLUMES [1]</v>
          </cell>
          <cell r="E99" t="str">
            <v>COST</v>
          </cell>
          <cell r="F99" t="str">
            <v>WACOG</v>
          </cell>
          <cell r="G99" t="str">
            <v>VOLUMES [2]</v>
          </cell>
          <cell r="H99" t="str">
            <v>COSTS</v>
          </cell>
          <cell r="I99" t="str">
            <v>WACOG</v>
          </cell>
          <cell r="J99" t="str">
            <v>VOLUMES</v>
          </cell>
          <cell r="K99" t="str">
            <v>COSTS</v>
          </cell>
          <cell r="L99" t="str">
            <v>WACOG</v>
          </cell>
          <cell r="AA99">
            <v>119475085</v>
          </cell>
          <cell r="AB99" t="str">
            <v xml:space="preserve">Computation Determining the </v>
          </cell>
        </row>
        <row r="100">
          <cell r="D100" t="str">
            <v xml:space="preserve"> ------------</v>
          </cell>
          <cell r="E100" t="str">
            <v xml:space="preserve"> ------------</v>
          </cell>
          <cell r="F100" t="str">
            <v xml:space="preserve"> ------------</v>
          </cell>
          <cell r="G100" t="str">
            <v xml:space="preserve"> ------------</v>
          </cell>
          <cell r="H100" t="str">
            <v xml:space="preserve"> ------------</v>
          </cell>
          <cell r="I100" t="str">
            <v xml:space="preserve"> ------------</v>
          </cell>
          <cell r="J100" t="str">
            <v xml:space="preserve"> ------------</v>
          </cell>
          <cell r="K100" t="str">
            <v xml:space="preserve"> ------------</v>
          </cell>
          <cell r="L100" t="str">
            <v xml:space="preserve"> ------------</v>
          </cell>
          <cell r="AA100">
            <v>-1.1920928955078125E-7</v>
          </cell>
          <cell r="AB100" t="str">
            <v>Mist Production Gas Price</v>
          </cell>
        </row>
        <row r="101">
          <cell r="C101" t="str">
            <v>JANUARY</v>
          </cell>
          <cell r="D101">
            <v>111381431.71623141</v>
          </cell>
          <cell r="E101">
            <v>60144045.327982977</v>
          </cell>
          <cell r="F101">
            <v>0.53998269191953918</v>
          </cell>
          <cell r="G101">
            <v>81346552.716231406</v>
          </cell>
          <cell r="H101">
            <v>46696230.500752978</v>
          </cell>
          <cell r="I101">
            <v>0.57404068078517967</v>
          </cell>
          <cell r="J101">
            <v>30034879</v>
          </cell>
          <cell r="K101">
            <v>13447814.827229997</v>
          </cell>
          <cell r="L101">
            <v>0.44773993686573527</v>
          </cell>
        </row>
        <row r="102">
          <cell r="C102" t="str">
            <v>FEBRUARY</v>
          </cell>
          <cell r="D102">
            <v>126604610.61230111</v>
          </cell>
          <cell r="E102">
            <v>67759312.75242193</v>
          </cell>
          <cell r="F102">
            <v>0.53520414797467353</v>
          </cell>
          <cell r="G102">
            <v>89234100.612301111</v>
          </cell>
          <cell r="H102">
            <v>50913419.029751934</v>
          </cell>
          <cell r="I102">
            <v>0.5705601186138185</v>
          </cell>
          <cell r="J102">
            <v>37370510</v>
          </cell>
          <cell r="K102">
            <v>16845893.72267</v>
          </cell>
          <cell r="L102">
            <v>0.45078040740332415</v>
          </cell>
        </row>
        <row r="103">
          <cell r="C103" t="str">
            <v>MARCH</v>
          </cell>
          <cell r="D103">
            <v>91341338.566317484</v>
          </cell>
          <cell r="E103">
            <v>50520351.635940023</v>
          </cell>
          <cell r="F103">
            <v>0.55309405827527058</v>
          </cell>
          <cell r="G103">
            <v>78376056.566317484</v>
          </cell>
          <cell r="H103">
            <v>44584962.493070021</v>
          </cell>
          <cell r="I103">
            <v>0.5688594763037701</v>
          </cell>
          <cell r="J103">
            <v>12965282</v>
          </cell>
          <cell r="K103">
            <v>5935389.1428699987</v>
          </cell>
          <cell r="L103">
            <v>0.45779097923747425</v>
          </cell>
        </row>
        <row r="104">
          <cell r="C104" t="str">
            <v>APRIL</v>
          </cell>
          <cell r="D104">
            <v>69757064.880750149</v>
          </cell>
          <cell r="E104">
            <v>37987767.039770976</v>
          </cell>
          <cell r="F104">
            <v>0.5445723254656879</v>
          </cell>
          <cell r="G104">
            <v>61820667.880750157</v>
          </cell>
          <cell r="H104">
            <v>34389809.258860976</v>
          </cell>
          <cell r="I104">
            <v>0.55628336667597444</v>
          </cell>
          <cell r="J104">
            <v>7936397</v>
          </cell>
          <cell r="K104">
            <v>3597957.7809099997</v>
          </cell>
          <cell r="L104">
            <v>0.45334901730722388</v>
          </cell>
          <cell r="AB104" t="str">
            <v>Commodity Cost of Producer Gas [1]</v>
          </cell>
          <cell r="AE104">
            <v>323349938.39639163</v>
          </cell>
          <cell r="AH104" t="str">
            <v>CHECK</v>
          </cell>
        </row>
        <row r="105">
          <cell r="C105" t="str">
            <v>MAY</v>
          </cell>
          <cell r="D105">
            <v>52115391.860014215</v>
          </cell>
          <cell r="E105">
            <v>24919348.241221529</v>
          </cell>
          <cell r="F105">
            <v>0.47815716915564477</v>
          </cell>
          <cell r="G105">
            <v>47710846.860014215</v>
          </cell>
          <cell r="H105">
            <v>22866044.841441527</v>
          </cell>
          <cell r="I105">
            <v>0.47926302604796639</v>
          </cell>
          <cell r="J105">
            <v>4404545</v>
          </cell>
          <cell r="K105">
            <v>2053303.3997800003</v>
          </cell>
          <cell r="L105">
            <v>0.4661783225690736</v>
          </cell>
          <cell r="AB105" t="str">
            <v>Commodity Cost of Summer Injection Gas</v>
          </cell>
          <cell r="AE105">
            <v>0</v>
          </cell>
          <cell r="AH105">
            <v>323349938.39639169</v>
          </cell>
        </row>
        <row r="106">
          <cell r="C106" t="str">
            <v>JUNE</v>
          </cell>
          <cell r="D106">
            <v>39352681.794165805</v>
          </cell>
          <cell r="E106">
            <v>18911929.415327922</v>
          </cell>
          <cell r="F106">
            <v>0.48057536495852465</v>
          </cell>
          <cell r="G106">
            <v>39135681.794165805</v>
          </cell>
          <cell r="H106">
            <v>18819090.305327922</v>
          </cell>
          <cell r="I106">
            <v>0.48086782809373207</v>
          </cell>
          <cell r="J106">
            <v>217000</v>
          </cell>
          <cell r="K106">
            <v>92839.109999999957</v>
          </cell>
          <cell r="L106">
            <v>0.42782999999999982</v>
          </cell>
          <cell r="AB106" t="str">
            <v>Upstream Demand Charges [2]</v>
          </cell>
          <cell r="AE106">
            <v>31093577.766390547</v>
          </cell>
          <cell r="AH106">
            <v>323349938.39639169</v>
          </cell>
        </row>
        <row r="107">
          <cell r="C107" t="str">
            <v>JULY</v>
          </cell>
          <cell r="D107">
            <v>33160157.287500627</v>
          </cell>
          <cell r="E107">
            <v>15907226.636879673</v>
          </cell>
          <cell r="F107">
            <v>0.47970902245616714</v>
          </cell>
          <cell r="G107">
            <v>32950157.287500627</v>
          </cell>
          <cell r="H107">
            <v>15817382.336879672</v>
          </cell>
          <cell r="I107">
            <v>0.48003966108167462</v>
          </cell>
          <cell r="J107">
            <v>210000</v>
          </cell>
          <cell r="K107">
            <v>89844.299999999959</v>
          </cell>
          <cell r="L107">
            <v>0.42782999999999982</v>
          </cell>
          <cell r="AE107" t="str">
            <v>-</v>
          </cell>
          <cell r="AH107">
            <v>0</v>
          </cell>
        </row>
        <row r="108">
          <cell r="C108" t="str">
            <v>AUGUST</v>
          </cell>
          <cell r="D108">
            <v>22290636.60065892</v>
          </cell>
          <cell r="E108">
            <v>10629585.33799562</v>
          </cell>
          <cell r="F108">
            <v>0.47686324659213214</v>
          </cell>
          <cell r="G108">
            <v>22073636.60065892</v>
          </cell>
          <cell r="H108">
            <v>10536746.227995621</v>
          </cell>
          <cell r="I108">
            <v>0.4773452792858377</v>
          </cell>
          <cell r="J108">
            <v>217000</v>
          </cell>
          <cell r="K108">
            <v>92839.109999999957</v>
          </cell>
          <cell r="L108">
            <v>0.42782999999999982</v>
          </cell>
          <cell r="AB108" t="str">
            <v>Total Cost of Producer Gas</v>
          </cell>
          <cell r="AE108">
            <v>354443516.16278219</v>
          </cell>
        </row>
        <row r="109">
          <cell r="C109" t="str">
            <v>SEPTEMBER</v>
          </cell>
          <cell r="D109">
            <v>22260912.440704938</v>
          </cell>
          <cell r="E109">
            <v>10615994.083148476</v>
          </cell>
          <cell r="F109">
            <v>0.47688944069231953</v>
          </cell>
          <cell r="G109">
            <v>22043912.440704938</v>
          </cell>
          <cell r="H109">
            <v>10523154.973148476</v>
          </cell>
          <cell r="I109">
            <v>0.47737238121655134</v>
          </cell>
          <cell r="J109">
            <v>217000</v>
          </cell>
          <cell r="K109">
            <v>92839.109999999957</v>
          </cell>
          <cell r="L109">
            <v>0.42782999999999982</v>
          </cell>
        </row>
        <row r="110">
          <cell r="C110" t="str">
            <v>OCTOBER</v>
          </cell>
          <cell r="D110">
            <v>26227755.981110521</v>
          </cell>
          <cell r="E110">
            <v>12479238.353642173</v>
          </cell>
          <cell r="F110">
            <v>0.47580274738829503</v>
          </cell>
          <cell r="G110">
            <v>26017755.981110521</v>
          </cell>
          <cell r="H110">
            <v>12389394.053642172</v>
          </cell>
          <cell r="I110">
            <v>0.47618995514590701</v>
          </cell>
          <cell r="J110">
            <v>210000</v>
          </cell>
          <cell r="K110">
            <v>89844.299999999959</v>
          </cell>
          <cell r="L110">
            <v>0.42782999999999982</v>
          </cell>
          <cell r="AB110" t="str">
            <v>Producer Volumes for System Supply</v>
          </cell>
          <cell r="AE110">
            <v>609616194.20681059</v>
          </cell>
        </row>
        <row r="111">
          <cell r="C111" t="str">
            <v>NOVEMBER</v>
          </cell>
          <cell r="D111">
            <v>45324548.95433785</v>
          </cell>
          <cell r="E111">
            <v>18516318.640481666</v>
          </cell>
          <cell r="F111">
            <v>0.40852736690520414</v>
          </cell>
          <cell r="G111">
            <v>40083177.95433785</v>
          </cell>
          <cell r="H111">
            <v>16181152.996891666</v>
          </cell>
          <cell r="I111">
            <v>0.40368937351536827</v>
          </cell>
          <cell r="J111">
            <v>5241371</v>
          </cell>
          <cell r="K111">
            <v>2335165.64359</v>
          </cell>
          <cell r="L111">
            <v>0.44552573049875693</v>
          </cell>
          <cell r="AB111" t="str">
            <v>Producer Volumes for Storage Injection</v>
          </cell>
          <cell r="AE111">
            <v>0</v>
          </cell>
        </row>
        <row r="112">
          <cell r="C112" t="str">
            <v>DECEMBER</v>
          </cell>
          <cell r="D112">
            <v>93536716.339918956</v>
          </cell>
          <cell r="E112">
            <v>50844672.315386556</v>
          </cell>
          <cell r="F112">
            <v>0.54357982945021788</v>
          </cell>
          <cell r="G112">
            <v>73085615.339918956</v>
          </cell>
          <cell r="H112">
            <v>41721427.050096557</v>
          </cell>
          <cell r="I112">
            <v>0.5708568896362366</v>
          </cell>
          <cell r="J112">
            <v>20451101</v>
          </cell>
          <cell r="K112">
            <v>9123245.2652900014</v>
          </cell>
          <cell r="L112">
            <v>0.44610044541318344</v>
          </cell>
          <cell r="AB112" t="str">
            <v>Total Producer Gas Therms [3]</v>
          </cell>
          <cell r="AE112">
            <v>609616194.20681059</v>
          </cell>
        </row>
        <row r="113">
          <cell r="D113" t="str">
            <v xml:space="preserve"> ------------</v>
          </cell>
          <cell r="E113" t="str">
            <v xml:space="preserve"> ------------</v>
          </cell>
          <cell r="F113" t="str">
            <v xml:space="preserve"> ------------</v>
          </cell>
          <cell r="G113" t="str">
            <v xml:space="preserve"> ------------</v>
          </cell>
          <cell r="H113" t="str">
            <v xml:space="preserve"> ------------</v>
          </cell>
          <cell r="I113" t="str">
            <v xml:space="preserve"> ------------</v>
          </cell>
          <cell r="J113" t="str">
            <v xml:space="preserve"> ------------</v>
          </cell>
          <cell r="K113" t="str">
            <v xml:space="preserve"> ------------</v>
          </cell>
          <cell r="L113" t="str">
            <v xml:space="preserve"> ------------</v>
          </cell>
        </row>
        <row r="114">
          <cell r="C114" t="str">
            <v>TOTAL</v>
          </cell>
          <cell r="D114">
            <v>733353247.03401208</v>
          </cell>
          <cell r="E114">
            <v>379235789.78019953</v>
          </cell>
          <cell r="F114">
            <v>0.51712567076506177</v>
          </cell>
          <cell r="G114">
            <v>613878162.03401196</v>
          </cell>
          <cell r="H114">
            <v>325438814.06785959</v>
          </cell>
          <cell r="I114">
            <v>0.53013583316349866</v>
          </cell>
          <cell r="J114">
            <v>119475085</v>
          </cell>
          <cell r="K114">
            <v>53796975.71233999</v>
          </cell>
          <cell r="L114">
            <v>0.45027777726494178</v>
          </cell>
          <cell r="AB114" t="str">
            <v>Average Producer Gas Cost per Therm</v>
          </cell>
          <cell r="AE114">
            <v>0.58142000000000005</v>
          </cell>
        </row>
        <row r="115">
          <cell r="C115" t="str">
            <v>[1]  ALL SOURCE VOLUMES AND COSTS INCLUCE GAS FROM BOTH STORAGE AND PIPELINE</v>
          </cell>
          <cell r="AE115" t="str">
            <v>=</v>
          </cell>
        </row>
        <row r="116">
          <cell r="C116" t="str">
            <v>SOURCES.  TRANSPORTATION CHARGES AND FIXED CHARGES ARE NOT INCLUDED.</v>
          </cell>
        </row>
        <row r="117">
          <cell r="C117" t="str">
            <v>[2]  PORTFOLIO VOLUMES AND COSTS INCLUDE ALL FLOWING GAS SOURCES WITHOUT DEMAND AND TRANSPORT CHARGES.</v>
          </cell>
          <cell r="AB117" t="str">
            <v>-</v>
          </cell>
          <cell r="AC117" t="str">
            <v>-</v>
          </cell>
          <cell r="AD117" t="str">
            <v>-</v>
          </cell>
          <cell r="AE117" t="str">
            <v>-</v>
          </cell>
          <cell r="AF117" t="str">
            <v>-</v>
          </cell>
          <cell r="AG117" t="str">
            <v>-</v>
          </cell>
        </row>
        <row r="118">
          <cell r="G118">
            <v>613878168.02696931</v>
          </cell>
          <cell r="AB118" t="str">
            <v>[1] Includes the cost of all producer sources except Mist Production</v>
          </cell>
        </row>
        <row r="119">
          <cell r="AB119" t="str">
            <v>gas priced into Northwest Pipeline</v>
          </cell>
        </row>
        <row r="120">
          <cell r="I120" t="str">
            <v>Demand</v>
          </cell>
          <cell r="AB120" t="str">
            <v>[2] For transportation of applicable gas other than Northwest Pipeline</v>
          </cell>
        </row>
      </sheetData>
      <sheetData sheetId="11" refreshError="1">
        <row r="38">
          <cell r="B38" t="str">
            <v>TOTAL DEMAND</v>
          </cell>
          <cell r="E38">
            <v>83129577.644173995</v>
          </cell>
        </row>
        <row r="41">
          <cell r="B41" t="str">
            <v>COMMODITY CHARGES</v>
          </cell>
        </row>
        <row r="42">
          <cell r="B42" t="str">
            <v>COMMODITY COSTS</v>
          </cell>
        </row>
        <row r="43">
          <cell r="B43" t="str">
            <v>VOLUMETRIC COST</v>
          </cell>
        </row>
        <row r="44">
          <cell r="B44" t="str">
            <v>TOTAL WACOG</v>
          </cell>
          <cell r="C44">
            <v>733353247.03401208</v>
          </cell>
          <cell r="D44">
            <v>0.33773999999999998</v>
          </cell>
          <cell r="E44">
            <v>247682725.65326723</v>
          </cell>
        </row>
      </sheetData>
      <sheetData sheetId="12" refreshError="1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EXEC SUMMARY"/>
      <sheetName val="EXEC SUMMARY CONT."/>
      <sheetName val="MARGIN NET"/>
      <sheetName val="MARGIN Detail"/>
      <sheetName val="REV"/>
      <sheetName val="Delivered Volumes"/>
      <sheetName val="SOURCE VOL"/>
      <sheetName val="COG"/>
      <sheetName val="CUSTOMER COUNTS report"/>
      <sheetName val="UNACCOUNTED FOR GAS"/>
      <sheetName val="Exec Summ Data"/>
      <sheetName val="General Inputs"/>
      <sheetName val="Rev&amp;Vol Inputs"/>
      <sheetName val="CUSTOMER Data"/>
      <sheetName val="Allocations"/>
      <sheetName val="Margin Calc"/>
      <sheetName val="Output for BOD report"/>
      <sheetName val="Output for EPS vis"/>
      <sheetName val="2008 Budget"/>
      <sheetName val="07 MARGIN NET"/>
      <sheetName val="07 MARGIN Detail"/>
      <sheetName val="07 REV"/>
      <sheetName val="07 Delivered Volumes"/>
      <sheetName val="07 SOURCE VOL"/>
      <sheetName val="07 COG"/>
      <sheetName val="QTR TITLE"/>
      <sheetName val="QTR MARGIN NET"/>
      <sheetName val="QTR MARGIN"/>
      <sheetName val="QTR Delivered Volumes"/>
      <sheetName val="QTR REV"/>
      <sheetName val="QTR SOURCE VOL"/>
      <sheetName val="QTR CO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2">
          <cell r="A52">
            <v>1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 101 Report"/>
      <sheetName val="UTILPLNT"/>
      <sheetName val="WA VEHICLES"/>
      <sheetName val="CIS TOTALS"/>
      <sheetName val="Capitalized%"/>
      <sheetName val="Table of Con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1"/>
  <sheetViews>
    <sheetView zoomScaleNormal="100" zoomScaleSheetLayoutView="85" workbookViewId="0">
      <pane ySplit="7" topLeftCell="A8" activePane="bottomLeft" state="frozen"/>
      <selection activeCell="F52" sqref="F52"/>
      <selection pane="bottomLeft" activeCell="A58" sqref="A58"/>
    </sheetView>
  </sheetViews>
  <sheetFormatPr defaultColWidth="9.1796875" defaultRowHeight="12.5" x14ac:dyDescent="0.25"/>
  <cols>
    <col min="1" max="1" width="3.7265625" style="18" customWidth="1"/>
    <col min="2" max="2" width="40.7265625" style="18" bestFit="1" customWidth="1"/>
    <col min="3" max="5" width="14.7265625" style="18" customWidth="1"/>
    <col min="6" max="6" width="10" style="18" bestFit="1" customWidth="1"/>
    <col min="7" max="9" width="9.1796875" style="18"/>
    <col min="10" max="10" width="14.7265625" style="18" customWidth="1"/>
    <col min="11" max="16384" width="9.1796875" style="18"/>
  </cols>
  <sheetData>
    <row r="1" spans="1:15" x14ac:dyDescent="0.25">
      <c r="A1" s="17" t="s">
        <v>0</v>
      </c>
    </row>
    <row r="2" spans="1:15" x14ac:dyDescent="0.25">
      <c r="A2" s="17" t="s">
        <v>1</v>
      </c>
      <c r="C2" s="15"/>
    </row>
    <row r="3" spans="1:15" x14ac:dyDescent="0.25">
      <c r="A3" s="17" t="s">
        <v>292</v>
      </c>
      <c r="C3" s="16"/>
    </row>
    <row r="4" spans="1:15" x14ac:dyDescent="0.25">
      <c r="A4" s="17" t="s">
        <v>293</v>
      </c>
      <c r="C4" s="19"/>
      <c r="D4" s="20"/>
      <c r="E4" s="21"/>
    </row>
    <row r="6" spans="1:15" x14ac:dyDescent="0.25">
      <c r="C6" s="22"/>
      <c r="D6" s="22"/>
      <c r="E6" s="22"/>
    </row>
    <row r="7" spans="1:15" x14ac:dyDescent="0.25">
      <c r="C7" s="23" t="s">
        <v>2</v>
      </c>
      <c r="D7" s="23" t="s">
        <v>3</v>
      </c>
      <c r="E7" s="23" t="s">
        <v>4</v>
      </c>
    </row>
    <row r="8" spans="1:15" x14ac:dyDescent="0.25">
      <c r="C8" s="24"/>
      <c r="D8" s="24"/>
      <c r="E8" s="24"/>
    </row>
    <row r="9" spans="1:15" x14ac:dyDescent="0.25">
      <c r="B9" s="18" t="s">
        <v>5</v>
      </c>
      <c r="C9" s="53">
        <f>+C21</f>
        <v>597608007.98000002</v>
      </c>
      <c r="D9" s="53">
        <f>+D21</f>
        <v>67245722.169999957</v>
      </c>
      <c r="E9" s="24">
        <f>+C9+D9</f>
        <v>664853730.14999998</v>
      </c>
    </row>
    <row r="10" spans="1:15" x14ac:dyDescent="0.25">
      <c r="B10" s="18" t="s">
        <v>6</v>
      </c>
      <c r="C10" s="53">
        <f>+C30</f>
        <v>404187.08000000007</v>
      </c>
      <c r="D10" s="53">
        <f>+D30</f>
        <v>68731.373333333526</v>
      </c>
      <c r="E10" s="24">
        <f>+C10+D10</f>
        <v>472918.4533333336</v>
      </c>
    </row>
    <row r="11" spans="1:15" x14ac:dyDescent="0.25">
      <c r="B11" s="18" t="s">
        <v>7</v>
      </c>
      <c r="C11" s="69">
        <v>17500049.490000002</v>
      </c>
      <c r="D11" s="69">
        <v>2369250.5</v>
      </c>
      <c r="E11" s="53">
        <f>+C11+D11</f>
        <v>19869299.990000002</v>
      </c>
    </row>
    <row r="12" spans="1:15" x14ac:dyDescent="0.25">
      <c r="B12" s="18" t="s">
        <v>8</v>
      </c>
      <c r="C12" s="53">
        <f>+C58</f>
        <v>6965106.4500000002</v>
      </c>
      <c r="D12" s="53">
        <f>+D58</f>
        <v>-2337162.4599999995</v>
      </c>
      <c r="E12" s="24">
        <f>+C12+D12</f>
        <v>4627943.99</v>
      </c>
      <c r="F12" s="24"/>
    </row>
    <row r="13" spans="1:15" x14ac:dyDescent="0.25">
      <c r="B13" s="18" t="s">
        <v>9</v>
      </c>
      <c r="C13" s="55">
        <f>+C45</f>
        <v>3717288.963186</v>
      </c>
      <c r="D13" s="55">
        <f>+D45</f>
        <v>229280.96681399998</v>
      </c>
      <c r="E13" s="25">
        <f>+C13+D13</f>
        <v>3946569.93</v>
      </c>
    </row>
    <row r="14" spans="1:15" x14ac:dyDescent="0.25">
      <c r="B14" s="17" t="s">
        <v>10</v>
      </c>
      <c r="C14" s="56">
        <f>SUM(C9:C13)</f>
        <v>626194639.96318614</v>
      </c>
      <c r="D14" s="56">
        <f>SUM(D9:D13)</f>
        <v>67575822.550147295</v>
      </c>
      <c r="E14" s="26">
        <f>SUM(E9:E13)</f>
        <v>693770462.51333332</v>
      </c>
      <c r="O14" s="32"/>
    </row>
    <row r="15" spans="1:15" x14ac:dyDescent="0.25">
      <c r="C15" s="15">
        <f>ROUND(C14/E14,4)</f>
        <v>0.90259999999999996</v>
      </c>
      <c r="D15" s="15">
        <f>1-C15</f>
        <v>9.7400000000000042E-2</v>
      </c>
      <c r="E15" s="24"/>
    </row>
    <row r="16" spans="1:15" x14ac:dyDescent="0.25">
      <c r="C16" s="15"/>
      <c r="D16" s="15"/>
      <c r="E16" s="24"/>
      <c r="O16" s="32"/>
    </row>
    <row r="17" spans="1:15" ht="13" thickBot="1" x14ac:dyDescent="0.3">
      <c r="A17" s="27"/>
      <c r="B17" s="27"/>
      <c r="C17" s="57"/>
      <c r="D17" s="57"/>
      <c r="E17" s="28"/>
      <c r="O17" s="32"/>
    </row>
    <row r="18" spans="1:15" x14ac:dyDescent="0.25">
      <c r="A18" s="17" t="s">
        <v>11</v>
      </c>
      <c r="C18" s="53"/>
      <c r="D18" s="53"/>
      <c r="E18" s="24"/>
      <c r="O18" s="32"/>
    </row>
    <row r="19" spans="1:15" x14ac:dyDescent="0.25">
      <c r="C19" s="53"/>
      <c r="D19" s="53"/>
      <c r="E19" s="24"/>
    </row>
    <row r="20" spans="1:15" x14ac:dyDescent="0.25">
      <c r="A20" s="29" t="s">
        <v>13</v>
      </c>
      <c r="C20" s="53"/>
      <c r="D20" s="53"/>
      <c r="E20" s="24"/>
      <c r="O20" s="32"/>
    </row>
    <row r="21" spans="1:15" x14ac:dyDescent="0.25">
      <c r="B21" s="18" t="s">
        <v>12</v>
      </c>
      <c r="C21" s="69">
        <v>597608007.98000002</v>
      </c>
      <c r="D21" s="69">
        <v>67245722.169999957</v>
      </c>
      <c r="E21" s="24">
        <f>+C21+D21</f>
        <v>664853730.14999998</v>
      </c>
      <c r="O21" s="32"/>
    </row>
    <row r="22" spans="1:15" x14ac:dyDescent="0.25">
      <c r="B22" s="18" t="s">
        <v>14</v>
      </c>
      <c r="C22" s="53">
        <f t="shared" ref="C22:E23" si="0">+C28</f>
        <v>404187.08000000007</v>
      </c>
      <c r="D22" s="53">
        <f t="shared" si="0"/>
        <v>68731.373333333526</v>
      </c>
      <c r="E22" s="24">
        <f t="shared" si="0"/>
        <v>472918.4533333336</v>
      </c>
    </row>
    <row r="23" spans="1:15" x14ac:dyDescent="0.25">
      <c r="B23" s="18" t="s">
        <v>15</v>
      </c>
      <c r="C23" s="55">
        <f>+C29</f>
        <v>0</v>
      </c>
      <c r="D23" s="55">
        <f t="shared" si="0"/>
        <v>0</v>
      </c>
      <c r="E23" s="25">
        <f t="shared" si="0"/>
        <v>0</v>
      </c>
    </row>
    <row r="24" spans="1:15" x14ac:dyDescent="0.25">
      <c r="C24" s="53">
        <f>SUM(C21:C23)</f>
        <v>598012195.06000006</v>
      </c>
      <c r="D24" s="53">
        <f>SUM(D21:D23)</f>
        <v>67314453.543333292</v>
      </c>
      <c r="E24" s="24">
        <f>SUM(E21:E23)</f>
        <v>665326648.60333335</v>
      </c>
    </row>
    <row r="25" spans="1:15" x14ac:dyDescent="0.25">
      <c r="C25" s="53"/>
      <c r="D25" s="53"/>
      <c r="E25" s="24"/>
    </row>
    <row r="26" spans="1:15" x14ac:dyDescent="0.25">
      <c r="C26" s="53"/>
      <c r="D26" s="53"/>
      <c r="E26" s="24"/>
    </row>
    <row r="27" spans="1:15" x14ac:dyDescent="0.25">
      <c r="A27" s="29" t="s">
        <v>6</v>
      </c>
      <c r="C27" s="53"/>
      <c r="D27" s="53"/>
      <c r="E27" s="24"/>
    </row>
    <row r="28" spans="1:15" x14ac:dyDescent="0.25">
      <c r="B28" s="18" t="s">
        <v>14</v>
      </c>
      <c r="C28" s="69">
        <v>404187.08000000007</v>
      </c>
      <c r="D28" s="69">
        <v>68731.373333333526</v>
      </c>
      <c r="E28" s="53">
        <f>+C28+D28</f>
        <v>472918.4533333336</v>
      </c>
      <c r="H28" s="24"/>
    </row>
    <row r="29" spans="1:15" x14ac:dyDescent="0.25">
      <c r="B29" s="18" t="s">
        <v>15</v>
      </c>
      <c r="C29" s="60">
        <v>0</v>
      </c>
      <c r="D29" s="60">
        <v>0</v>
      </c>
      <c r="E29" s="25">
        <f>+C29+D29</f>
        <v>0</v>
      </c>
    </row>
    <row r="30" spans="1:15" x14ac:dyDescent="0.25">
      <c r="C30" s="53">
        <f>SUM(C28:C29)</f>
        <v>404187.08000000007</v>
      </c>
      <c r="D30" s="53">
        <f>SUM(D28:D29)</f>
        <v>68731.373333333526</v>
      </c>
      <c r="E30" s="24">
        <f>SUM(E28:E29)</f>
        <v>472918.4533333336</v>
      </c>
    </row>
    <row r="31" spans="1:15" x14ac:dyDescent="0.25">
      <c r="C31" s="53"/>
      <c r="D31" s="53"/>
      <c r="E31" s="24"/>
    </row>
    <row r="32" spans="1:15" x14ac:dyDescent="0.25">
      <c r="B32" s="18" t="s">
        <v>16</v>
      </c>
      <c r="C32" s="69">
        <v>957235.62353734905</v>
      </c>
      <c r="D32" s="69">
        <v>118305.376462655</v>
      </c>
      <c r="E32" s="53">
        <f>+C32+D32</f>
        <v>1075541.000000004</v>
      </c>
    </row>
    <row r="33" spans="1:6" x14ac:dyDescent="0.25">
      <c r="C33" s="53"/>
      <c r="D33" s="53"/>
      <c r="E33" s="24"/>
    </row>
    <row r="34" spans="1:6" x14ac:dyDescent="0.25">
      <c r="A34" s="29" t="s">
        <v>17</v>
      </c>
      <c r="C34" s="53"/>
      <c r="D34" s="53"/>
      <c r="E34" s="24"/>
    </row>
    <row r="35" spans="1:6" x14ac:dyDescent="0.25">
      <c r="B35" s="30" t="s">
        <v>58</v>
      </c>
      <c r="C35" s="76">
        <v>555055.91</v>
      </c>
      <c r="D35" s="76">
        <v>54150</v>
      </c>
      <c r="E35" s="24">
        <f>+C35+D35</f>
        <v>609205.91</v>
      </c>
    </row>
    <row r="36" spans="1:6" x14ac:dyDescent="0.25">
      <c r="B36" s="30" t="s">
        <v>59</v>
      </c>
      <c r="C36" s="76">
        <v>1952953.4499999997</v>
      </c>
      <c r="D36" s="76">
        <v>89244.34</v>
      </c>
      <c r="E36" s="24">
        <f t="shared" ref="E36:E44" si="1">+C36+D36</f>
        <v>2042197.7899999998</v>
      </c>
    </row>
    <row r="37" spans="1:6" x14ac:dyDescent="0.25">
      <c r="B37" s="30" t="s">
        <v>60</v>
      </c>
      <c r="C37" s="76">
        <v>34640</v>
      </c>
      <c r="D37" s="76">
        <v>5722.5</v>
      </c>
      <c r="E37" s="24">
        <f t="shared" si="1"/>
        <v>40362.5</v>
      </c>
    </row>
    <row r="38" spans="1:6" x14ac:dyDescent="0.25">
      <c r="B38" s="30" t="s">
        <v>61</v>
      </c>
      <c r="C38" s="76">
        <v>106545</v>
      </c>
      <c r="D38" s="76">
        <v>11657.5</v>
      </c>
      <c r="E38" s="24">
        <f t="shared" si="1"/>
        <v>118202.5</v>
      </c>
    </row>
    <row r="39" spans="1:6" x14ac:dyDescent="0.25">
      <c r="B39" s="30" t="s">
        <v>62</v>
      </c>
      <c r="C39" s="76">
        <v>346530</v>
      </c>
      <c r="D39" s="76">
        <v>33220</v>
      </c>
      <c r="E39" s="24">
        <f t="shared" si="1"/>
        <v>379750</v>
      </c>
    </row>
    <row r="40" spans="1:6" x14ac:dyDescent="0.25">
      <c r="B40" s="30" t="s">
        <v>63</v>
      </c>
      <c r="C40" s="76">
        <v>169005.28</v>
      </c>
      <c r="D40" s="76">
        <v>18356.309999999998</v>
      </c>
      <c r="E40" s="24">
        <f t="shared" si="1"/>
        <v>187361.59</v>
      </c>
    </row>
    <row r="41" spans="1:6" x14ac:dyDescent="0.25">
      <c r="B41" s="30" t="s">
        <v>64</v>
      </c>
      <c r="C41" s="72">
        <v>180600.50318600002</v>
      </c>
      <c r="D41" s="72">
        <v>9094.3168139999962</v>
      </c>
      <c r="E41" s="24">
        <f t="shared" si="1"/>
        <v>189694.82</v>
      </c>
      <c r="F41" s="71" t="s">
        <v>291</v>
      </c>
    </row>
    <row r="42" spans="1:6" x14ac:dyDescent="0.25">
      <c r="B42" s="70" t="s">
        <v>191</v>
      </c>
      <c r="C42" s="76">
        <v>222280.13999999998</v>
      </c>
      <c r="D42" s="76">
        <v>0</v>
      </c>
      <c r="E42" s="24"/>
    </row>
    <row r="43" spans="1:6" x14ac:dyDescent="0.25">
      <c r="B43" s="30" t="s">
        <v>65</v>
      </c>
      <c r="C43" s="76">
        <v>0</v>
      </c>
      <c r="D43" s="76">
        <v>0</v>
      </c>
      <c r="E43" s="24">
        <f>+C43+D43</f>
        <v>0</v>
      </c>
    </row>
    <row r="44" spans="1:6" x14ac:dyDescent="0.25">
      <c r="B44" s="30" t="s">
        <v>66</v>
      </c>
      <c r="C44" s="77">
        <v>149678.68</v>
      </c>
      <c r="D44" s="77">
        <v>7836</v>
      </c>
      <c r="E44" s="25">
        <f t="shared" si="1"/>
        <v>157514.68</v>
      </c>
    </row>
    <row r="45" spans="1:6" x14ac:dyDescent="0.25">
      <c r="C45" s="56">
        <f>SUM(C35:C44)</f>
        <v>3717288.963186</v>
      </c>
      <c r="D45" s="56">
        <f>SUM(D35:D44)</f>
        <v>229280.96681399998</v>
      </c>
      <c r="E45" s="26">
        <f>+C45+D45</f>
        <v>3946569.93</v>
      </c>
    </row>
    <row r="46" spans="1:6" x14ac:dyDescent="0.25">
      <c r="C46" s="31">
        <f>ROUND(C45/E45,4)</f>
        <v>0.94189999999999996</v>
      </c>
      <c r="D46" s="31">
        <f>1-C46</f>
        <v>5.8100000000000041E-2</v>
      </c>
      <c r="E46" s="26"/>
    </row>
    <row r="47" spans="1:6" x14ac:dyDescent="0.25">
      <c r="A47" s="29" t="s">
        <v>8</v>
      </c>
      <c r="C47" s="53"/>
      <c r="D47" s="53"/>
      <c r="E47" s="24"/>
    </row>
    <row r="48" spans="1:6" x14ac:dyDescent="0.25">
      <c r="B48" s="18" t="s">
        <v>67</v>
      </c>
      <c r="C48" s="76">
        <v>-98943.52</v>
      </c>
      <c r="D48" s="76"/>
      <c r="E48" s="24">
        <f t="shared" ref="E48:E57" si="2">+C48+D48</f>
        <v>-98943.52</v>
      </c>
    </row>
    <row r="49" spans="1:5" x14ac:dyDescent="0.25">
      <c r="B49" s="18" t="s">
        <v>68</v>
      </c>
      <c r="C49" s="76">
        <v>11590798.399999999</v>
      </c>
      <c r="D49" s="76"/>
      <c r="E49" s="24">
        <f t="shared" si="2"/>
        <v>11590798.399999999</v>
      </c>
    </row>
    <row r="50" spans="1:5" x14ac:dyDescent="0.25">
      <c r="B50" s="18" t="s">
        <v>69</v>
      </c>
      <c r="C50" s="76">
        <v>6925215.3699999992</v>
      </c>
      <c r="D50" s="76"/>
      <c r="E50" s="24">
        <f t="shared" si="2"/>
        <v>6925215.3699999992</v>
      </c>
    </row>
    <row r="51" spans="1:5" x14ac:dyDescent="0.25">
      <c r="B51" s="18" t="s">
        <v>70</v>
      </c>
      <c r="C51" s="76">
        <v>-12940803.76</v>
      </c>
      <c r="D51" s="76"/>
      <c r="E51" s="24">
        <f t="shared" si="2"/>
        <v>-12940803.76</v>
      </c>
    </row>
    <row r="52" spans="1:5" x14ac:dyDescent="0.25">
      <c r="B52" s="18" t="s">
        <v>71</v>
      </c>
      <c r="C52" s="76"/>
      <c r="D52" s="76">
        <v>-2032719.9499999995</v>
      </c>
      <c r="E52" s="24">
        <f t="shared" si="2"/>
        <v>-2032719.9499999995</v>
      </c>
    </row>
    <row r="53" spans="1:5" x14ac:dyDescent="0.25">
      <c r="B53" s="18" t="s">
        <v>72</v>
      </c>
      <c r="C53" s="76">
        <v>-4232566.96</v>
      </c>
      <c r="D53" s="76"/>
      <c r="E53" s="24">
        <f t="shared" si="2"/>
        <v>-4232566.96</v>
      </c>
    </row>
    <row r="54" spans="1:5" x14ac:dyDescent="0.25">
      <c r="B54" s="32" t="s">
        <v>75</v>
      </c>
      <c r="C54" s="76"/>
      <c r="D54" s="76">
        <v>-304442.51</v>
      </c>
      <c r="E54" s="24">
        <f t="shared" si="2"/>
        <v>-304442.51</v>
      </c>
    </row>
    <row r="55" spans="1:5" x14ac:dyDescent="0.25">
      <c r="B55" s="32" t="s">
        <v>74</v>
      </c>
      <c r="C55" s="76">
        <v>0</v>
      </c>
      <c r="D55" s="76"/>
      <c r="E55" s="24">
        <f t="shared" si="2"/>
        <v>0</v>
      </c>
    </row>
    <row r="56" spans="1:5" x14ac:dyDescent="0.25">
      <c r="B56" s="18" t="s">
        <v>73</v>
      </c>
      <c r="C56" s="78">
        <v>4789598.1100000003</v>
      </c>
      <c r="D56" s="78"/>
      <c r="E56" s="24">
        <f t="shared" si="2"/>
        <v>4789598.1100000003</v>
      </c>
    </row>
    <row r="57" spans="1:5" x14ac:dyDescent="0.25">
      <c r="B57" s="32" t="s">
        <v>182</v>
      </c>
      <c r="C57" s="78">
        <v>931808.80999999994</v>
      </c>
      <c r="D57" s="78"/>
      <c r="E57" s="26">
        <f t="shared" si="2"/>
        <v>931808.80999999994</v>
      </c>
    </row>
    <row r="58" spans="1:5" x14ac:dyDescent="0.25">
      <c r="C58" s="64">
        <f>SUM(C48:C57)</f>
        <v>6965106.4500000002</v>
      </c>
      <c r="D58" s="64">
        <f>SUM(D48:D57)</f>
        <v>-2337162.4599999995</v>
      </c>
      <c r="E58" s="64">
        <f>SUM(E48:E57)</f>
        <v>4627943.9900000012</v>
      </c>
    </row>
    <row r="59" spans="1:5" x14ac:dyDescent="0.25">
      <c r="C59" s="24"/>
      <c r="D59" s="24"/>
      <c r="E59" s="24"/>
    </row>
    <row r="60" spans="1:5" x14ac:dyDescent="0.25">
      <c r="C60" s="24"/>
      <c r="D60" s="24"/>
      <c r="E60" s="24"/>
    </row>
    <row r="61" spans="1:5" hidden="1" x14ac:dyDescent="0.25">
      <c r="A61" s="33" t="s">
        <v>18</v>
      </c>
      <c r="B61" s="24"/>
      <c r="C61" s="24"/>
      <c r="D61" s="24"/>
      <c r="E61" s="24"/>
    </row>
    <row r="62" spans="1:5" hidden="1" x14ac:dyDescent="0.25">
      <c r="A62" s="34" t="s">
        <v>19</v>
      </c>
      <c r="B62" s="35"/>
      <c r="C62" s="36"/>
      <c r="D62" s="37">
        <f>+C21</f>
        <v>597608007.98000002</v>
      </c>
      <c r="E62" s="24"/>
    </row>
    <row r="63" spans="1:5" hidden="1" x14ac:dyDescent="0.25">
      <c r="A63" s="34" t="s">
        <v>20</v>
      </c>
      <c r="B63" s="38"/>
      <c r="C63" s="36"/>
      <c r="D63" s="37">
        <f>+C22+C23</f>
        <v>404187.08000000007</v>
      </c>
      <c r="E63" s="24"/>
    </row>
    <row r="64" spans="1:5" hidden="1" x14ac:dyDescent="0.25">
      <c r="A64" s="34"/>
      <c r="B64" s="38"/>
      <c r="C64" s="36"/>
      <c r="D64" s="39"/>
      <c r="E64" s="24"/>
    </row>
    <row r="65" spans="1:5" hidden="1" x14ac:dyDescent="0.25">
      <c r="A65" s="40"/>
      <c r="B65" s="41"/>
      <c r="C65" s="41"/>
      <c r="D65" s="42"/>
      <c r="E65" s="24"/>
    </row>
    <row r="66" spans="1:5" hidden="1" x14ac:dyDescent="0.25">
      <c r="A66" s="40" t="s">
        <v>21</v>
      </c>
      <c r="B66" s="43"/>
      <c r="C66" s="41"/>
      <c r="D66" s="44">
        <f>SUM(D62:D65)</f>
        <v>598012195.06000006</v>
      </c>
      <c r="E66" s="24"/>
    </row>
    <row r="67" spans="1:5" hidden="1" x14ac:dyDescent="0.25">
      <c r="A67" s="34"/>
      <c r="B67" s="38"/>
      <c r="C67" s="36"/>
      <c r="D67" s="45"/>
      <c r="E67" s="24"/>
    </row>
    <row r="68" spans="1:5" hidden="1" x14ac:dyDescent="0.25">
      <c r="A68" s="46" t="s">
        <v>22</v>
      </c>
      <c r="B68" s="38"/>
      <c r="C68" s="36"/>
      <c r="D68" s="47">
        <f>+C11</f>
        <v>17500049.490000002</v>
      </c>
      <c r="E68" s="24"/>
    </row>
    <row r="69" spans="1:5" hidden="1" x14ac:dyDescent="0.25">
      <c r="A69" s="40"/>
      <c r="B69" s="41"/>
      <c r="C69" s="41"/>
      <c r="D69" s="42"/>
      <c r="E69" s="24"/>
    </row>
    <row r="70" spans="1:5" ht="13" hidden="1" thickBot="1" x14ac:dyDescent="0.3">
      <c r="A70" s="34" t="s">
        <v>23</v>
      </c>
      <c r="B70" s="38"/>
      <c r="C70" s="36"/>
      <c r="D70" s="48">
        <f>+D68+D66</f>
        <v>615512244.55000007</v>
      </c>
      <c r="E70" s="24"/>
    </row>
    <row r="71" spans="1:5" x14ac:dyDescent="0.25">
      <c r="C71" s="24"/>
      <c r="D71" s="24"/>
      <c r="E71" s="24"/>
    </row>
    <row r="72" spans="1:5" x14ac:dyDescent="0.25">
      <c r="C72" s="24"/>
      <c r="D72" s="24"/>
      <c r="E72" s="24"/>
    </row>
    <row r="73" spans="1:5" x14ac:dyDescent="0.25">
      <c r="B73" s="49"/>
      <c r="C73" s="24"/>
      <c r="D73" s="24"/>
      <c r="E73" s="24"/>
    </row>
    <row r="74" spans="1:5" x14ac:dyDescent="0.25">
      <c r="B74" s="49"/>
      <c r="C74" s="24"/>
      <c r="D74" s="24"/>
      <c r="E74" s="24"/>
    </row>
    <row r="75" spans="1:5" x14ac:dyDescent="0.25">
      <c r="B75" s="49"/>
      <c r="D75" s="24"/>
      <c r="E75" s="24"/>
    </row>
    <row r="76" spans="1:5" x14ac:dyDescent="0.25">
      <c r="B76" s="50"/>
      <c r="D76" s="24"/>
      <c r="E76" s="24"/>
    </row>
    <row r="77" spans="1:5" x14ac:dyDescent="0.25">
      <c r="D77" s="24"/>
      <c r="E77" s="24"/>
    </row>
    <row r="78" spans="1:5" x14ac:dyDescent="0.25">
      <c r="D78" s="24"/>
      <c r="E78" s="24"/>
    </row>
    <row r="79" spans="1:5" x14ac:dyDescent="0.25">
      <c r="D79" s="24"/>
      <c r="E79" s="24"/>
    </row>
    <row r="80" spans="1:5" x14ac:dyDescent="0.25">
      <c r="D80" s="24"/>
      <c r="E80" s="24"/>
    </row>
    <row r="81" spans="2:5" x14ac:dyDescent="0.25">
      <c r="D81" s="24"/>
      <c r="E81" s="24"/>
    </row>
    <row r="82" spans="2:5" x14ac:dyDescent="0.25">
      <c r="D82" s="24"/>
      <c r="E82" s="24"/>
    </row>
    <row r="83" spans="2:5" x14ac:dyDescent="0.25">
      <c r="D83" s="24"/>
      <c r="E83" s="24"/>
    </row>
    <row r="84" spans="2:5" x14ac:dyDescent="0.25">
      <c r="D84" s="24"/>
      <c r="E84" s="24"/>
    </row>
    <row r="85" spans="2:5" x14ac:dyDescent="0.25">
      <c r="D85" s="24"/>
      <c r="E85" s="24"/>
    </row>
    <row r="86" spans="2:5" x14ac:dyDescent="0.25">
      <c r="D86" s="24"/>
      <c r="E86" s="24"/>
    </row>
    <row r="87" spans="2:5" x14ac:dyDescent="0.25">
      <c r="B87" s="49"/>
      <c r="D87" s="24"/>
      <c r="E87" s="24"/>
    </row>
    <row r="88" spans="2:5" x14ac:dyDescent="0.25">
      <c r="B88" s="49"/>
      <c r="D88" s="24"/>
      <c r="E88" s="24"/>
    </row>
    <row r="89" spans="2:5" x14ac:dyDescent="0.25">
      <c r="B89" s="49"/>
      <c r="D89" s="24"/>
      <c r="E89" s="24"/>
    </row>
    <row r="90" spans="2:5" x14ac:dyDescent="0.25">
      <c r="B90" s="49"/>
      <c r="D90" s="24"/>
      <c r="E90" s="24"/>
    </row>
    <row r="91" spans="2:5" x14ac:dyDescent="0.25">
      <c r="C91" s="24"/>
      <c r="D91" s="24"/>
      <c r="E91" s="24"/>
    </row>
  </sheetData>
  <printOptions horizontalCentered="1"/>
  <pageMargins left="0.5" right="0.5" top="0.5" bottom="0.5" header="0.25" footer="0.25"/>
  <pageSetup scale="85" orientation="portrait" r:id="rId1"/>
  <headerFooter alignWithMargins="0">
    <oddFooter>&amp;C&amp;8&amp;F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zoomScale="85" zoomScaleNormal="85" zoomScaleSheetLayoutView="100" workbookViewId="0">
      <pane xSplit="2" ySplit="8" topLeftCell="C9" activePane="bottomRight" state="frozen"/>
      <selection activeCell="C25" sqref="C25"/>
      <selection pane="topRight" activeCell="C25" sqref="C25"/>
      <selection pane="bottomLeft" activeCell="C25" sqref="C25"/>
      <selection pane="bottomRight" activeCell="B37" sqref="B37"/>
    </sheetView>
  </sheetViews>
  <sheetFormatPr defaultColWidth="9.1796875" defaultRowHeight="12.5" x14ac:dyDescent="0.25"/>
  <cols>
    <col min="1" max="1" width="5.7265625" style="2" customWidth="1"/>
    <col min="2" max="2" width="29.453125" style="2" bestFit="1" customWidth="1"/>
    <col min="3" max="5" width="16.7265625" style="2" customWidth="1"/>
    <col min="6" max="6" width="5.453125" style="2" customWidth="1"/>
    <col min="7" max="7" width="61.453125" style="63" bestFit="1" customWidth="1"/>
    <col min="8" max="8" width="11.81640625" style="2" bestFit="1" customWidth="1"/>
    <col min="9" max="16384" width="9.1796875" style="2"/>
  </cols>
  <sheetData>
    <row r="1" spans="1:7" x14ac:dyDescent="0.25">
      <c r="A1" s="1" t="s">
        <v>0</v>
      </c>
    </row>
    <row r="2" spans="1:7" ht="14" x14ac:dyDescent="0.3">
      <c r="A2" s="1" t="s">
        <v>1</v>
      </c>
      <c r="C2" s="4"/>
      <c r="D2" s="4"/>
      <c r="E2" s="4"/>
      <c r="F2" s="4"/>
    </row>
    <row r="3" spans="1:7" ht="14" x14ac:dyDescent="0.3">
      <c r="A3" s="1" t="s">
        <v>294</v>
      </c>
      <c r="C3" s="4"/>
      <c r="D3" s="4"/>
      <c r="E3" s="4"/>
      <c r="F3" s="4"/>
    </row>
    <row r="4" spans="1:7" x14ac:dyDescent="0.25">
      <c r="A4" s="17" t="s">
        <v>293</v>
      </c>
    </row>
    <row r="6" spans="1:7" x14ac:dyDescent="0.25">
      <c r="A6" s="2" t="s">
        <v>24</v>
      </c>
    </row>
    <row r="7" spans="1:7" x14ac:dyDescent="0.25">
      <c r="C7" s="5"/>
      <c r="D7" s="5"/>
      <c r="E7" s="5"/>
      <c r="F7" s="5"/>
    </row>
    <row r="8" spans="1:7" x14ac:dyDescent="0.25">
      <c r="A8" s="5">
        <v>1</v>
      </c>
      <c r="C8" s="6" t="s">
        <v>2</v>
      </c>
      <c r="D8" s="6" t="s">
        <v>3</v>
      </c>
      <c r="E8" s="6" t="s">
        <v>4</v>
      </c>
      <c r="F8" s="62"/>
      <c r="G8" s="63" t="s">
        <v>177</v>
      </c>
    </row>
    <row r="9" spans="1:7" x14ac:dyDescent="0.25">
      <c r="A9" s="5">
        <f t="shared" ref="A9:A44" si="0">+A8+1</f>
        <v>2</v>
      </c>
      <c r="B9" s="7" t="s">
        <v>25</v>
      </c>
      <c r="C9" s="3"/>
      <c r="D9" s="3"/>
      <c r="E9" s="3"/>
      <c r="F9" s="3"/>
    </row>
    <row r="10" spans="1:7" x14ac:dyDescent="0.25">
      <c r="A10" s="5">
        <f t="shared" si="0"/>
        <v>3</v>
      </c>
      <c r="B10" s="2" t="s">
        <v>5</v>
      </c>
      <c r="C10" s="3">
        <f>+'Revenue Summary'!C9</f>
        <v>597608007.98000002</v>
      </c>
      <c r="D10" s="3">
        <f>+'Revenue Summary'!D9</f>
        <v>67245722.169999957</v>
      </c>
      <c r="E10" s="8">
        <f>+C10+D10</f>
        <v>664853730.14999998</v>
      </c>
      <c r="F10" s="8"/>
      <c r="G10" s="63" t="s">
        <v>178</v>
      </c>
    </row>
    <row r="11" spans="1:7" x14ac:dyDescent="0.25">
      <c r="A11" s="5">
        <f t="shared" si="0"/>
        <v>4</v>
      </c>
      <c r="B11" s="2" t="s">
        <v>6</v>
      </c>
      <c r="C11" s="3">
        <f>+'Revenue Summary'!C10</f>
        <v>404187.08000000007</v>
      </c>
      <c r="D11" s="3">
        <f>+'Revenue Summary'!D10</f>
        <v>68731.373333333526</v>
      </c>
      <c r="E11" s="8">
        <f>+C11+D11</f>
        <v>472918.4533333336</v>
      </c>
      <c r="F11" s="8"/>
      <c r="G11" s="63" t="s">
        <v>178</v>
      </c>
    </row>
    <row r="12" spans="1:7" x14ac:dyDescent="0.25">
      <c r="A12" s="5">
        <f t="shared" si="0"/>
        <v>5</v>
      </c>
      <c r="B12" s="2" t="s">
        <v>7</v>
      </c>
      <c r="C12" s="3">
        <f>+'Revenue Summary'!C11</f>
        <v>17500049.490000002</v>
      </c>
      <c r="D12" s="3">
        <f>+'Revenue Summary'!D11</f>
        <v>2369250.5</v>
      </c>
      <c r="E12" s="8">
        <f>+C12+D12</f>
        <v>19869299.990000002</v>
      </c>
      <c r="F12" s="8"/>
      <c r="G12" s="63" t="s">
        <v>178</v>
      </c>
    </row>
    <row r="13" spans="1:7" x14ac:dyDescent="0.25">
      <c r="A13" s="5">
        <f t="shared" si="0"/>
        <v>6</v>
      </c>
      <c r="B13" s="2" t="s">
        <v>8</v>
      </c>
      <c r="C13" s="3">
        <f>+'Revenue Summary'!C58</f>
        <v>6965106.4500000002</v>
      </c>
      <c r="D13" s="3">
        <f>+'Revenue Summary'!D58</f>
        <v>-2337162.4599999995</v>
      </c>
      <c r="E13" s="8">
        <f>+C13+D13</f>
        <v>4627943.99</v>
      </c>
      <c r="F13" s="8"/>
      <c r="G13" s="63" t="s">
        <v>178</v>
      </c>
    </row>
    <row r="14" spans="1:7" x14ac:dyDescent="0.25">
      <c r="A14" s="5">
        <f t="shared" si="0"/>
        <v>7</v>
      </c>
      <c r="B14" s="2" t="s">
        <v>9</v>
      </c>
      <c r="C14" s="73">
        <f>+'Revenue Summary'!C45</f>
        <v>3717288.963186</v>
      </c>
      <c r="D14" s="73">
        <f>+'Revenue Summary'!D45</f>
        <v>229280.96681399998</v>
      </c>
      <c r="E14" s="10">
        <f>+C14+D14</f>
        <v>3946569.93</v>
      </c>
      <c r="F14" s="12"/>
      <c r="G14" s="63" t="s">
        <v>178</v>
      </c>
    </row>
    <row r="15" spans="1:7" x14ac:dyDescent="0.25">
      <c r="A15" s="5">
        <f t="shared" si="0"/>
        <v>8</v>
      </c>
      <c r="C15" s="11"/>
      <c r="D15" s="11"/>
      <c r="E15" s="12"/>
      <c r="F15" s="12"/>
    </row>
    <row r="16" spans="1:7" x14ac:dyDescent="0.25">
      <c r="A16" s="5">
        <f t="shared" si="0"/>
        <v>9</v>
      </c>
      <c r="B16" s="2" t="s">
        <v>10</v>
      </c>
      <c r="C16" s="3">
        <f>SUM(C10:C14)</f>
        <v>626194639.96318614</v>
      </c>
      <c r="D16" s="3">
        <f>SUM(D10:D14)</f>
        <v>67575822.550147295</v>
      </c>
      <c r="E16" s="8">
        <f>SUM(E10:E14)</f>
        <v>693770462.51333332</v>
      </c>
      <c r="F16" s="3"/>
      <c r="G16" s="63" t="s">
        <v>178</v>
      </c>
    </row>
    <row r="17" spans="1:8" x14ac:dyDescent="0.25">
      <c r="A17" s="5">
        <f t="shared" si="0"/>
        <v>10</v>
      </c>
      <c r="C17" s="3"/>
      <c r="D17" s="3"/>
      <c r="E17" s="3"/>
      <c r="F17" s="3"/>
    </row>
    <row r="18" spans="1:8" x14ac:dyDescent="0.25">
      <c r="A18" s="5">
        <f t="shared" si="0"/>
        <v>11</v>
      </c>
      <c r="B18" s="7" t="s">
        <v>26</v>
      </c>
      <c r="C18" s="3"/>
      <c r="D18" s="3"/>
      <c r="E18" s="3"/>
      <c r="F18" s="3"/>
    </row>
    <row r="19" spans="1:8" x14ac:dyDescent="0.25">
      <c r="A19" s="5">
        <f t="shared" si="0"/>
        <v>12</v>
      </c>
      <c r="B19" s="3" t="s">
        <v>27</v>
      </c>
      <c r="C19" s="58">
        <v>176291227.76301301</v>
      </c>
      <c r="D19" s="58">
        <v>17934916.686987024</v>
      </c>
      <c r="E19" s="3">
        <f>+C19+D19</f>
        <v>194226144.45000002</v>
      </c>
      <c r="F19" s="8"/>
      <c r="H19" s="54"/>
    </row>
    <row r="20" spans="1:8" x14ac:dyDescent="0.25">
      <c r="A20" s="5">
        <f t="shared" si="0"/>
        <v>13</v>
      </c>
      <c r="B20" s="3" t="s">
        <v>28</v>
      </c>
      <c r="C20" s="58">
        <v>14110567.839999998</v>
      </c>
      <c r="D20" s="58">
        <v>1921134.0599999996</v>
      </c>
      <c r="E20" s="3">
        <f>+C20+D20</f>
        <v>16031701.899999999</v>
      </c>
      <c r="F20" s="8"/>
      <c r="H20" s="54"/>
    </row>
    <row r="21" spans="1:8" x14ac:dyDescent="0.25">
      <c r="A21" s="5">
        <f t="shared" si="0"/>
        <v>14</v>
      </c>
      <c r="B21" s="3" t="s">
        <v>29</v>
      </c>
      <c r="C21" s="58">
        <v>70495465.40640001</v>
      </c>
      <c r="D21" s="58">
        <v>8258451.6835999945</v>
      </c>
      <c r="E21" s="3">
        <f>+C21+D21</f>
        <v>78753917.090000004</v>
      </c>
      <c r="F21" s="8"/>
      <c r="H21" s="54"/>
    </row>
    <row r="22" spans="1:8" x14ac:dyDescent="0.25">
      <c r="A22" s="5">
        <f t="shared" si="0"/>
        <v>15</v>
      </c>
      <c r="B22" s="3" t="s">
        <v>30</v>
      </c>
      <c r="C22" s="58">
        <v>4362862.53</v>
      </c>
      <c r="D22" s="58">
        <v>512245.37999999983</v>
      </c>
      <c r="E22" s="3">
        <f>+C22+D22</f>
        <v>4875107.91</v>
      </c>
      <c r="F22" s="8"/>
      <c r="H22" s="54"/>
    </row>
    <row r="23" spans="1:8" x14ac:dyDescent="0.25">
      <c r="A23" s="5">
        <f t="shared" si="0"/>
        <v>16</v>
      </c>
      <c r="B23" s="3" t="s">
        <v>31</v>
      </c>
      <c r="C23" s="67">
        <v>-14665139.009999998</v>
      </c>
      <c r="D23" s="67">
        <v>-2854665.26</v>
      </c>
      <c r="E23" s="61">
        <f>+C23+D23</f>
        <v>-17519804.269999996</v>
      </c>
      <c r="F23" s="12"/>
      <c r="H23" s="54"/>
    </row>
    <row r="24" spans="1:8" ht="37.5" x14ac:dyDescent="0.25">
      <c r="A24" s="5">
        <f t="shared" si="0"/>
        <v>17</v>
      </c>
      <c r="B24" s="51" t="s">
        <v>183</v>
      </c>
      <c r="C24" s="59">
        <v>0</v>
      </c>
      <c r="D24" s="59">
        <v>0</v>
      </c>
      <c r="E24" s="59">
        <v>661882.18999999994</v>
      </c>
      <c r="F24" s="12"/>
      <c r="G24" s="68" t="s">
        <v>184</v>
      </c>
      <c r="H24" s="54"/>
    </row>
    <row r="25" spans="1:8" x14ac:dyDescent="0.25">
      <c r="A25" s="5">
        <f t="shared" si="0"/>
        <v>18</v>
      </c>
      <c r="B25" s="3" t="s">
        <v>32</v>
      </c>
      <c r="C25" s="3">
        <f>SUM(C19:C24)</f>
        <v>250594984.52941301</v>
      </c>
      <c r="D25" s="3">
        <f>SUM(D19:D24)</f>
        <v>25772082.550587013</v>
      </c>
      <c r="E25" s="8">
        <f>SUM(E19:E24)</f>
        <v>277028949.2700001</v>
      </c>
      <c r="F25" s="8"/>
      <c r="G25" s="63" t="s">
        <v>178</v>
      </c>
    </row>
    <row r="26" spans="1:8" x14ac:dyDescent="0.25">
      <c r="A26" s="5">
        <f t="shared" si="0"/>
        <v>19</v>
      </c>
      <c r="B26" s="3"/>
      <c r="C26" s="13"/>
      <c r="D26" s="13"/>
      <c r="E26" s="3"/>
      <c r="F26" s="3"/>
    </row>
    <row r="27" spans="1:8" x14ac:dyDescent="0.25">
      <c r="A27" s="5">
        <f t="shared" si="0"/>
        <v>20</v>
      </c>
      <c r="B27" s="8" t="s">
        <v>33</v>
      </c>
      <c r="C27" s="58">
        <v>14839281.250954432</v>
      </c>
      <c r="D27" s="58">
        <v>2759453.359045567</v>
      </c>
      <c r="E27" s="8">
        <f>SUM(C27:D27)</f>
        <v>17598734.609999999</v>
      </c>
      <c r="F27" s="8"/>
      <c r="G27" s="63" t="s">
        <v>178</v>
      </c>
      <c r="H27" s="54"/>
    </row>
    <row r="28" spans="1:8" x14ac:dyDescent="0.25">
      <c r="A28" s="5">
        <f t="shared" si="0"/>
        <v>21</v>
      </c>
      <c r="B28" s="3"/>
      <c r="C28" s="3"/>
      <c r="D28" s="3"/>
      <c r="E28" s="3"/>
      <c r="F28" s="3"/>
    </row>
    <row r="29" spans="1:8" x14ac:dyDescent="0.25">
      <c r="A29" s="5">
        <f t="shared" si="0"/>
        <v>22</v>
      </c>
      <c r="B29" s="8" t="s">
        <v>34</v>
      </c>
      <c r="C29" s="3">
        <f>+C16-C25-C27</f>
        <v>360760374.18281871</v>
      </c>
      <c r="D29" s="3">
        <f>+D16-D25-D27</f>
        <v>39044286.640514717</v>
      </c>
      <c r="E29" s="3">
        <f>+E16-E25-E27</f>
        <v>399142778.63333321</v>
      </c>
      <c r="F29" s="3"/>
    </row>
    <row r="30" spans="1:8" x14ac:dyDescent="0.25">
      <c r="A30" s="5">
        <f t="shared" si="0"/>
        <v>23</v>
      </c>
      <c r="B30" s="3"/>
      <c r="C30" s="3"/>
      <c r="D30" s="3"/>
      <c r="E30" s="3"/>
      <c r="F30" s="3"/>
    </row>
    <row r="31" spans="1:8" x14ac:dyDescent="0.25">
      <c r="A31" s="5">
        <f t="shared" si="0"/>
        <v>24</v>
      </c>
      <c r="B31" s="14" t="s">
        <v>35</v>
      </c>
      <c r="C31" s="3"/>
      <c r="D31" s="3"/>
      <c r="E31" s="3"/>
      <c r="F31" s="3"/>
    </row>
    <row r="32" spans="1:8" x14ac:dyDescent="0.25">
      <c r="A32" s="5">
        <f t="shared" si="0"/>
        <v>25</v>
      </c>
      <c r="B32" s="3" t="s">
        <v>36</v>
      </c>
      <c r="C32" s="74"/>
      <c r="D32" s="74"/>
      <c r="E32" s="3">
        <f>+C32+D32</f>
        <v>0</v>
      </c>
      <c r="F32" s="3"/>
    </row>
    <row r="33" spans="1:8" x14ac:dyDescent="0.25">
      <c r="A33" s="5">
        <f t="shared" si="0"/>
        <v>26</v>
      </c>
      <c r="B33" s="3" t="s">
        <v>37</v>
      </c>
      <c r="C33" s="75"/>
      <c r="D33" s="75"/>
      <c r="E33" s="61">
        <f>+C33+D33</f>
        <v>0</v>
      </c>
      <c r="F33" s="61"/>
      <c r="H33" s="54"/>
    </row>
    <row r="34" spans="1:8" x14ac:dyDescent="0.25">
      <c r="A34" s="5">
        <f t="shared" si="0"/>
        <v>27</v>
      </c>
      <c r="B34" s="51" t="s">
        <v>176</v>
      </c>
      <c r="C34" s="66">
        <v>11899866.859999999</v>
      </c>
      <c r="D34" s="66">
        <v>0</v>
      </c>
      <c r="E34" s="9">
        <f>+C34+D34</f>
        <v>11899866.859999999</v>
      </c>
      <c r="F34" s="61"/>
      <c r="G34" s="63" t="s">
        <v>178</v>
      </c>
      <c r="H34" s="54"/>
    </row>
    <row r="35" spans="1:8" x14ac:dyDescent="0.25">
      <c r="A35" s="5">
        <f t="shared" si="0"/>
        <v>28</v>
      </c>
      <c r="B35" s="3" t="s">
        <v>38</v>
      </c>
      <c r="C35" s="3">
        <f>SUM(C32:C34)</f>
        <v>11899866.859999999</v>
      </c>
      <c r="D35" s="3">
        <f>SUM(D32:D34)</f>
        <v>0</v>
      </c>
      <c r="E35" s="8">
        <f>SUM(E32:E34)</f>
        <v>11899866.859999999</v>
      </c>
      <c r="F35" s="8"/>
      <c r="H35" s="65"/>
    </row>
    <row r="36" spans="1:8" x14ac:dyDescent="0.25">
      <c r="A36" s="5">
        <f t="shared" si="0"/>
        <v>29</v>
      </c>
      <c r="B36" s="3"/>
      <c r="C36" s="15">
        <f>+C35/E35</f>
        <v>1</v>
      </c>
      <c r="D36" s="15">
        <f>1-C36</f>
        <v>0</v>
      </c>
      <c r="E36" s="3"/>
      <c r="F36" s="3"/>
    </row>
    <row r="37" spans="1:8" x14ac:dyDescent="0.25">
      <c r="A37" s="5"/>
      <c r="B37" s="14"/>
      <c r="C37" s="3"/>
      <c r="D37" s="3"/>
      <c r="E37" s="3"/>
      <c r="F37" s="3"/>
    </row>
    <row r="38" spans="1:8" x14ac:dyDescent="0.25">
      <c r="A38" s="5"/>
      <c r="B38" s="14"/>
      <c r="C38" s="3"/>
      <c r="D38" s="3"/>
      <c r="E38" s="3"/>
      <c r="F38" s="3"/>
      <c r="H38" s="65"/>
    </row>
    <row r="39" spans="1:8" x14ac:dyDescent="0.25">
      <c r="A39" s="5"/>
      <c r="B39" s="14"/>
      <c r="C39" s="3"/>
      <c r="D39" s="3"/>
      <c r="E39" s="3"/>
      <c r="F39" s="3"/>
    </row>
    <row r="40" spans="1:8" x14ac:dyDescent="0.25">
      <c r="A40" s="5"/>
      <c r="B40" s="14"/>
      <c r="C40" s="3"/>
      <c r="D40" s="3"/>
      <c r="E40" s="3"/>
      <c r="F40" s="3"/>
    </row>
    <row r="41" spans="1:8" x14ac:dyDescent="0.25">
      <c r="A41" s="5"/>
      <c r="B41" s="14"/>
      <c r="C41" s="3"/>
      <c r="D41" s="3"/>
      <c r="E41" s="3"/>
      <c r="F41" s="3"/>
    </row>
    <row r="42" spans="1:8" x14ac:dyDescent="0.25">
      <c r="A42" s="5"/>
      <c r="B42" s="14"/>
      <c r="C42" s="3"/>
      <c r="D42" s="3"/>
      <c r="E42" s="3"/>
      <c r="F42" s="3"/>
    </row>
    <row r="43" spans="1:8" x14ac:dyDescent="0.25">
      <c r="A43" s="5"/>
      <c r="B43" s="14"/>
      <c r="C43" s="3"/>
      <c r="D43" s="3"/>
      <c r="E43" s="3"/>
      <c r="F43" s="61"/>
      <c r="H43" s="65"/>
    </row>
    <row r="44" spans="1:8" x14ac:dyDescent="0.25">
      <c r="A44" s="5"/>
      <c r="B44" s="14"/>
      <c r="C44" s="3"/>
      <c r="D44" s="3"/>
      <c r="E44" s="3"/>
      <c r="F44" s="8"/>
      <c r="G44" s="68"/>
    </row>
    <row r="45" spans="1:8" x14ac:dyDescent="0.25">
      <c r="A45" s="5"/>
      <c r="B45" s="14"/>
      <c r="C45" s="3"/>
      <c r="D45" s="3"/>
      <c r="E45" s="3"/>
      <c r="F45" s="3"/>
    </row>
    <row r="46" spans="1:8" x14ac:dyDescent="0.25">
      <c r="A46" s="5"/>
      <c r="B46" s="14"/>
      <c r="C46" s="3"/>
      <c r="D46" s="3"/>
      <c r="E46" s="3"/>
      <c r="F46" s="3"/>
    </row>
    <row r="47" spans="1:8" x14ac:dyDescent="0.25">
      <c r="A47" s="5"/>
      <c r="B47" s="14"/>
      <c r="C47" s="3"/>
      <c r="D47" s="3"/>
      <c r="E47" s="3"/>
      <c r="F47" s="3"/>
    </row>
    <row r="48" spans="1:8" x14ac:dyDescent="0.25">
      <c r="B48" s="51"/>
      <c r="C48" s="3"/>
      <c r="D48" s="3"/>
      <c r="E48" s="3"/>
      <c r="F48" s="3"/>
    </row>
    <row r="49" spans="1:6" x14ac:dyDescent="0.25">
      <c r="B49" s="3"/>
      <c r="C49" s="3"/>
      <c r="D49" s="3"/>
      <c r="E49" s="3"/>
      <c r="F49" s="3"/>
    </row>
    <row r="50" spans="1:6" x14ac:dyDescent="0.25">
      <c r="C50" s="16"/>
      <c r="D50" s="16"/>
      <c r="E50" s="16"/>
      <c r="F50" s="16"/>
    </row>
    <row r="51" spans="1:6" x14ac:dyDescent="0.25">
      <c r="C51" s="16"/>
      <c r="D51" s="16"/>
      <c r="E51" s="16"/>
      <c r="F51" s="16"/>
    </row>
    <row r="52" spans="1:6" x14ac:dyDescent="0.25">
      <c r="C52" s="16"/>
      <c r="D52" s="16"/>
      <c r="E52" s="16"/>
      <c r="F52" s="16"/>
    </row>
    <row r="53" spans="1:6" x14ac:dyDescent="0.25">
      <c r="C53" s="16"/>
      <c r="D53" s="16"/>
      <c r="E53" s="16"/>
      <c r="F53" s="16"/>
    </row>
    <row r="54" spans="1:6" x14ac:dyDescent="0.25">
      <c r="C54" s="16"/>
      <c r="D54" s="16"/>
      <c r="E54" s="16"/>
      <c r="F54" s="16"/>
    </row>
    <row r="55" spans="1:6" x14ac:dyDescent="0.25">
      <c r="C55" s="16"/>
      <c r="D55" s="16"/>
      <c r="E55" s="16"/>
      <c r="F55" s="16"/>
    </row>
    <row r="56" spans="1:6" x14ac:dyDescent="0.25">
      <c r="C56" s="16"/>
      <c r="D56" s="16"/>
      <c r="E56" s="16"/>
      <c r="F56" s="16"/>
    </row>
    <row r="57" spans="1:6" x14ac:dyDescent="0.25">
      <c r="C57" s="16"/>
      <c r="D57" s="16"/>
      <c r="E57" s="16"/>
      <c r="F57" s="16"/>
    </row>
    <row r="58" spans="1:6" hidden="1" x14ac:dyDescent="0.25"/>
    <row r="59" spans="1:6" hidden="1" x14ac:dyDescent="0.25"/>
    <row r="60" spans="1:6" hidden="1" x14ac:dyDescent="0.25"/>
    <row r="61" spans="1:6" hidden="1" x14ac:dyDescent="0.25"/>
    <row r="62" spans="1:6" hidden="1" x14ac:dyDescent="0.25">
      <c r="A62" s="18" t="s">
        <v>40</v>
      </c>
    </row>
    <row r="63" spans="1:6" hidden="1" x14ac:dyDescent="0.25">
      <c r="A63" s="18"/>
      <c r="B63" s="18" t="s">
        <v>41</v>
      </c>
      <c r="C63" s="3">
        <f>+C10+C11</f>
        <v>598012195.06000006</v>
      </c>
      <c r="E63" s="3">
        <f>+E10+E11</f>
        <v>665326648.60333335</v>
      </c>
      <c r="F63" s="3"/>
    </row>
    <row r="64" spans="1:6" hidden="1" x14ac:dyDescent="0.25">
      <c r="A64" s="18"/>
      <c r="B64" s="18" t="s">
        <v>42</v>
      </c>
      <c r="C64" s="3">
        <f>+C12</f>
        <v>17500049.490000002</v>
      </c>
      <c r="D64" s="3"/>
      <c r="E64" s="3">
        <f>+E12</f>
        <v>19869299.990000002</v>
      </c>
      <c r="F64" s="3"/>
    </row>
    <row r="65" spans="1:6" hidden="1" x14ac:dyDescent="0.25">
      <c r="A65" s="18"/>
      <c r="B65" s="18" t="s">
        <v>43</v>
      </c>
      <c r="C65" s="3">
        <f>+SUM(C13:C14)</f>
        <v>10682395.413186001</v>
      </c>
      <c r="D65" s="3"/>
      <c r="E65" s="3">
        <f>+SUM(E13:E14)</f>
        <v>8574513.9199999999</v>
      </c>
      <c r="F65" s="3"/>
    </row>
    <row r="66" spans="1:6" hidden="1" x14ac:dyDescent="0.25">
      <c r="A66" s="18"/>
      <c r="B66" s="52" t="s">
        <v>44</v>
      </c>
      <c r="C66" s="3">
        <f>SUM(C63:C65)</f>
        <v>626194639.96318603</v>
      </c>
      <c r="D66" s="3"/>
      <c r="E66" s="3">
        <f>SUM(E63:E65)</f>
        <v>693770462.51333332</v>
      </c>
      <c r="F66" s="3"/>
    </row>
    <row r="67" spans="1:6" hidden="1" x14ac:dyDescent="0.25">
      <c r="A67" s="18"/>
      <c r="B67" s="18"/>
      <c r="C67" s="3"/>
      <c r="D67" s="3"/>
      <c r="E67" s="3"/>
      <c r="F67" s="3"/>
    </row>
    <row r="68" spans="1:6" hidden="1" x14ac:dyDescent="0.25">
      <c r="A68" s="18" t="s">
        <v>45</v>
      </c>
      <c r="B68" s="18"/>
      <c r="C68" s="3"/>
      <c r="D68" s="3"/>
      <c r="E68" s="3"/>
      <c r="F68" s="3"/>
    </row>
    <row r="69" spans="1:6" hidden="1" x14ac:dyDescent="0.25">
      <c r="A69" s="18"/>
      <c r="B69" s="18" t="s">
        <v>46</v>
      </c>
      <c r="C69" s="3">
        <f>+C25</f>
        <v>250594984.52941301</v>
      </c>
      <c r="D69" s="3"/>
      <c r="E69" s="3">
        <f>+E25</f>
        <v>277028949.2700001</v>
      </c>
      <c r="F69" s="3"/>
    </row>
    <row r="70" spans="1:6" hidden="1" x14ac:dyDescent="0.25">
      <c r="A70" s="18"/>
      <c r="B70" s="18" t="s">
        <v>47</v>
      </c>
      <c r="C70" s="3">
        <f>396817+32827116+4129898</f>
        <v>37353831</v>
      </c>
      <c r="D70" s="3"/>
      <c r="E70" s="3">
        <f>436464+35856623+4569901</f>
        <v>40862988</v>
      </c>
      <c r="F70" s="3"/>
    </row>
    <row r="71" spans="1:6" hidden="1" x14ac:dyDescent="0.25">
      <c r="A71" s="18"/>
      <c r="B71" s="18" t="s">
        <v>48</v>
      </c>
      <c r="C71" s="3">
        <v>17743874</v>
      </c>
      <c r="D71" s="3"/>
      <c r="E71" s="3">
        <v>19713407</v>
      </c>
      <c r="F71" s="3"/>
    </row>
    <row r="72" spans="1:6" hidden="1" x14ac:dyDescent="0.25">
      <c r="A72" s="18"/>
      <c r="B72" s="18" t="s">
        <v>49</v>
      </c>
      <c r="C72" s="3">
        <v>4819010</v>
      </c>
      <c r="D72" s="3"/>
      <c r="E72" s="3">
        <v>5376414</v>
      </c>
      <c r="F72" s="3"/>
    </row>
    <row r="73" spans="1:6" hidden="1" x14ac:dyDescent="0.25">
      <c r="A73" s="18"/>
      <c r="B73" s="18" t="s">
        <v>50</v>
      </c>
      <c r="C73" s="3">
        <v>2841080</v>
      </c>
      <c r="D73" s="3"/>
      <c r="E73" s="3">
        <v>3155446</v>
      </c>
      <c r="F73" s="3"/>
    </row>
    <row r="74" spans="1:6" hidden="1" x14ac:dyDescent="0.25">
      <c r="A74" s="18"/>
      <c r="B74" s="18" t="s">
        <v>51</v>
      </c>
      <c r="C74" s="3">
        <v>40848896</v>
      </c>
      <c r="D74" s="3"/>
      <c r="E74" s="3">
        <v>45585185</v>
      </c>
      <c r="F74" s="3"/>
    </row>
    <row r="75" spans="1:6" hidden="1" x14ac:dyDescent="0.25">
      <c r="A75" s="18"/>
      <c r="B75" s="52" t="s">
        <v>52</v>
      </c>
      <c r="C75" s="3">
        <f>SUM(C69:C74)</f>
        <v>354201675.52941298</v>
      </c>
      <c r="D75" s="3"/>
      <c r="E75" s="3">
        <f>SUM(E69:E74)</f>
        <v>391722389.2700001</v>
      </c>
      <c r="F75" s="3"/>
    </row>
    <row r="76" spans="1:6" hidden="1" x14ac:dyDescent="0.25">
      <c r="A76" s="18"/>
      <c r="B76" s="18"/>
      <c r="C76" s="3"/>
      <c r="D76" s="3"/>
      <c r="E76" s="3"/>
      <c r="F76" s="3"/>
    </row>
    <row r="77" spans="1:6" hidden="1" x14ac:dyDescent="0.25">
      <c r="A77" s="18" t="s">
        <v>53</v>
      </c>
      <c r="B77" s="18"/>
      <c r="C77" s="3"/>
      <c r="D77" s="3"/>
      <c r="E77" s="3"/>
      <c r="F77" s="3"/>
    </row>
    <row r="78" spans="1:6" hidden="1" x14ac:dyDescent="0.25">
      <c r="A78" s="18"/>
      <c r="B78" s="18" t="s">
        <v>54</v>
      </c>
      <c r="C78" s="3" t="e">
        <f>+#REF!</f>
        <v>#REF!</v>
      </c>
      <c r="D78" s="3"/>
      <c r="E78" s="3" t="e">
        <f>+#REF!</f>
        <v>#REF!</v>
      </c>
      <c r="F78" s="3"/>
    </row>
    <row r="79" spans="1:6" hidden="1" x14ac:dyDescent="0.25">
      <c r="A79" s="18"/>
      <c r="B79" s="18" t="s">
        <v>55</v>
      </c>
      <c r="C79" s="3">
        <f>+C44+C27</f>
        <v>14839281.250954432</v>
      </c>
      <c r="D79" s="3"/>
      <c r="E79" s="3">
        <f>+E44+E27</f>
        <v>17598734.609999999</v>
      </c>
      <c r="F79" s="3"/>
    </row>
    <row r="80" spans="1:6" hidden="1" x14ac:dyDescent="0.25">
      <c r="A80" s="18"/>
      <c r="B80" s="52" t="s">
        <v>56</v>
      </c>
      <c r="C80" s="3" t="e">
        <f>+C75+C78+C79</f>
        <v>#REF!</v>
      </c>
      <c r="D80" s="3"/>
      <c r="E80" s="3" t="e">
        <f>+E75+E78+E79</f>
        <v>#REF!</v>
      </c>
      <c r="F80" s="3"/>
    </row>
    <row r="81" spans="1:6" hidden="1" x14ac:dyDescent="0.25">
      <c r="A81" s="18"/>
    </row>
    <row r="82" spans="1:6" hidden="1" x14ac:dyDescent="0.25">
      <c r="A82" s="18" t="s">
        <v>57</v>
      </c>
      <c r="C82" s="3" t="e">
        <f>+C66-C80</f>
        <v>#REF!</v>
      </c>
      <c r="E82" s="3" t="e">
        <f>+E66-E80</f>
        <v>#REF!</v>
      </c>
      <c r="F82" s="3"/>
    </row>
    <row r="83" spans="1:6" hidden="1" x14ac:dyDescent="0.25">
      <c r="C83" s="3"/>
      <c r="E83" s="3"/>
      <c r="F83" s="3"/>
    </row>
    <row r="84" spans="1:6" hidden="1" x14ac:dyDescent="0.25"/>
    <row r="85" spans="1:6" hidden="1" x14ac:dyDescent="0.25"/>
    <row r="86" spans="1:6" hidden="1" x14ac:dyDescent="0.25"/>
    <row r="87" spans="1:6" hidden="1" x14ac:dyDescent="0.25"/>
  </sheetData>
  <printOptions horizontalCentered="1"/>
  <pageMargins left="0.5" right="0.5" top="0.5" bottom="0.5" header="0.25" footer="0.25"/>
  <pageSetup scale="94" orientation="portrait" r:id="rId1"/>
  <headerFooter alignWithMargins="0">
    <oddFooter>&amp;C&amp;8&amp;F &amp;D &amp;T</oddFooter>
  </headerFooter>
  <rowBreaks count="1" manualBreakCount="1">
    <brk id="49" max="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0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12" sqref="D12"/>
    </sheetView>
  </sheetViews>
  <sheetFormatPr defaultColWidth="9.1796875" defaultRowHeight="14.5" x14ac:dyDescent="0.35"/>
  <cols>
    <col min="1" max="1" width="36.54296875" style="79" bestFit="1" customWidth="1"/>
    <col min="2" max="2" width="24" style="79" bestFit="1" customWidth="1"/>
    <col min="3" max="3" width="26.1796875" style="79" bestFit="1" customWidth="1"/>
    <col min="4" max="4" width="24.81640625" style="79" bestFit="1" customWidth="1"/>
    <col min="5" max="9" width="9.1796875" style="79"/>
    <col min="10" max="11" width="12.54296875" style="79" bestFit="1" customWidth="1"/>
    <col min="12" max="13" width="9.1796875" style="79"/>
    <col min="14" max="14" width="14" style="178" bestFit="1" customWidth="1"/>
    <col min="15" max="15" width="17.453125" style="79" bestFit="1" customWidth="1"/>
    <col min="16" max="16384" width="9.1796875" style="79"/>
  </cols>
  <sheetData>
    <row r="1" spans="1:10" ht="31" x14ac:dyDescent="0.35">
      <c r="A1" s="104" t="s">
        <v>76</v>
      </c>
    </row>
    <row r="2" spans="1:10" ht="15" thickBot="1" x14ac:dyDescent="0.4">
      <c r="A2" s="103"/>
    </row>
    <row r="3" spans="1:10" ht="15" thickBot="1" x14ac:dyDescent="0.4">
      <c r="A3" s="101"/>
      <c r="B3" s="102" t="s">
        <v>221</v>
      </c>
      <c r="C3" s="102" t="s">
        <v>220</v>
      </c>
      <c r="D3" s="102" t="s">
        <v>219</v>
      </c>
    </row>
    <row r="4" spans="1:10" ht="15" thickBot="1" x14ac:dyDescent="0.4">
      <c r="A4" s="102" t="s">
        <v>77</v>
      </c>
      <c r="B4" s="101" t="s">
        <v>78</v>
      </c>
      <c r="C4" s="101" t="s">
        <v>78</v>
      </c>
      <c r="D4" s="101" t="s">
        <v>78</v>
      </c>
      <c r="E4" s="100" t="s">
        <v>218</v>
      </c>
    </row>
    <row r="5" spans="1:10" ht="15" thickBot="1" x14ac:dyDescent="0.4">
      <c r="A5" s="93" t="s">
        <v>217</v>
      </c>
      <c r="B5" s="83">
        <v>-5256451.03</v>
      </c>
      <c r="C5" s="96"/>
      <c r="D5" s="83">
        <v>-5256451.03</v>
      </c>
      <c r="E5" s="80">
        <f t="shared" ref="E5:E36" si="0">+B5+C5-D5</f>
        <v>0</v>
      </c>
    </row>
    <row r="6" spans="1:10" ht="15" thickBot="1" x14ac:dyDescent="0.4">
      <c r="A6" s="93" t="s">
        <v>79</v>
      </c>
      <c r="B6" s="81">
        <v>-298106394.57999998</v>
      </c>
      <c r="C6" s="81">
        <v>-116863181.19</v>
      </c>
      <c r="D6" s="81">
        <v>-414969575.76999998</v>
      </c>
      <c r="E6" s="80">
        <f t="shared" si="0"/>
        <v>0</v>
      </c>
    </row>
    <row r="7" spans="1:10" ht="20.5" thickBot="1" x14ac:dyDescent="0.4">
      <c r="A7" s="93" t="s">
        <v>80</v>
      </c>
      <c r="B7" s="83">
        <v>-1900427.77</v>
      </c>
      <c r="C7" s="83">
        <v>-573305.59</v>
      </c>
      <c r="D7" s="83">
        <v>-2473733.36</v>
      </c>
      <c r="E7" s="80">
        <f t="shared" si="0"/>
        <v>0</v>
      </c>
    </row>
    <row r="8" spans="1:10" ht="15" thickBot="1" x14ac:dyDescent="0.4">
      <c r="A8" s="88" t="s">
        <v>81</v>
      </c>
      <c r="B8" s="81">
        <v>-305263273.38</v>
      </c>
      <c r="C8" s="81">
        <v>-117436486.78</v>
      </c>
      <c r="D8" s="81">
        <v>-422699760.16000003</v>
      </c>
      <c r="E8" s="80">
        <f t="shared" si="0"/>
        <v>0</v>
      </c>
    </row>
    <row r="9" spans="1:10" ht="15" thickBot="1" x14ac:dyDescent="0.4">
      <c r="A9" s="93" t="s">
        <v>216</v>
      </c>
      <c r="B9" s="83">
        <v>-2634039.86</v>
      </c>
      <c r="C9" s="96"/>
      <c r="D9" s="83">
        <v>-2634039.86</v>
      </c>
      <c r="E9" s="80">
        <f t="shared" si="0"/>
        <v>0</v>
      </c>
    </row>
    <row r="10" spans="1:10" ht="15" thickBot="1" x14ac:dyDescent="0.4">
      <c r="A10" s="93" t="s">
        <v>215</v>
      </c>
      <c r="B10" s="81">
        <v>-496132.09</v>
      </c>
      <c r="C10" s="92"/>
      <c r="D10" s="81">
        <v>-496132.09</v>
      </c>
      <c r="E10" s="80">
        <f t="shared" si="0"/>
        <v>0</v>
      </c>
    </row>
    <row r="11" spans="1:10" ht="20.5" thickBot="1" x14ac:dyDescent="0.4">
      <c r="A11" s="93" t="s">
        <v>82</v>
      </c>
      <c r="B11" s="83">
        <v>-179631144.06999999</v>
      </c>
      <c r="C11" s="83">
        <v>-67444033.829999998</v>
      </c>
      <c r="D11" s="83">
        <v>-247075177.90000001</v>
      </c>
      <c r="E11" s="80">
        <f t="shared" si="0"/>
        <v>0</v>
      </c>
    </row>
    <row r="12" spans="1:10" ht="20.5" thickBot="1" x14ac:dyDescent="0.4">
      <c r="A12" s="93" t="s">
        <v>83</v>
      </c>
      <c r="B12" s="81">
        <v>-158223.93</v>
      </c>
      <c r="C12" s="81">
        <v>-177019.19</v>
      </c>
      <c r="D12" s="81">
        <v>-335243.12</v>
      </c>
      <c r="E12" s="80">
        <f t="shared" si="0"/>
        <v>0</v>
      </c>
      <c r="H12" s="79" t="s">
        <v>50</v>
      </c>
      <c r="J12" s="80">
        <f>+D8+D13</f>
        <v>-673240353.13</v>
      </c>
    </row>
    <row r="13" spans="1:10" ht="15" thickBot="1" x14ac:dyDescent="0.4">
      <c r="A13" s="88" t="s">
        <v>84</v>
      </c>
      <c r="B13" s="83">
        <v>-182919539.94999999</v>
      </c>
      <c r="C13" s="83">
        <v>-67621053.019999996</v>
      </c>
      <c r="D13" s="83">
        <v>-250540592.97</v>
      </c>
      <c r="E13" s="80">
        <f t="shared" si="0"/>
        <v>0</v>
      </c>
      <c r="H13" s="79" t="s">
        <v>210</v>
      </c>
      <c r="J13" s="89">
        <f>-D9-D10-D5</f>
        <v>8386622.9800000004</v>
      </c>
    </row>
    <row r="14" spans="1:10" ht="20.5" thickBot="1" x14ac:dyDescent="0.4">
      <c r="A14" s="93" t="s">
        <v>185</v>
      </c>
      <c r="B14" s="81">
        <v>459487</v>
      </c>
      <c r="C14" s="81">
        <v>-566805</v>
      </c>
      <c r="D14" s="81">
        <v>-107318</v>
      </c>
      <c r="E14" s="80">
        <f t="shared" si="0"/>
        <v>0</v>
      </c>
      <c r="J14" s="80">
        <f>SUM(J12:J13)</f>
        <v>-664853730.14999998</v>
      </c>
    </row>
    <row r="15" spans="1:10" ht="15" thickBot="1" x14ac:dyDescent="0.4">
      <c r="A15" s="93" t="s">
        <v>186</v>
      </c>
      <c r="B15" s="83">
        <v>-1066223</v>
      </c>
      <c r="C15" s="83">
        <v>1374750</v>
      </c>
      <c r="D15" s="83">
        <v>308527</v>
      </c>
      <c r="E15" s="80">
        <f t="shared" si="0"/>
        <v>0</v>
      </c>
    </row>
    <row r="16" spans="1:10" ht="20.5" thickBot="1" x14ac:dyDescent="0.4">
      <c r="A16" s="93" t="s">
        <v>85</v>
      </c>
      <c r="B16" s="81">
        <v>-445757.36</v>
      </c>
      <c r="C16" s="81">
        <v>-743154.88</v>
      </c>
      <c r="D16" s="81">
        <v>-1188912.24</v>
      </c>
      <c r="E16" s="80">
        <f t="shared" si="0"/>
        <v>0</v>
      </c>
    </row>
    <row r="17" spans="1:10" ht="20.5" thickBot="1" x14ac:dyDescent="0.4">
      <c r="A17" s="93" t="s">
        <v>86</v>
      </c>
      <c r="B17" s="83">
        <v>-587458.03</v>
      </c>
      <c r="C17" s="83">
        <v>1776370.27</v>
      </c>
      <c r="D17" s="83">
        <v>1188912.24</v>
      </c>
      <c r="E17" s="80">
        <f t="shared" si="0"/>
        <v>0</v>
      </c>
    </row>
    <row r="18" spans="1:10" ht="20.5" thickBot="1" x14ac:dyDescent="0.4">
      <c r="A18" s="93" t="s">
        <v>87</v>
      </c>
      <c r="B18" s="81">
        <v>-232428354.03</v>
      </c>
      <c r="C18" s="81">
        <v>-141234447.91999999</v>
      </c>
      <c r="D18" s="81">
        <v>-373662801.94999999</v>
      </c>
      <c r="E18" s="80">
        <f t="shared" si="0"/>
        <v>0</v>
      </c>
    </row>
    <row r="19" spans="1:10" ht="20.5" thickBot="1" x14ac:dyDescent="0.4">
      <c r="A19" s="93" t="s">
        <v>88</v>
      </c>
      <c r="B19" s="83">
        <v>279812471.75999999</v>
      </c>
      <c r="C19" s="83">
        <v>92001225.739999995</v>
      </c>
      <c r="D19" s="83">
        <v>371813697.5</v>
      </c>
      <c r="E19" s="80">
        <f t="shared" si="0"/>
        <v>0</v>
      </c>
    </row>
    <row r="20" spans="1:10" ht="20.5" thickBot="1" x14ac:dyDescent="0.4">
      <c r="A20" s="93" t="s">
        <v>214</v>
      </c>
      <c r="B20" s="81">
        <v>-320599.88</v>
      </c>
      <c r="C20" s="92"/>
      <c r="D20" s="81">
        <v>-320599.88</v>
      </c>
      <c r="E20" s="80">
        <f t="shared" si="0"/>
        <v>0</v>
      </c>
      <c r="H20" s="79" t="s">
        <v>213</v>
      </c>
      <c r="J20" s="80">
        <f>+D22</f>
        <v>-793518.33</v>
      </c>
    </row>
    <row r="21" spans="1:10" ht="20.5" thickBot="1" x14ac:dyDescent="0.4">
      <c r="A21" s="93" t="s">
        <v>89</v>
      </c>
      <c r="B21" s="83">
        <v>1219713</v>
      </c>
      <c r="C21" s="83">
        <v>-44736</v>
      </c>
      <c r="D21" s="83">
        <v>1174977</v>
      </c>
      <c r="E21" s="80">
        <f t="shared" si="0"/>
        <v>0</v>
      </c>
      <c r="H21" s="79" t="s">
        <v>210</v>
      </c>
      <c r="J21" s="89">
        <f>-D20</f>
        <v>320599.88</v>
      </c>
    </row>
    <row r="22" spans="1:10" ht="15" thickBot="1" x14ac:dyDescent="0.4">
      <c r="A22" s="91" t="s">
        <v>6</v>
      </c>
      <c r="B22" s="90">
        <v>46643279.460000001</v>
      </c>
      <c r="C22" s="90">
        <v>-47436797.789999999</v>
      </c>
      <c r="D22" s="90">
        <v>-793518.33</v>
      </c>
      <c r="E22" s="80">
        <f t="shared" si="0"/>
        <v>1.7462298274040222E-9</v>
      </c>
      <c r="J22" s="80">
        <f>SUM(J20:J21)</f>
        <v>-472918.44999999995</v>
      </c>
    </row>
    <row r="23" spans="1:10" ht="15" thickBot="1" x14ac:dyDescent="0.4">
      <c r="A23" s="93" t="s">
        <v>212</v>
      </c>
      <c r="B23" s="83">
        <v>-242760.67</v>
      </c>
      <c r="C23" s="96"/>
      <c r="D23" s="83">
        <v>-242760.67</v>
      </c>
      <c r="E23" s="80">
        <f t="shared" si="0"/>
        <v>0</v>
      </c>
    </row>
    <row r="24" spans="1:10" ht="20.5" thickBot="1" x14ac:dyDescent="0.4">
      <c r="A24" s="93" t="s">
        <v>211</v>
      </c>
      <c r="B24" s="81">
        <v>-14623093.119999999</v>
      </c>
      <c r="C24" s="81">
        <v>-5246206.87</v>
      </c>
      <c r="D24" s="81">
        <v>-19869299.989999998</v>
      </c>
      <c r="E24" s="80">
        <f t="shared" si="0"/>
        <v>0</v>
      </c>
      <c r="H24" s="79" t="s">
        <v>7</v>
      </c>
      <c r="J24" s="80">
        <f>+D25</f>
        <v>-20112060.66</v>
      </c>
    </row>
    <row r="25" spans="1:10" ht="15" thickBot="1" x14ac:dyDescent="0.4">
      <c r="A25" s="91" t="s">
        <v>90</v>
      </c>
      <c r="B25" s="90">
        <v>-14865853.789999999</v>
      </c>
      <c r="C25" s="90">
        <v>-5246206.87</v>
      </c>
      <c r="D25" s="90">
        <v>-20112060.66</v>
      </c>
      <c r="E25" s="80">
        <f t="shared" si="0"/>
        <v>0</v>
      </c>
      <c r="H25" s="79" t="s">
        <v>210</v>
      </c>
      <c r="J25" s="89">
        <f>-D23</f>
        <v>242760.67</v>
      </c>
    </row>
    <row r="26" spans="1:10" ht="20.5" thickBot="1" x14ac:dyDescent="0.4">
      <c r="A26" s="93" t="s">
        <v>209</v>
      </c>
      <c r="B26" s="81">
        <v>6982779.3499999996</v>
      </c>
      <c r="C26" s="92"/>
      <c r="D26" s="81">
        <v>6982779.3499999996</v>
      </c>
      <c r="E26" s="80">
        <f t="shared" si="0"/>
        <v>0</v>
      </c>
      <c r="J26" s="80">
        <f>SUM(J24:J25)</f>
        <v>-19869299.989999998</v>
      </c>
    </row>
    <row r="27" spans="1:10" ht="20.5" thickBot="1" x14ac:dyDescent="0.4">
      <c r="A27" s="93" t="s">
        <v>91</v>
      </c>
      <c r="B27" s="83">
        <v>-11590798.4</v>
      </c>
      <c r="C27" s="96"/>
      <c r="D27" s="83">
        <v>-11590798.4</v>
      </c>
      <c r="E27" s="80">
        <f t="shared" si="0"/>
        <v>0</v>
      </c>
    </row>
    <row r="28" spans="1:10" ht="15" thickBot="1" x14ac:dyDescent="0.4">
      <c r="A28" s="93" t="s">
        <v>92</v>
      </c>
      <c r="B28" s="92"/>
      <c r="C28" s="92"/>
      <c r="D28" s="92"/>
      <c r="E28" s="80">
        <f t="shared" si="0"/>
        <v>0</v>
      </c>
    </row>
    <row r="29" spans="1:10" ht="20.5" thickBot="1" x14ac:dyDescent="0.4">
      <c r="A29" s="93" t="s">
        <v>93</v>
      </c>
      <c r="B29" s="96"/>
      <c r="C29" s="96"/>
      <c r="D29" s="96"/>
      <c r="E29" s="80">
        <f t="shared" si="0"/>
        <v>0</v>
      </c>
    </row>
    <row r="30" spans="1:10" ht="20.5" thickBot="1" x14ac:dyDescent="0.4">
      <c r="A30" s="93" t="s">
        <v>94</v>
      </c>
      <c r="B30" s="81">
        <v>-6372709.8700000001</v>
      </c>
      <c r="C30" s="81">
        <v>-552505.5</v>
      </c>
      <c r="D30" s="81">
        <v>-6925215.3700000001</v>
      </c>
      <c r="E30" s="80">
        <f t="shared" si="0"/>
        <v>0</v>
      </c>
    </row>
    <row r="31" spans="1:10" ht="20.5" thickBot="1" x14ac:dyDescent="0.4">
      <c r="A31" s="93" t="s">
        <v>95</v>
      </c>
      <c r="B31" s="83">
        <v>9522536.4100000001</v>
      </c>
      <c r="C31" s="83">
        <v>3418267.35</v>
      </c>
      <c r="D31" s="83">
        <v>12940803.76</v>
      </c>
      <c r="E31" s="80">
        <f t="shared" si="0"/>
        <v>0</v>
      </c>
    </row>
    <row r="32" spans="1:10" ht="20.5" thickBot="1" x14ac:dyDescent="0.4">
      <c r="A32" s="93" t="s">
        <v>96</v>
      </c>
      <c r="B32" s="81">
        <v>1421757.24</v>
      </c>
      <c r="C32" s="81">
        <v>505035.39</v>
      </c>
      <c r="D32" s="81">
        <v>1926792.63</v>
      </c>
      <c r="E32" s="80">
        <f t="shared" si="0"/>
        <v>0</v>
      </c>
    </row>
    <row r="33" spans="1:15" ht="20.5" thickBot="1" x14ac:dyDescent="0.4">
      <c r="A33" s="93" t="s">
        <v>97</v>
      </c>
      <c r="B33" s="83">
        <v>-897003.11</v>
      </c>
      <c r="C33" s="83">
        <v>-34805.699999999997</v>
      </c>
      <c r="D33" s="83">
        <v>-931808.81</v>
      </c>
      <c r="E33" s="80">
        <f t="shared" si="0"/>
        <v>0</v>
      </c>
    </row>
    <row r="34" spans="1:15" ht="20.5" thickBot="1" x14ac:dyDescent="0.4">
      <c r="A34" s="93" t="s">
        <v>187</v>
      </c>
      <c r="B34" s="81">
        <v>-3838766.98</v>
      </c>
      <c r="C34" s="81">
        <v>-950831.13</v>
      </c>
      <c r="D34" s="81">
        <v>-4789598.1100000003</v>
      </c>
      <c r="E34" s="80">
        <f t="shared" si="0"/>
        <v>0</v>
      </c>
    </row>
    <row r="35" spans="1:15" ht="20.5" thickBot="1" x14ac:dyDescent="0.4">
      <c r="A35" s="93" t="s">
        <v>98</v>
      </c>
      <c r="B35" s="83">
        <v>64192.17</v>
      </c>
      <c r="C35" s="83">
        <v>34751.35</v>
      </c>
      <c r="D35" s="83">
        <v>98943.52</v>
      </c>
      <c r="E35" s="80">
        <f t="shared" si="0"/>
        <v>0</v>
      </c>
    </row>
    <row r="36" spans="1:15" ht="15" thickBot="1" x14ac:dyDescent="0.4">
      <c r="A36" s="93" t="s">
        <v>99</v>
      </c>
      <c r="B36" s="81">
        <v>176205.38</v>
      </c>
      <c r="C36" s="81">
        <v>57633.19</v>
      </c>
      <c r="D36" s="81">
        <v>233838.57</v>
      </c>
      <c r="E36" s="80">
        <f t="shared" si="0"/>
        <v>0</v>
      </c>
    </row>
    <row r="37" spans="1:15" ht="20.5" thickBot="1" x14ac:dyDescent="0.4">
      <c r="A37" s="93" t="s">
        <v>100</v>
      </c>
      <c r="B37" s="83">
        <v>2944545.18</v>
      </c>
      <c r="C37" s="83">
        <v>1054183.21</v>
      </c>
      <c r="D37" s="83">
        <v>3998728.39</v>
      </c>
      <c r="E37" s="80">
        <f t="shared" ref="E37:E68" si="1">+B37+C37-D37</f>
        <v>0</v>
      </c>
    </row>
    <row r="38" spans="1:15" ht="20.5" thickBot="1" x14ac:dyDescent="0.4">
      <c r="A38" s="93" t="s">
        <v>101</v>
      </c>
      <c r="B38" s="81">
        <v>81467.259999999995</v>
      </c>
      <c r="C38" s="81">
        <v>24460.06</v>
      </c>
      <c r="D38" s="81">
        <v>105927.32</v>
      </c>
      <c r="E38" s="80">
        <f t="shared" si="1"/>
        <v>0</v>
      </c>
    </row>
    <row r="39" spans="1:15" ht="15" thickBot="1" x14ac:dyDescent="0.4">
      <c r="A39" s="93" t="s">
        <v>102</v>
      </c>
      <c r="B39" s="83">
        <v>211243.45</v>
      </c>
      <c r="C39" s="83">
        <v>93199.06</v>
      </c>
      <c r="D39" s="83">
        <v>304442.51</v>
      </c>
      <c r="E39" s="80">
        <f t="shared" si="1"/>
        <v>0</v>
      </c>
    </row>
    <row r="40" spans="1:15" ht="15" thickBot="1" x14ac:dyDescent="0.4">
      <c r="A40" s="93" t="s">
        <v>103</v>
      </c>
      <c r="B40" s="92"/>
      <c r="C40" s="92"/>
      <c r="D40" s="92"/>
      <c r="E40" s="80">
        <f t="shared" si="1"/>
        <v>0</v>
      </c>
      <c r="G40" s="79" t="s">
        <v>105</v>
      </c>
      <c r="K40" s="80">
        <f>+D42</f>
        <v>2354835.36</v>
      </c>
    </row>
    <row r="41" spans="1:15" ht="15" thickBot="1" x14ac:dyDescent="0.4">
      <c r="A41" s="93" t="s">
        <v>104</v>
      </c>
      <c r="B41" s="96"/>
      <c r="C41" s="96"/>
      <c r="D41" s="96"/>
      <c r="E41" s="80">
        <f t="shared" si="1"/>
        <v>0</v>
      </c>
      <c r="G41" s="79" t="s">
        <v>208</v>
      </c>
      <c r="K41" s="89">
        <f>-D26</f>
        <v>-6982779.3499999996</v>
      </c>
    </row>
    <row r="42" spans="1:15" ht="15" thickBot="1" x14ac:dyDescent="0.4">
      <c r="A42" s="91" t="s">
        <v>105</v>
      </c>
      <c r="B42" s="90">
        <v>-1294551.92</v>
      </c>
      <c r="C42" s="90">
        <v>3649387.28</v>
      </c>
      <c r="D42" s="90">
        <v>2354835.36</v>
      </c>
      <c r="E42" s="80">
        <f t="shared" si="1"/>
        <v>0</v>
      </c>
      <c r="K42" s="80">
        <f>SUM(K40:K41)</f>
        <v>-4627943.99</v>
      </c>
    </row>
    <row r="43" spans="1:15" ht="20.5" thickBot="1" x14ac:dyDescent="0.4">
      <c r="A43" s="93" t="s">
        <v>106</v>
      </c>
      <c r="B43" s="83">
        <v>-1675810.58</v>
      </c>
      <c r="C43" s="83">
        <v>-366387.21</v>
      </c>
      <c r="D43" s="83">
        <v>-2042197.79</v>
      </c>
      <c r="E43" s="80">
        <f t="shared" si="1"/>
        <v>0</v>
      </c>
      <c r="F43" s="179" t="s">
        <v>295</v>
      </c>
      <c r="M43" s="79" t="s">
        <v>106</v>
      </c>
      <c r="N43" s="178">
        <v>-2042197.7899999996</v>
      </c>
      <c r="O43" s="179" t="s">
        <v>295</v>
      </c>
    </row>
    <row r="44" spans="1:15" ht="20.5" thickBot="1" x14ac:dyDescent="0.4">
      <c r="A44" s="93" t="s">
        <v>207</v>
      </c>
      <c r="B44" s="81">
        <v>-20223.060000000001</v>
      </c>
      <c r="C44" s="92"/>
      <c r="D44" s="81">
        <v>-20223.060000000001</v>
      </c>
      <c r="E44" s="80">
        <f t="shared" si="1"/>
        <v>0</v>
      </c>
      <c r="F44" s="179" t="s">
        <v>295</v>
      </c>
      <c r="M44" s="79" t="s">
        <v>207</v>
      </c>
      <c r="N44" s="178">
        <v>-20223.060000000001</v>
      </c>
      <c r="O44" s="179" t="s">
        <v>295</v>
      </c>
    </row>
    <row r="45" spans="1:15" ht="20.5" thickBot="1" x14ac:dyDescent="0.4">
      <c r="A45" s="93" t="s">
        <v>206</v>
      </c>
      <c r="B45" s="83">
        <v>-17095.740000000002</v>
      </c>
      <c r="C45" s="96"/>
      <c r="D45" s="83">
        <v>-17095.740000000002</v>
      </c>
      <c r="E45" s="80">
        <f t="shared" si="1"/>
        <v>0</v>
      </c>
      <c r="F45" s="179" t="s">
        <v>295</v>
      </c>
      <c r="M45" s="79" t="s">
        <v>206</v>
      </c>
      <c r="N45" s="178">
        <v>-17095.739999999998</v>
      </c>
      <c r="O45" s="179" t="s">
        <v>295</v>
      </c>
    </row>
    <row r="46" spans="1:15" ht="20.5" thickBot="1" x14ac:dyDescent="0.4">
      <c r="A46" s="93" t="s">
        <v>107</v>
      </c>
      <c r="B46" s="81">
        <v>-32197.5</v>
      </c>
      <c r="C46" s="81">
        <v>-8165</v>
      </c>
      <c r="D46" s="81">
        <v>-40362.5</v>
      </c>
      <c r="E46" s="80">
        <f t="shared" si="1"/>
        <v>0</v>
      </c>
      <c r="F46" s="179" t="s">
        <v>295</v>
      </c>
      <c r="M46" s="79" t="s">
        <v>107</v>
      </c>
      <c r="N46" s="178">
        <v>-40362.5</v>
      </c>
      <c r="O46" s="179" t="s">
        <v>295</v>
      </c>
    </row>
    <row r="47" spans="1:15" ht="20.5" thickBot="1" x14ac:dyDescent="0.4">
      <c r="A47" s="93" t="s">
        <v>108</v>
      </c>
      <c r="B47" s="83">
        <v>-320565</v>
      </c>
      <c r="C47" s="83">
        <v>-59185</v>
      </c>
      <c r="D47" s="83">
        <v>-379750</v>
      </c>
      <c r="E47" s="80">
        <f t="shared" si="1"/>
        <v>0</v>
      </c>
      <c r="F47" s="179" t="s">
        <v>295</v>
      </c>
      <c r="M47" s="79" t="s">
        <v>113</v>
      </c>
      <c r="N47" s="178">
        <v>-273340</v>
      </c>
      <c r="O47" s="179" t="s">
        <v>295</v>
      </c>
    </row>
    <row r="48" spans="1:15" ht="20.5" thickBot="1" x14ac:dyDescent="0.4">
      <c r="A48" s="93" t="s">
        <v>179</v>
      </c>
      <c r="B48" s="81">
        <v>-18241.11</v>
      </c>
      <c r="C48" s="81">
        <v>-3983.71</v>
      </c>
      <c r="D48" s="81">
        <v>-22224.82</v>
      </c>
      <c r="E48" s="80">
        <f t="shared" si="1"/>
        <v>0</v>
      </c>
      <c r="F48" s="179" t="s">
        <v>295</v>
      </c>
      <c r="M48" s="79" t="s">
        <v>108</v>
      </c>
      <c r="N48" s="178">
        <v>-379750</v>
      </c>
      <c r="O48" s="179" t="s">
        <v>295</v>
      </c>
    </row>
    <row r="49" spans="1:15" ht="20.5" thickBot="1" x14ac:dyDescent="0.4">
      <c r="A49" s="93" t="s">
        <v>109</v>
      </c>
      <c r="B49" s="83">
        <v>-31060</v>
      </c>
      <c r="C49" s="83">
        <v>-6510</v>
      </c>
      <c r="D49" s="83">
        <v>-37570</v>
      </c>
      <c r="E49" s="80">
        <f t="shared" si="1"/>
        <v>0</v>
      </c>
      <c r="F49" s="179" t="s">
        <v>295</v>
      </c>
      <c r="M49" s="79" t="s">
        <v>179</v>
      </c>
      <c r="N49" s="178">
        <v>-22224.82</v>
      </c>
      <c r="O49" s="179" t="s">
        <v>295</v>
      </c>
    </row>
    <row r="50" spans="1:15" ht="20.5" thickBot="1" x14ac:dyDescent="0.4">
      <c r="A50" s="93" t="s">
        <v>110</v>
      </c>
      <c r="B50" s="81">
        <v>-209650.91</v>
      </c>
      <c r="C50" s="81">
        <v>-64025</v>
      </c>
      <c r="D50" s="81">
        <v>-273675.90999999997</v>
      </c>
      <c r="E50" s="80">
        <f t="shared" si="1"/>
        <v>0</v>
      </c>
      <c r="F50" s="179" t="s">
        <v>295</v>
      </c>
      <c r="M50" s="79" t="s">
        <v>109</v>
      </c>
      <c r="N50" s="178">
        <v>-37570</v>
      </c>
      <c r="O50" s="179" t="s">
        <v>295</v>
      </c>
    </row>
    <row r="51" spans="1:15" ht="20.5" thickBot="1" x14ac:dyDescent="0.4">
      <c r="A51" s="93" t="s">
        <v>111</v>
      </c>
      <c r="B51" s="83">
        <v>-1110</v>
      </c>
      <c r="C51" s="83">
        <v>-250</v>
      </c>
      <c r="D51" s="83">
        <v>-1360</v>
      </c>
      <c r="E51" s="80">
        <f t="shared" si="1"/>
        <v>0</v>
      </c>
      <c r="F51" s="179" t="s">
        <v>295</v>
      </c>
      <c r="M51" s="79" t="s">
        <v>110</v>
      </c>
      <c r="N51" s="178">
        <v>-273675.91000000003</v>
      </c>
      <c r="O51" s="179" t="s">
        <v>295</v>
      </c>
    </row>
    <row r="52" spans="1:15" ht="20.5" thickBot="1" x14ac:dyDescent="0.4">
      <c r="A52" s="93" t="s">
        <v>112</v>
      </c>
      <c r="B52" s="81">
        <v>-3300</v>
      </c>
      <c r="C52" s="81">
        <v>-6160</v>
      </c>
      <c r="D52" s="81">
        <v>-9460</v>
      </c>
      <c r="E52" s="80">
        <f t="shared" si="1"/>
        <v>0</v>
      </c>
      <c r="F52" s="179" t="s">
        <v>295</v>
      </c>
      <c r="M52" s="79" t="s">
        <v>111</v>
      </c>
      <c r="N52" s="178">
        <v>-1360</v>
      </c>
      <c r="O52" s="179" t="s">
        <v>295</v>
      </c>
    </row>
    <row r="53" spans="1:15" ht="20.5" thickBot="1" x14ac:dyDescent="0.4">
      <c r="A53" s="93" t="s">
        <v>113</v>
      </c>
      <c r="B53" s="83">
        <v>-217640</v>
      </c>
      <c r="C53" s="83">
        <v>-55700</v>
      </c>
      <c r="D53" s="83">
        <v>-273340</v>
      </c>
      <c r="E53" s="80">
        <f t="shared" si="1"/>
        <v>0</v>
      </c>
      <c r="F53" s="179" t="s">
        <v>295</v>
      </c>
      <c r="M53" s="79" t="s">
        <v>112</v>
      </c>
      <c r="N53" s="178">
        <v>-9460</v>
      </c>
      <c r="O53" s="179" t="s">
        <v>295</v>
      </c>
    </row>
    <row r="54" spans="1:15" ht="20.5" thickBot="1" x14ac:dyDescent="0.4">
      <c r="A54" s="93" t="s">
        <v>114</v>
      </c>
      <c r="B54" s="81">
        <v>-11150</v>
      </c>
      <c r="C54" s="81">
        <v>-2650</v>
      </c>
      <c r="D54" s="81">
        <v>-13800</v>
      </c>
      <c r="E54" s="80">
        <f t="shared" si="1"/>
        <v>0</v>
      </c>
      <c r="F54" s="179" t="s">
        <v>295</v>
      </c>
      <c r="M54" s="79" t="s">
        <v>115</v>
      </c>
      <c r="N54" s="178">
        <v>-118202.5</v>
      </c>
      <c r="O54" s="179" t="s">
        <v>295</v>
      </c>
    </row>
    <row r="55" spans="1:15" ht="20.5" thickBot="1" x14ac:dyDescent="0.4">
      <c r="A55" s="93" t="s">
        <v>115</v>
      </c>
      <c r="B55" s="83">
        <v>-91052.5</v>
      </c>
      <c r="C55" s="83">
        <v>-27150</v>
      </c>
      <c r="D55" s="83">
        <v>-118202.5</v>
      </c>
      <c r="E55" s="80">
        <f t="shared" si="1"/>
        <v>0</v>
      </c>
      <c r="F55" s="179" t="s">
        <v>295</v>
      </c>
      <c r="M55" s="79" t="s">
        <v>114</v>
      </c>
      <c r="N55" s="178">
        <v>-13800</v>
      </c>
      <c r="O55" s="179" t="s">
        <v>295</v>
      </c>
    </row>
    <row r="56" spans="1:15" ht="20.5" thickBot="1" x14ac:dyDescent="0.4">
      <c r="A56" s="93" t="s">
        <v>116</v>
      </c>
      <c r="B56" s="81">
        <v>-9014</v>
      </c>
      <c r="C56" s="81">
        <v>-3066</v>
      </c>
      <c r="D56" s="81">
        <v>-12080</v>
      </c>
      <c r="E56" s="80">
        <f t="shared" si="1"/>
        <v>0</v>
      </c>
      <c r="F56" s="179" t="s">
        <v>295</v>
      </c>
      <c r="M56" s="79" t="s">
        <v>116</v>
      </c>
      <c r="N56" s="178">
        <v>-12080</v>
      </c>
      <c r="O56" s="179" t="s">
        <v>295</v>
      </c>
    </row>
    <row r="57" spans="1:15" ht="20.5" thickBot="1" x14ac:dyDescent="0.4">
      <c r="A57" s="93" t="s">
        <v>205</v>
      </c>
      <c r="B57" s="83">
        <v>-184961.34</v>
      </c>
      <c r="C57" s="96"/>
      <c r="D57" s="83">
        <v>-184961.34</v>
      </c>
      <c r="E57" s="80">
        <f t="shared" si="1"/>
        <v>0</v>
      </c>
      <c r="F57" s="179" t="s">
        <v>295</v>
      </c>
      <c r="M57" s="79" t="s">
        <v>122</v>
      </c>
      <c r="N57" s="178">
        <v>-1376</v>
      </c>
      <c r="O57" s="179" t="s">
        <v>295</v>
      </c>
    </row>
    <row r="58" spans="1:15" ht="20.5" thickBot="1" x14ac:dyDescent="0.4">
      <c r="A58" s="93" t="s">
        <v>117</v>
      </c>
      <c r="B58" s="81">
        <v>-742863.27</v>
      </c>
      <c r="C58" s="81">
        <v>-46831.55</v>
      </c>
      <c r="D58" s="81">
        <v>-789694.82</v>
      </c>
      <c r="E58" s="80">
        <f t="shared" si="1"/>
        <v>0</v>
      </c>
      <c r="M58" s="79" t="s">
        <v>123</v>
      </c>
      <c r="N58" s="178">
        <v>-3026.7000000000003</v>
      </c>
      <c r="O58" s="179" t="s">
        <v>295</v>
      </c>
    </row>
    <row r="59" spans="1:15" ht="20.5" thickBot="1" x14ac:dyDescent="0.4">
      <c r="A59" s="93" t="s">
        <v>118</v>
      </c>
      <c r="B59" s="83">
        <v>-137881.35999999999</v>
      </c>
      <c r="C59" s="83">
        <v>-49480.23</v>
      </c>
      <c r="D59" s="83">
        <v>-187361.59</v>
      </c>
      <c r="E59" s="80">
        <f t="shared" si="1"/>
        <v>0</v>
      </c>
      <c r="F59" s="179" t="s">
        <v>295</v>
      </c>
      <c r="K59" s="80">
        <f>+N66-D67</f>
        <v>2242</v>
      </c>
      <c r="M59" s="79" t="s">
        <v>204</v>
      </c>
      <c r="N59" s="178">
        <v>-229.76</v>
      </c>
      <c r="O59" s="179" t="s">
        <v>295</v>
      </c>
    </row>
    <row r="60" spans="1:15" ht="20.5" thickBot="1" x14ac:dyDescent="0.4">
      <c r="A60" s="93" t="s">
        <v>204</v>
      </c>
      <c r="B60" s="81">
        <v>-229.76</v>
      </c>
      <c r="C60" s="92"/>
      <c r="D60" s="81">
        <v>-229.76</v>
      </c>
      <c r="E60" s="80">
        <f t="shared" si="1"/>
        <v>0</v>
      </c>
      <c r="F60" s="179" t="s">
        <v>295</v>
      </c>
      <c r="M60" s="79" t="s">
        <v>118</v>
      </c>
      <c r="N60" s="178">
        <v>-187361.59</v>
      </c>
      <c r="O60" s="179" t="s">
        <v>295</v>
      </c>
    </row>
    <row r="61" spans="1:15" ht="20.5" thickBot="1" x14ac:dyDescent="0.4">
      <c r="A61" s="93" t="s">
        <v>119</v>
      </c>
      <c r="B61" s="83">
        <v>-54092.75</v>
      </c>
      <c r="C61" s="83">
        <v>-5833.65</v>
      </c>
      <c r="D61" s="83">
        <v>-59926.400000000001</v>
      </c>
      <c r="E61" s="80">
        <f t="shared" si="1"/>
        <v>0</v>
      </c>
      <c r="F61" s="179" t="s">
        <v>295</v>
      </c>
      <c r="G61" s="79" t="s">
        <v>203</v>
      </c>
      <c r="K61" s="80">
        <f>+D67</f>
        <v>-4546569.93</v>
      </c>
      <c r="M61" s="79" t="s">
        <v>120</v>
      </c>
      <c r="N61" s="178">
        <v>-58496</v>
      </c>
      <c r="O61" s="80">
        <f>+N61-D62</f>
        <v>155</v>
      </c>
    </row>
    <row r="62" spans="1:15" ht="20.5" thickBot="1" x14ac:dyDescent="0.4">
      <c r="A62" s="93" t="s">
        <v>120</v>
      </c>
      <c r="B62" s="81">
        <v>-44136</v>
      </c>
      <c r="C62" s="81">
        <v>-14515</v>
      </c>
      <c r="D62" s="81">
        <v>-58651</v>
      </c>
      <c r="E62" s="80">
        <f t="shared" si="1"/>
        <v>0</v>
      </c>
      <c r="G62" s="79" t="s">
        <v>202</v>
      </c>
      <c r="K62" s="89"/>
      <c r="L62" s="79" t="s">
        <v>201</v>
      </c>
      <c r="M62" s="79" t="s">
        <v>100</v>
      </c>
      <c r="N62" s="178">
        <v>0</v>
      </c>
    </row>
    <row r="63" spans="1:15" ht="20.5" thickBot="1" x14ac:dyDescent="0.4">
      <c r="A63" s="93" t="s">
        <v>121</v>
      </c>
      <c r="B63" s="96"/>
      <c r="C63" s="96"/>
      <c r="D63" s="96"/>
      <c r="E63" s="80">
        <f t="shared" si="1"/>
        <v>0</v>
      </c>
      <c r="K63" s="80">
        <f>SUM(K61:K62)</f>
        <v>-4546569.93</v>
      </c>
      <c r="M63" s="79" t="s">
        <v>119</v>
      </c>
      <c r="N63" s="178">
        <v>-59926.400000000001</v>
      </c>
      <c r="O63" s="179" t="s">
        <v>295</v>
      </c>
    </row>
    <row r="64" spans="1:15" ht="20.5" thickBot="1" x14ac:dyDescent="0.4">
      <c r="A64" s="93" t="s">
        <v>188</v>
      </c>
      <c r="B64" s="92"/>
      <c r="C64" s="92"/>
      <c r="D64" s="92"/>
      <c r="E64" s="80">
        <f t="shared" si="1"/>
        <v>0</v>
      </c>
      <c r="M64" s="79" t="s">
        <v>205</v>
      </c>
      <c r="N64" s="178">
        <v>-184961.33999999997</v>
      </c>
      <c r="O64" s="179" t="s">
        <v>295</v>
      </c>
    </row>
    <row r="65" spans="1:15" ht="15" thickBot="1" x14ac:dyDescent="0.4">
      <c r="A65" s="93" t="s">
        <v>122</v>
      </c>
      <c r="B65" s="83">
        <v>-860</v>
      </c>
      <c r="C65" s="83">
        <v>-516</v>
      </c>
      <c r="D65" s="83">
        <v>-1376</v>
      </c>
      <c r="E65" s="80">
        <f t="shared" si="1"/>
        <v>0</v>
      </c>
      <c r="F65" s="179" t="s">
        <v>295</v>
      </c>
      <c r="M65" s="79" t="s">
        <v>117</v>
      </c>
      <c r="N65" s="178">
        <v>-787607.82000000007</v>
      </c>
      <c r="O65" s="178">
        <f>+N65-D58</f>
        <v>2086.9999999998836</v>
      </c>
    </row>
    <row r="66" spans="1:15" ht="15" thickBot="1" x14ac:dyDescent="0.4">
      <c r="A66" s="93" t="s">
        <v>123</v>
      </c>
      <c r="B66" s="81">
        <v>-2416.0500000000002</v>
      </c>
      <c r="C66" s="81">
        <v>-610.65</v>
      </c>
      <c r="D66" s="81">
        <v>-3026.7</v>
      </c>
      <c r="E66" s="80">
        <f t="shared" si="1"/>
        <v>0</v>
      </c>
      <c r="F66" s="179" t="s">
        <v>295</v>
      </c>
      <c r="K66" s="80">
        <f>+D68-D67</f>
        <v>-691791096.76000011</v>
      </c>
      <c r="N66" s="178">
        <v>-4544327.93</v>
      </c>
    </row>
    <row r="67" spans="1:15" ht="15" thickBot="1" x14ac:dyDescent="0.4">
      <c r="A67" s="91" t="s">
        <v>9</v>
      </c>
      <c r="B67" s="90">
        <v>-3825550.93</v>
      </c>
      <c r="C67" s="90">
        <v>-721019</v>
      </c>
      <c r="D67" s="90">
        <v>-4546569.93</v>
      </c>
      <c r="E67" s="80">
        <f t="shared" si="1"/>
        <v>0</v>
      </c>
    </row>
    <row r="68" spans="1:15" ht="15" thickBot="1" x14ac:dyDescent="0.4">
      <c r="A68" s="99" t="s">
        <v>124</v>
      </c>
      <c r="B68" s="90">
        <v>-461525490.50999999</v>
      </c>
      <c r="C68" s="90">
        <v>-234812176.18000001</v>
      </c>
      <c r="D68" s="90">
        <v>-696337666.69000006</v>
      </c>
      <c r="E68" s="80">
        <f t="shared" si="1"/>
        <v>0</v>
      </c>
      <c r="H68" s="79" t="s">
        <v>200</v>
      </c>
      <c r="K68" s="80">
        <f>+D68</f>
        <v>-696337666.69000006</v>
      </c>
    </row>
    <row r="69" spans="1:15" ht="20.5" thickBot="1" x14ac:dyDescent="0.4">
      <c r="A69" s="93" t="s">
        <v>125</v>
      </c>
      <c r="B69" s="83">
        <v>963879.98</v>
      </c>
      <c r="C69" s="83">
        <v>368923.48</v>
      </c>
      <c r="D69" s="83">
        <v>1332803.46</v>
      </c>
      <c r="E69" s="80">
        <f t="shared" ref="E69:E100" si="2">+B69+C69-D69</f>
        <v>0</v>
      </c>
      <c r="H69" s="79" t="s">
        <v>199</v>
      </c>
      <c r="K69" s="98">
        <f>-SUM(D5,D9,D10,D20,D23)</f>
        <v>8949983.5300000012</v>
      </c>
    </row>
    <row r="70" spans="1:15" ht="15" thickBot="1" x14ac:dyDescent="0.4">
      <c r="A70" s="93" t="s">
        <v>126</v>
      </c>
      <c r="B70" s="81">
        <v>9947788.0199999996</v>
      </c>
      <c r="C70" s="81">
        <v>3511271.42</v>
      </c>
      <c r="D70" s="81">
        <v>13459059.439999999</v>
      </c>
      <c r="E70" s="80">
        <f t="shared" si="2"/>
        <v>0</v>
      </c>
      <c r="H70" s="79" t="s">
        <v>198</v>
      </c>
      <c r="K70" s="80">
        <f>+K62</f>
        <v>0</v>
      </c>
    </row>
    <row r="71" spans="1:15" ht="20.5" thickBot="1" x14ac:dyDescent="0.4">
      <c r="A71" s="93" t="s">
        <v>127</v>
      </c>
      <c r="B71" s="83">
        <v>430484</v>
      </c>
      <c r="C71" s="83">
        <v>-540622.84</v>
      </c>
      <c r="D71" s="83">
        <v>-110138.84</v>
      </c>
      <c r="E71" s="80">
        <f t="shared" si="2"/>
        <v>0</v>
      </c>
      <c r="H71" s="79" t="s">
        <v>197</v>
      </c>
      <c r="K71" s="89">
        <f>-D26</f>
        <v>-6982779.3499999996</v>
      </c>
    </row>
    <row r="72" spans="1:15" ht="20.5" thickBot="1" x14ac:dyDescent="0.4">
      <c r="A72" s="93" t="s">
        <v>128</v>
      </c>
      <c r="B72" s="81">
        <v>-1137000</v>
      </c>
      <c r="C72" s="81">
        <v>1137000</v>
      </c>
      <c r="D72" s="97">
        <v>0</v>
      </c>
      <c r="E72" s="80">
        <f t="shared" si="2"/>
        <v>0</v>
      </c>
      <c r="K72" s="80">
        <f>SUM(K68:K71)</f>
        <v>-694370462.51000011</v>
      </c>
    </row>
    <row r="73" spans="1:15" ht="20.5" thickBot="1" x14ac:dyDescent="0.4">
      <c r="A73" s="93" t="s">
        <v>129</v>
      </c>
      <c r="B73" s="96"/>
      <c r="C73" s="96"/>
      <c r="D73" s="96"/>
      <c r="E73" s="80">
        <f t="shared" si="2"/>
        <v>0</v>
      </c>
    </row>
    <row r="74" spans="1:15" ht="20.5" thickBot="1" x14ac:dyDescent="0.4">
      <c r="A74" s="93" t="s">
        <v>130</v>
      </c>
      <c r="B74" s="81">
        <v>-5329197</v>
      </c>
      <c r="C74" s="81">
        <v>5329197</v>
      </c>
      <c r="D74" s="97">
        <v>0</v>
      </c>
      <c r="E74" s="80">
        <f t="shared" si="2"/>
        <v>0</v>
      </c>
    </row>
    <row r="75" spans="1:15" ht="20.5" thickBot="1" x14ac:dyDescent="0.4">
      <c r="A75" s="93" t="s">
        <v>131</v>
      </c>
      <c r="B75" s="96"/>
      <c r="C75" s="96"/>
      <c r="D75" s="96"/>
      <c r="E75" s="80">
        <f t="shared" si="2"/>
        <v>0</v>
      </c>
    </row>
    <row r="76" spans="1:15" ht="20.5" thickBot="1" x14ac:dyDescent="0.4">
      <c r="A76" s="93" t="s">
        <v>132</v>
      </c>
      <c r="B76" s="81">
        <v>58683183.200000003</v>
      </c>
      <c r="C76" s="81">
        <v>20070733.890000001</v>
      </c>
      <c r="D76" s="81">
        <v>78753917.090000004</v>
      </c>
      <c r="E76" s="80">
        <f t="shared" si="2"/>
        <v>0</v>
      </c>
    </row>
    <row r="77" spans="1:15" ht="20.5" thickBot="1" x14ac:dyDescent="0.4">
      <c r="A77" s="93" t="s">
        <v>133</v>
      </c>
      <c r="B77" s="83">
        <v>25185.49</v>
      </c>
      <c r="C77" s="83">
        <v>313484.27</v>
      </c>
      <c r="D77" s="83">
        <v>338669.76</v>
      </c>
      <c r="E77" s="80">
        <f t="shared" si="2"/>
        <v>0</v>
      </c>
    </row>
    <row r="78" spans="1:15" ht="20.5" thickBot="1" x14ac:dyDescent="0.4">
      <c r="A78" s="93" t="s">
        <v>134</v>
      </c>
      <c r="B78" s="81">
        <v>109514216.18000001</v>
      </c>
      <c r="C78" s="81">
        <v>64154661.439999998</v>
      </c>
      <c r="D78" s="81">
        <v>173668877.62</v>
      </c>
      <c r="E78" s="80">
        <f t="shared" si="2"/>
        <v>0</v>
      </c>
    </row>
    <row r="79" spans="1:15" ht="20.5" thickBot="1" x14ac:dyDescent="0.4">
      <c r="A79" s="93" t="s">
        <v>135</v>
      </c>
      <c r="B79" s="83">
        <v>-57348</v>
      </c>
      <c r="C79" s="83">
        <v>-2529</v>
      </c>
      <c r="D79" s="83">
        <v>-59877</v>
      </c>
      <c r="E79" s="80">
        <f t="shared" si="2"/>
        <v>0</v>
      </c>
    </row>
    <row r="80" spans="1:15" ht="20.5" thickBot="1" x14ac:dyDescent="0.4">
      <c r="A80" s="93" t="s">
        <v>136</v>
      </c>
      <c r="B80" s="81">
        <v>-11736761.48</v>
      </c>
      <c r="C80" s="81">
        <v>-2928377.53</v>
      </c>
      <c r="D80" s="81">
        <v>-14665139.01</v>
      </c>
      <c r="E80" s="80">
        <f t="shared" si="2"/>
        <v>0</v>
      </c>
    </row>
    <row r="81" spans="1:5" ht="20.5" thickBot="1" x14ac:dyDescent="0.4">
      <c r="A81" s="93" t="s">
        <v>137</v>
      </c>
      <c r="B81" s="83">
        <v>-2118429.6800000002</v>
      </c>
      <c r="C81" s="83">
        <v>-736235.58</v>
      </c>
      <c r="D81" s="83">
        <v>-2854665.26</v>
      </c>
      <c r="E81" s="80">
        <f t="shared" si="2"/>
        <v>0</v>
      </c>
    </row>
    <row r="82" spans="1:5" ht="20.5" thickBot="1" x14ac:dyDescent="0.4">
      <c r="A82" s="93" t="s">
        <v>138</v>
      </c>
      <c r="B82" s="81">
        <v>124844.82</v>
      </c>
      <c r="C82" s="81">
        <v>506311.81</v>
      </c>
      <c r="D82" s="81">
        <v>631156.63</v>
      </c>
      <c r="E82" s="80">
        <f t="shared" si="2"/>
        <v>0</v>
      </c>
    </row>
    <row r="83" spans="1:5" ht="20.5" thickBot="1" x14ac:dyDescent="0.4">
      <c r="A83" s="93" t="s">
        <v>139</v>
      </c>
      <c r="B83" s="83">
        <v>1717922.01</v>
      </c>
      <c r="C83" s="83">
        <v>2123922.73</v>
      </c>
      <c r="D83" s="83">
        <v>3841844.74</v>
      </c>
      <c r="E83" s="80">
        <f t="shared" si="2"/>
        <v>0</v>
      </c>
    </row>
    <row r="84" spans="1:5" ht="20.5" thickBot="1" x14ac:dyDescent="0.4">
      <c r="A84" s="93" t="s">
        <v>140</v>
      </c>
      <c r="B84" s="92"/>
      <c r="C84" s="92"/>
      <c r="D84" s="92"/>
      <c r="E84" s="80">
        <f t="shared" si="2"/>
        <v>0</v>
      </c>
    </row>
    <row r="85" spans="1:5" ht="20.5" thickBot="1" x14ac:dyDescent="0.4">
      <c r="A85" s="93" t="s">
        <v>141</v>
      </c>
      <c r="B85" s="83">
        <v>10892496.07</v>
      </c>
      <c r="C85" s="83">
        <v>3277948.77</v>
      </c>
      <c r="D85" s="83">
        <v>14170444.84</v>
      </c>
      <c r="E85" s="80">
        <f t="shared" si="2"/>
        <v>0</v>
      </c>
    </row>
    <row r="86" spans="1:5" ht="20.5" thickBot="1" x14ac:dyDescent="0.4">
      <c r="A86" s="93" t="s">
        <v>142</v>
      </c>
      <c r="B86" s="81">
        <v>-499518.84</v>
      </c>
      <c r="C86" s="81">
        <v>1011764.22</v>
      </c>
      <c r="D86" s="81">
        <v>512245.38</v>
      </c>
      <c r="E86" s="80">
        <f t="shared" si="2"/>
        <v>0</v>
      </c>
    </row>
    <row r="87" spans="1:5" ht="20.5" thickBot="1" x14ac:dyDescent="0.4">
      <c r="A87" s="93" t="s">
        <v>143</v>
      </c>
      <c r="B87" s="83">
        <v>1629150.66</v>
      </c>
      <c r="C87" s="83">
        <v>291983.40000000002</v>
      </c>
      <c r="D87" s="83">
        <v>1921134.06</v>
      </c>
      <c r="E87" s="80">
        <f t="shared" si="2"/>
        <v>0</v>
      </c>
    </row>
    <row r="88" spans="1:5" ht="15" thickBot="1" x14ac:dyDescent="0.4">
      <c r="A88" s="93" t="s">
        <v>144</v>
      </c>
      <c r="B88" s="92"/>
      <c r="C88" s="92"/>
      <c r="D88" s="92"/>
      <c r="E88" s="80">
        <f t="shared" si="2"/>
        <v>0</v>
      </c>
    </row>
    <row r="89" spans="1:5" ht="20.5" thickBot="1" x14ac:dyDescent="0.4">
      <c r="A89" s="93" t="s">
        <v>145</v>
      </c>
      <c r="B89" s="83">
        <v>0.03</v>
      </c>
      <c r="C89" s="83">
        <v>0.02</v>
      </c>
      <c r="D89" s="83">
        <v>0.05</v>
      </c>
      <c r="E89" s="80">
        <f t="shared" si="2"/>
        <v>0</v>
      </c>
    </row>
    <row r="90" spans="1:5" ht="20.5" thickBot="1" x14ac:dyDescent="0.4">
      <c r="A90" s="93" t="s">
        <v>146</v>
      </c>
      <c r="B90" s="81">
        <v>-1087478.02</v>
      </c>
      <c r="C90" s="92"/>
      <c r="D90" s="81">
        <v>-1087478.02</v>
      </c>
      <c r="E90" s="80">
        <f t="shared" si="2"/>
        <v>0</v>
      </c>
    </row>
    <row r="91" spans="1:5" ht="20.5" thickBot="1" x14ac:dyDescent="0.4">
      <c r="A91" s="93" t="s">
        <v>147</v>
      </c>
      <c r="B91" s="83">
        <v>-4395272.12</v>
      </c>
      <c r="C91" s="83">
        <v>-2527992.1</v>
      </c>
      <c r="D91" s="83">
        <v>-6923264.2199999997</v>
      </c>
      <c r="E91" s="80">
        <f t="shared" si="2"/>
        <v>0</v>
      </c>
    </row>
    <row r="92" spans="1:5" ht="20.5" thickBot="1" x14ac:dyDescent="0.4">
      <c r="A92" s="93" t="s">
        <v>148</v>
      </c>
      <c r="B92" s="81">
        <v>865570.8</v>
      </c>
      <c r="C92" s="81">
        <v>504796.96</v>
      </c>
      <c r="D92" s="81">
        <v>1370367.76</v>
      </c>
      <c r="E92" s="80">
        <f t="shared" si="2"/>
        <v>0</v>
      </c>
    </row>
    <row r="93" spans="1:5" ht="20.5" thickBot="1" x14ac:dyDescent="0.4">
      <c r="A93" s="93" t="s">
        <v>149</v>
      </c>
      <c r="B93" s="83">
        <v>3866550.83</v>
      </c>
      <c r="C93" s="83">
        <v>4847513.88</v>
      </c>
      <c r="D93" s="83">
        <v>8714064.7100000009</v>
      </c>
      <c r="E93" s="80">
        <f t="shared" si="2"/>
        <v>0</v>
      </c>
    </row>
    <row r="94" spans="1:5" ht="20.5" thickBot="1" x14ac:dyDescent="0.4">
      <c r="A94" s="93" t="s">
        <v>189</v>
      </c>
      <c r="B94" s="81">
        <v>321334.27</v>
      </c>
      <c r="C94" s="81">
        <v>340547.92</v>
      </c>
      <c r="D94" s="81">
        <v>661882.18999999994</v>
      </c>
      <c r="E94" s="80">
        <f t="shared" si="2"/>
        <v>0</v>
      </c>
    </row>
    <row r="95" spans="1:5" ht="20.5" thickBot="1" x14ac:dyDescent="0.4">
      <c r="A95" s="93" t="s">
        <v>150</v>
      </c>
      <c r="B95" s="83">
        <v>-370482.44</v>
      </c>
      <c r="C95" s="83">
        <v>-788038.56</v>
      </c>
      <c r="D95" s="83">
        <v>-1158521</v>
      </c>
      <c r="E95" s="80">
        <f t="shared" si="2"/>
        <v>0</v>
      </c>
    </row>
    <row r="96" spans="1:5" ht="20.5" thickBot="1" x14ac:dyDescent="0.4">
      <c r="A96" s="93" t="s">
        <v>151</v>
      </c>
      <c r="B96" s="92"/>
      <c r="C96" s="92"/>
      <c r="D96" s="92"/>
      <c r="E96" s="80">
        <f t="shared" si="2"/>
        <v>0</v>
      </c>
    </row>
    <row r="97" spans="1:5" ht="20.5" thickBot="1" x14ac:dyDescent="0.4">
      <c r="A97" s="93" t="s">
        <v>151</v>
      </c>
      <c r="B97" s="96"/>
      <c r="C97" s="96"/>
      <c r="D97" s="96"/>
      <c r="E97" s="80">
        <f t="shared" si="2"/>
        <v>0</v>
      </c>
    </row>
    <row r="98" spans="1:5" ht="20.5" thickBot="1" x14ac:dyDescent="0.4">
      <c r="A98" s="93" t="s">
        <v>152</v>
      </c>
      <c r="B98" s="81">
        <v>-242050.59</v>
      </c>
      <c r="C98" s="81">
        <v>-64913.82</v>
      </c>
      <c r="D98" s="81">
        <v>-306964.40999999997</v>
      </c>
      <c r="E98" s="80">
        <f t="shared" si="2"/>
        <v>0</v>
      </c>
    </row>
    <row r="99" spans="1:5" ht="20.5" thickBot="1" x14ac:dyDescent="0.4">
      <c r="A99" s="93" t="s">
        <v>153</v>
      </c>
      <c r="B99" s="83">
        <v>1313659.9099999999</v>
      </c>
      <c r="C99" s="83">
        <v>69207.63</v>
      </c>
      <c r="D99" s="83">
        <v>1382867.54</v>
      </c>
      <c r="E99" s="80">
        <f t="shared" si="2"/>
        <v>0</v>
      </c>
    </row>
    <row r="100" spans="1:5" ht="20.5" thickBot="1" x14ac:dyDescent="0.4">
      <c r="A100" s="93" t="s">
        <v>154</v>
      </c>
      <c r="B100" s="92"/>
      <c r="C100" s="92"/>
      <c r="D100" s="92"/>
      <c r="E100" s="80">
        <f t="shared" si="2"/>
        <v>0</v>
      </c>
    </row>
    <row r="101" spans="1:5" ht="20.5" thickBot="1" x14ac:dyDescent="0.4">
      <c r="A101" s="93" t="s">
        <v>155</v>
      </c>
      <c r="B101" s="83">
        <v>191101.97</v>
      </c>
      <c r="C101" s="83">
        <v>61862.46</v>
      </c>
      <c r="D101" s="83">
        <v>252964.43</v>
      </c>
      <c r="E101" s="80">
        <f t="shared" ref="E101:E130" si="3">+B101+C101-D101</f>
        <v>0</v>
      </c>
    </row>
    <row r="102" spans="1:5" ht="20.5" thickBot="1" x14ac:dyDescent="0.4">
      <c r="A102" s="93" t="s">
        <v>156</v>
      </c>
      <c r="B102" s="92"/>
      <c r="C102" s="92"/>
      <c r="D102" s="92"/>
      <c r="E102" s="80">
        <f t="shared" si="3"/>
        <v>0</v>
      </c>
    </row>
    <row r="103" spans="1:5" ht="20.5" thickBot="1" x14ac:dyDescent="0.4">
      <c r="A103" s="93" t="s">
        <v>157</v>
      </c>
      <c r="B103" s="83">
        <v>2516340.38</v>
      </c>
      <c r="C103" s="83">
        <v>855553.98</v>
      </c>
      <c r="D103" s="83">
        <v>3371894.36</v>
      </c>
      <c r="E103" s="80">
        <f t="shared" si="3"/>
        <v>0</v>
      </c>
    </row>
    <row r="104" spans="1:5" ht="20.5" thickBot="1" x14ac:dyDescent="0.4">
      <c r="A104" s="93" t="s">
        <v>180</v>
      </c>
      <c r="B104" s="92"/>
      <c r="C104" s="92"/>
      <c r="D104" s="92"/>
      <c r="E104" s="80">
        <f t="shared" si="3"/>
        <v>0</v>
      </c>
    </row>
    <row r="105" spans="1:5" ht="20.5" thickBot="1" x14ac:dyDescent="0.4">
      <c r="A105" s="93" t="s">
        <v>158</v>
      </c>
      <c r="B105" s="83">
        <v>-164964.43</v>
      </c>
      <c r="C105" s="83">
        <v>-24232.6</v>
      </c>
      <c r="D105" s="83">
        <v>-189197.03</v>
      </c>
      <c r="E105" s="80">
        <f t="shared" si="3"/>
        <v>0</v>
      </c>
    </row>
    <row r="106" spans="1:5" ht="15" thickBot="1" x14ac:dyDescent="0.4">
      <c r="A106" s="91" t="s">
        <v>26</v>
      </c>
      <c r="B106" s="90">
        <v>175865206.02000001</v>
      </c>
      <c r="C106" s="90">
        <v>101163743.25</v>
      </c>
      <c r="D106" s="90">
        <v>277028949.26999998</v>
      </c>
      <c r="E106" s="80">
        <f t="shared" si="3"/>
        <v>0</v>
      </c>
    </row>
    <row r="107" spans="1:5" ht="15" thickBot="1" x14ac:dyDescent="0.4">
      <c r="A107" s="88" t="s">
        <v>159</v>
      </c>
      <c r="B107" s="83">
        <v>113242866.23999999</v>
      </c>
      <c r="C107" s="83">
        <v>41801665.530000001</v>
      </c>
      <c r="D107" s="83">
        <v>155044531.77000001</v>
      </c>
      <c r="E107" s="80">
        <f t="shared" si="3"/>
        <v>0</v>
      </c>
    </row>
    <row r="108" spans="1:5" ht="15" thickBot="1" x14ac:dyDescent="0.4">
      <c r="A108" s="91" t="s">
        <v>160</v>
      </c>
      <c r="B108" s="90">
        <v>7528388.7400000002</v>
      </c>
      <c r="C108" s="90">
        <v>4371478.12</v>
      </c>
      <c r="D108" s="90">
        <v>11899866.859999999</v>
      </c>
      <c r="E108" s="80">
        <f t="shared" si="3"/>
        <v>0</v>
      </c>
    </row>
    <row r="109" spans="1:5" ht="20.5" thickBot="1" x14ac:dyDescent="0.4">
      <c r="A109" s="93" t="s">
        <v>161</v>
      </c>
      <c r="B109" s="83">
        <v>652341.76000000001</v>
      </c>
      <c r="C109" s="83">
        <v>202625.25</v>
      </c>
      <c r="D109" s="94">
        <v>854967.01</v>
      </c>
      <c r="E109" s="80">
        <f t="shared" si="3"/>
        <v>0</v>
      </c>
    </row>
    <row r="110" spans="1:5" ht="20.5" thickBot="1" x14ac:dyDescent="0.4">
      <c r="A110" s="93" t="s">
        <v>162</v>
      </c>
      <c r="B110" s="81">
        <v>-1952</v>
      </c>
      <c r="C110" s="81">
        <v>-29955</v>
      </c>
      <c r="D110" s="81">
        <v>-31907</v>
      </c>
      <c r="E110" s="80">
        <f t="shared" si="3"/>
        <v>0</v>
      </c>
    </row>
    <row r="111" spans="1:5" ht="20.5" thickBot="1" x14ac:dyDescent="0.4">
      <c r="A111" s="93" t="s">
        <v>163</v>
      </c>
      <c r="B111" s="83">
        <v>289316.92</v>
      </c>
      <c r="C111" s="83">
        <v>-148926.26999999999</v>
      </c>
      <c r="D111" s="83">
        <v>140390.65</v>
      </c>
      <c r="E111" s="80">
        <f t="shared" si="3"/>
        <v>0</v>
      </c>
    </row>
    <row r="112" spans="1:5" ht="20.5" thickBot="1" x14ac:dyDescent="0.4">
      <c r="A112" s="93" t="s">
        <v>164</v>
      </c>
      <c r="B112" s="81">
        <v>4716818.6500000004</v>
      </c>
      <c r="C112" s="81">
        <v>1491930.22</v>
      </c>
      <c r="D112" s="95">
        <v>6208748.8700000001</v>
      </c>
      <c r="E112" s="80">
        <f t="shared" si="3"/>
        <v>0</v>
      </c>
    </row>
    <row r="113" spans="1:10" ht="20.5" thickBot="1" x14ac:dyDescent="0.4">
      <c r="A113" s="93" t="s">
        <v>165</v>
      </c>
      <c r="B113" s="83">
        <v>17351547.640000001</v>
      </c>
      <c r="C113" s="83">
        <v>5736082.3499999996</v>
      </c>
      <c r="D113" s="94">
        <v>23087629.989999998</v>
      </c>
      <c r="E113" s="80">
        <f t="shared" si="3"/>
        <v>0</v>
      </c>
    </row>
    <row r="114" spans="1:10" ht="15" thickBot="1" x14ac:dyDescent="0.4">
      <c r="A114" s="93" t="s">
        <v>181</v>
      </c>
      <c r="B114" s="81">
        <v>-1349086.89</v>
      </c>
      <c r="C114" s="81">
        <v>-290434.03000000003</v>
      </c>
      <c r="D114" s="95">
        <v>-1639520.92</v>
      </c>
      <c r="E114" s="80">
        <f t="shared" si="3"/>
        <v>0</v>
      </c>
    </row>
    <row r="115" spans="1:10" ht="15" thickBot="1" x14ac:dyDescent="0.4">
      <c r="A115" s="93" t="s">
        <v>190</v>
      </c>
      <c r="B115" s="83">
        <v>656039.61</v>
      </c>
      <c r="C115" s="83">
        <v>96143.23</v>
      </c>
      <c r="D115" s="94">
        <v>752182.84</v>
      </c>
      <c r="E115" s="80">
        <f t="shared" si="3"/>
        <v>0</v>
      </c>
    </row>
    <row r="116" spans="1:10" ht="20.5" thickBot="1" x14ac:dyDescent="0.4">
      <c r="A116" s="93" t="s">
        <v>166</v>
      </c>
      <c r="B116" s="81">
        <v>1937625.17</v>
      </c>
      <c r="C116" s="92"/>
      <c r="D116" s="95">
        <v>1937625.17</v>
      </c>
      <c r="E116" s="80">
        <f t="shared" si="3"/>
        <v>0</v>
      </c>
    </row>
    <row r="117" spans="1:10" ht="15" thickBot="1" x14ac:dyDescent="0.4">
      <c r="A117" s="91" t="s">
        <v>39</v>
      </c>
      <c r="B117" s="90">
        <v>24252650.859999999</v>
      </c>
      <c r="C117" s="90">
        <v>7057465.75</v>
      </c>
      <c r="D117" s="90">
        <v>31310116.609999999</v>
      </c>
      <c r="E117" s="80">
        <f t="shared" si="3"/>
        <v>0</v>
      </c>
    </row>
    <row r="118" spans="1:10" ht="15" thickBot="1" x14ac:dyDescent="0.4">
      <c r="A118" s="93" t="s">
        <v>196</v>
      </c>
      <c r="B118" s="81">
        <v>11756316.16</v>
      </c>
      <c r="C118" s="81">
        <v>5842418.4400000004</v>
      </c>
      <c r="D118" s="81">
        <v>17598734.600000001</v>
      </c>
      <c r="E118" s="80">
        <f t="shared" si="3"/>
        <v>0</v>
      </c>
    </row>
    <row r="119" spans="1:10" ht="20.5" thickBot="1" x14ac:dyDescent="0.4">
      <c r="A119" s="93" t="s">
        <v>195</v>
      </c>
      <c r="B119" s="83">
        <v>24487.21</v>
      </c>
      <c r="C119" s="83">
        <v>-24487.200000000001</v>
      </c>
      <c r="D119" s="83">
        <v>0.01</v>
      </c>
      <c r="E119" s="80">
        <f t="shared" si="3"/>
        <v>-1.6007108832871708E-12</v>
      </c>
    </row>
    <row r="120" spans="1:10" ht="15" thickBot="1" x14ac:dyDescent="0.4">
      <c r="A120" s="93" t="s">
        <v>194</v>
      </c>
      <c r="B120" s="81">
        <v>8949983.5299999993</v>
      </c>
      <c r="C120" s="92"/>
      <c r="D120" s="81">
        <v>8949983.5299999993</v>
      </c>
      <c r="E120" s="80">
        <f t="shared" si="3"/>
        <v>0</v>
      </c>
      <c r="H120" s="79" t="s">
        <v>193</v>
      </c>
      <c r="J120" s="80">
        <f>+D121</f>
        <v>26548718.140000001</v>
      </c>
    </row>
    <row r="121" spans="1:10" ht="15" thickBot="1" x14ac:dyDescent="0.4">
      <c r="A121" s="91" t="s">
        <v>193</v>
      </c>
      <c r="B121" s="90">
        <v>20730786.899999999</v>
      </c>
      <c r="C121" s="90">
        <v>5817931.2400000002</v>
      </c>
      <c r="D121" s="90">
        <v>26548718.140000001</v>
      </c>
      <c r="E121" s="80">
        <f t="shared" si="3"/>
        <v>0</v>
      </c>
      <c r="H121" s="79" t="s">
        <v>192</v>
      </c>
      <c r="J121" s="89">
        <f>-D120</f>
        <v>-8949983.5299999993</v>
      </c>
    </row>
    <row r="122" spans="1:10" ht="15" thickBot="1" x14ac:dyDescent="0.4">
      <c r="A122" s="88" t="s">
        <v>167</v>
      </c>
      <c r="B122" s="81">
        <v>62436466.280000001</v>
      </c>
      <c r="C122" s="81">
        <v>20193074.129999999</v>
      </c>
      <c r="D122" s="81">
        <v>82629540.409999996</v>
      </c>
      <c r="E122" s="80">
        <f t="shared" si="3"/>
        <v>0</v>
      </c>
      <c r="J122" s="80">
        <f>SUM(J120:J121)</f>
        <v>17598734.609999999</v>
      </c>
    </row>
    <row r="123" spans="1:10" ht="15" thickBot="1" x14ac:dyDescent="0.4">
      <c r="A123" s="87" t="s">
        <v>168</v>
      </c>
      <c r="B123" s="83">
        <v>404056365.04000002</v>
      </c>
      <c r="C123" s="83">
        <v>180405358.02000001</v>
      </c>
      <c r="D123" s="83">
        <v>584461723.05999994</v>
      </c>
      <c r="E123" s="80">
        <f t="shared" si="3"/>
        <v>0</v>
      </c>
    </row>
    <row r="124" spans="1:10" ht="15" thickBot="1" x14ac:dyDescent="0.4">
      <c r="A124" s="86" t="s">
        <v>169</v>
      </c>
      <c r="B124" s="81">
        <v>-57469125.469999999</v>
      </c>
      <c r="C124" s="81">
        <v>-54406818.159999996</v>
      </c>
      <c r="D124" s="81">
        <v>-111875943.63</v>
      </c>
      <c r="E124" s="80">
        <f t="shared" si="3"/>
        <v>0</v>
      </c>
    </row>
    <row r="125" spans="1:10" ht="15" thickBot="1" x14ac:dyDescent="0.4">
      <c r="A125" s="86" t="s">
        <v>170</v>
      </c>
      <c r="B125" s="83">
        <v>-5842153.96</v>
      </c>
      <c r="C125" s="83">
        <v>114987205.56</v>
      </c>
      <c r="D125" s="83">
        <v>109145051.59999999</v>
      </c>
      <c r="E125" s="80">
        <f t="shared" si="3"/>
        <v>0</v>
      </c>
    </row>
    <row r="126" spans="1:10" ht="15" thickBot="1" x14ac:dyDescent="0.4">
      <c r="A126" s="86" t="s">
        <v>171</v>
      </c>
      <c r="B126" s="81">
        <v>26357608.920000002</v>
      </c>
      <c r="C126" s="81">
        <v>9012983.2400000002</v>
      </c>
      <c r="D126" s="81">
        <v>35370592.159999996</v>
      </c>
      <c r="E126" s="80">
        <f t="shared" si="3"/>
        <v>0</v>
      </c>
    </row>
    <row r="127" spans="1:10" ht="15" thickBot="1" x14ac:dyDescent="0.4">
      <c r="A127" s="85" t="s">
        <v>172</v>
      </c>
      <c r="B127" s="83">
        <v>-36953670.509999998</v>
      </c>
      <c r="C127" s="83">
        <v>69593370.640000001</v>
      </c>
      <c r="D127" s="83">
        <v>32639700.129999999</v>
      </c>
      <c r="E127" s="80">
        <f t="shared" si="3"/>
        <v>0</v>
      </c>
    </row>
    <row r="128" spans="1:10" ht="15" thickBot="1" x14ac:dyDescent="0.4">
      <c r="A128" s="85" t="s">
        <v>173</v>
      </c>
      <c r="B128" s="81">
        <v>8208490</v>
      </c>
      <c r="C128" s="81">
        <v>20572381.77</v>
      </c>
      <c r="D128" s="81">
        <v>28780871.77</v>
      </c>
      <c r="E128" s="80">
        <f t="shared" si="3"/>
        <v>0</v>
      </c>
    </row>
    <row r="129" spans="1:5" ht="15" thickBot="1" x14ac:dyDescent="0.4">
      <c r="A129" s="84" t="s">
        <v>174</v>
      </c>
      <c r="B129" s="83">
        <v>-28745180.510000002</v>
      </c>
      <c r="C129" s="83">
        <v>90165752.409999996</v>
      </c>
      <c r="D129" s="83">
        <v>61420571.899999999</v>
      </c>
      <c r="E129" s="80">
        <f t="shared" si="3"/>
        <v>0</v>
      </c>
    </row>
    <row r="130" spans="1:5" ht="15" thickBot="1" x14ac:dyDescent="0.4">
      <c r="A130" s="82" t="s">
        <v>175</v>
      </c>
      <c r="B130" s="81">
        <v>-28745180.510000002</v>
      </c>
      <c r="C130" s="81">
        <v>90165752.409999996</v>
      </c>
      <c r="D130" s="81">
        <v>61420571.899999999</v>
      </c>
      <c r="E130" s="80">
        <f t="shared" si="3"/>
        <v>0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0"/>
  <sheetViews>
    <sheetView workbookViewId="0">
      <pane xSplit="1" ySplit="8" topLeftCell="B9" activePane="bottomRight" state="frozen"/>
      <selection activeCell="D119" sqref="D119"/>
      <selection pane="topRight" activeCell="D119" sqref="D119"/>
      <selection pane="bottomLeft" activeCell="D119" sqref="D119"/>
      <selection pane="bottomRight" activeCell="B20" sqref="B20"/>
    </sheetView>
  </sheetViews>
  <sheetFormatPr defaultColWidth="9.1796875" defaultRowHeight="14.5" x14ac:dyDescent="0.35"/>
  <cols>
    <col min="1" max="1" width="36.54296875" style="79" bestFit="1" customWidth="1"/>
    <col min="2" max="2" width="21.81640625" style="79" bestFit="1" customWidth="1"/>
    <col min="3" max="3" width="14" style="79" bestFit="1" customWidth="1"/>
    <col min="4" max="4" width="14.453125" style="79" bestFit="1" customWidth="1"/>
    <col min="5" max="5" width="14.26953125" style="79" bestFit="1" customWidth="1"/>
    <col min="6" max="6" width="14.7265625" style="79" bestFit="1" customWidth="1"/>
    <col min="7" max="7" width="23.453125" style="79" customWidth="1"/>
    <col min="8" max="8" width="21.81640625" style="79" customWidth="1"/>
    <col min="9" max="9" width="20.1796875" style="79" customWidth="1"/>
    <col min="10" max="10" width="14.81640625" style="79" bestFit="1" customWidth="1"/>
    <col min="11" max="11" width="15.26953125" style="79" bestFit="1" customWidth="1"/>
    <col min="12" max="12" width="22.7265625" style="79" bestFit="1" customWidth="1"/>
    <col min="13" max="13" width="17.453125" style="79" bestFit="1" customWidth="1"/>
    <col min="14" max="16384" width="9.1796875" style="79"/>
  </cols>
  <sheetData>
    <row r="1" spans="1:13" ht="15.5" x14ac:dyDescent="0.35">
      <c r="A1" s="177" t="s">
        <v>290</v>
      </c>
    </row>
    <row r="2" spans="1:13" x14ac:dyDescent="0.35">
      <c r="A2" s="169"/>
      <c r="F2" s="159"/>
      <c r="G2" s="176" t="s">
        <v>289</v>
      </c>
      <c r="H2" s="161" t="s">
        <v>280</v>
      </c>
      <c r="I2" s="160" t="s">
        <v>279</v>
      </c>
      <c r="J2" s="175"/>
      <c r="K2" s="174" t="s">
        <v>288</v>
      </c>
      <c r="L2" s="161" t="s">
        <v>287</v>
      </c>
      <c r="M2" s="160" t="s">
        <v>286</v>
      </c>
    </row>
    <row r="3" spans="1:13" ht="15.5" x14ac:dyDescent="0.35">
      <c r="A3" s="173" t="s">
        <v>285</v>
      </c>
      <c r="F3" s="152" t="s">
        <v>284</v>
      </c>
      <c r="G3" s="154">
        <f>+H3+I3</f>
        <v>883077056</v>
      </c>
      <c r="H3" s="154">
        <f>+J85+J94+J103+J121+J130</f>
        <v>798338329</v>
      </c>
      <c r="I3" s="153">
        <f>+J178+J181+J184+J190+J193</f>
        <v>84738727</v>
      </c>
      <c r="J3" s="152" t="s">
        <v>284</v>
      </c>
      <c r="K3" s="172">
        <f>+L3+M3</f>
        <v>718198081</v>
      </c>
      <c r="L3" s="171">
        <f>+H3-J121-J130</f>
        <v>643338229</v>
      </c>
      <c r="M3" s="170">
        <f>+I3-J190-J193</f>
        <v>74859852</v>
      </c>
    </row>
    <row r="4" spans="1:13" x14ac:dyDescent="0.35">
      <c r="A4" s="169"/>
      <c r="F4" s="167" t="s">
        <v>283</v>
      </c>
      <c r="G4" s="154">
        <f>+H4+I4</f>
        <v>276679952</v>
      </c>
      <c r="H4" s="154">
        <f>+J139+J112</f>
        <v>264452372</v>
      </c>
      <c r="I4" s="168">
        <f>+J187+J196</f>
        <v>12227580</v>
      </c>
      <c r="J4" s="167" t="s">
        <v>283</v>
      </c>
      <c r="K4" s="166">
        <f>+L4+M4</f>
        <v>52569808</v>
      </c>
      <c r="L4" s="166">
        <f>+H4-J139</f>
        <v>51250610</v>
      </c>
      <c r="M4" s="165">
        <f>+I4-J196</f>
        <v>1319198</v>
      </c>
    </row>
    <row r="5" spans="1:13" x14ac:dyDescent="0.35">
      <c r="A5" s="164" t="s">
        <v>282</v>
      </c>
      <c r="B5" s="163" t="s">
        <v>281</v>
      </c>
      <c r="F5" s="162"/>
      <c r="G5" s="161" t="s">
        <v>280</v>
      </c>
      <c r="H5" s="161" t="s">
        <v>279</v>
      </c>
      <c r="I5" s="160" t="s">
        <v>278</v>
      </c>
      <c r="J5" s="159"/>
      <c r="K5" s="158" t="s">
        <v>277</v>
      </c>
      <c r="L5" s="157" t="s">
        <v>276</v>
      </c>
      <c r="M5" s="156" t="s">
        <v>275</v>
      </c>
    </row>
    <row r="6" spans="1:13" x14ac:dyDescent="0.35">
      <c r="A6" s="155" t="s">
        <v>274</v>
      </c>
      <c r="F6" s="148" t="s">
        <v>50</v>
      </c>
      <c r="G6" s="154">
        <f>+J85+J94+J103+J112</f>
        <v>694588839</v>
      </c>
      <c r="H6" s="154">
        <f>+J178+J181+J184+J187</f>
        <v>76179050</v>
      </c>
      <c r="I6" s="153">
        <f>+SUM(J202:J205)</f>
        <v>770767889</v>
      </c>
      <c r="J6" s="152" t="s">
        <v>50</v>
      </c>
      <c r="K6" s="151">
        <f>+K112+K103+K94+K85</f>
        <v>597608007.98000002</v>
      </c>
      <c r="L6" s="150">
        <f>+K178+K181+K184+K187</f>
        <v>67245722.170000002</v>
      </c>
      <c r="M6" s="149">
        <f>+K6+L6</f>
        <v>664853730.14999998</v>
      </c>
    </row>
    <row r="7" spans="1:13" ht="15" thickBot="1" x14ac:dyDescent="0.4">
      <c r="A7" s="103"/>
      <c r="F7" s="148" t="s">
        <v>273</v>
      </c>
      <c r="G7" s="147">
        <f>+J121+J130+J139</f>
        <v>368201862</v>
      </c>
      <c r="H7" s="147">
        <f>+J190+J193+J196</f>
        <v>20787257</v>
      </c>
      <c r="I7" s="146">
        <f>SUM(J206:J209)</f>
        <v>388989119</v>
      </c>
      <c r="J7" s="145" t="s">
        <v>272</v>
      </c>
      <c r="K7" s="144">
        <f>+K121+K130+K139</f>
        <v>17263654.490000002</v>
      </c>
      <c r="L7" s="143">
        <f>+K190+K193+K196</f>
        <v>2369250.5</v>
      </c>
      <c r="M7" s="142">
        <f>+K7+L7</f>
        <v>19632904.990000002</v>
      </c>
    </row>
    <row r="8" spans="1:13" ht="20.5" thickBot="1" x14ac:dyDescent="0.4">
      <c r="A8" s="141"/>
      <c r="B8" s="102" t="s">
        <v>271</v>
      </c>
      <c r="C8" s="102" t="s">
        <v>270</v>
      </c>
      <c r="D8" s="102" t="s">
        <v>269</v>
      </c>
      <c r="E8" s="102" t="s">
        <v>268</v>
      </c>
      <c r="F8" s="102" t="s">
        <v>267</v>
      </c>
      <c r="G8" s="102" t="s">
        <v>266</v>
      </c>
      <c r="H8" s="102" t="s">
        <v>265</v>
      </c>
      <c r="I8" s="102" t="s">
        <v>264</v>
      </c>
      <c r="J8" s="102" t="s">
        <v>263</v>
      </c>
      <c r="K8" s="102" t="s">
        <v>262</v>
      </c>
      <c r="L8" s="102" t="s">
        <v>261</v>
      </c>
      <c r="M8" s="102" t="s">
        <v>260</v>
      </c>
    </row>
    <row r="9" spans="1:13" ht="15" thickBot="1" x14ac:dyDescent="0.4">
      <c r="A9" s="82" t="s">
        <v>259</v>
      </c>
      <c r="B9" s="125">
        <v>743384</v>
      </c>
      <c r="C9" s="114">
        <v>53745748</v>
      </c>
      <c r="D9" s="113">
        <v>26205260.640000001</v>
      </c>
      <c r="E9" s="114">
        <v>845047755</v>
      </c>
      <c r="F9" s="113">
        <v>494182888.47000003</v>
      </c>
      <c r="G9" s="125">
        <v>12560</v>
      </c>
      <c r="H9" s="114">
        <v>-81187839</v>
      </c>
      <c r="I9" s="113">
        <v>-69196297.239999995</v>
      </c>
      <c r="J9" s="114">
        <v>1159757009</v>
      </c>
      <c r="K9" s="113">
        <v>684486635.13999999</v>
      </c>
      <c r="L9" s="124">
        <v>72.298768738633058</v>
      </c>
      <c r="M9" s="111">
        <v>0.4875783045899339</v>
      </c>
    </row>
    <row r="10" spans="1:13" ht="15" thickBot="1" x14ac:dyDescent="0.4">
      <c r="A10" s="84" t="s">
        <v>2</v>
      </c>
      <c r="B10" s="123">
        <v>659822</v>
      </c>
      <c r="C10" s="109">
        <v>49819857</v>
      </c>
      <c r="D10" s="108">
        <v>23599669.18</v>
      </c>
      <c r="E10" s="109">
        <v>774261711</v>
      </c>
      <c r="F10" s="108">
        <v>443103112.44999999</v>
      </c>
      <c r="G10" s="123">
        <v>9910</v>
      </c>
      <c r="H10" s="109">
        <v>-75256790</v>
      </c>
      <c r="I10" s="108">
        <v>-62857803.780000001</v>
      </c>
      <c r="J10" s="109">
        <v>1062790702</v>
      </c>
      <c r="K10" s="108">
        <v>614871662.47000003</v>
      </c>
      <c r="L10" s="122">
        <v>75.504995286607596</v>
      </c>
      <c r="M10" s="106">
        <v>0.47370005859310277</v>
      </c>
    </row>
    <row r="11" spans="1:13" ht="15" thickBot="1" x14ac:dyDescent="0.4">
      <c r="A11" s="85" t="s">
        <v>250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</row>
    <row r="12" spans="1:13" ht="15" thickBot="1" x14ac:dyDescent="0.4">
      <c r="A12" s="86" t="s">
        <v>258</v>
      </c>
      <c r="B12" s="123">
        <v>447434</v>
      </c>
      <c r="C12" s="109">
        <v>24175486</v>
      </c>
      <c r="D12" s="108">
        <v>14777679.949999999</v>
      </c>
      <c r="E12" s="109">
        <v>430176668</v>
      </c>
      <c r="F12" s="108">
        <v>290570117.63999999</v>
      </c>
      <c r="G12" s="123">
        <v>5935</v>
      </c>
      <c r="H12" s="109">
        <v>-61236246</v>
      </c>
      <c r="I12" s="108">
        <v>-44371857.420000002</v>
      </c>
      <c r="J12" s="109">
        <v>595308175</v>
      </c>
      <c r="K12" s="108">
        <v>405900949.07999998</v>
      </c>
      <c r="L12" s="122">
        <v>54.031401949784772</v>
      </c>
      <c r="M12" s="106">
        <v>0.61126712268038219</v>
      </c>
    </row>
    <row r="13" spans="1:13" ht="15" thickBot="1" x14ac:dyDescent="0.4">
      <c r="A13" s="87" t="s">
        <v>248</v>
      </c>
      <c r="B13" s="134">
        <v>409185</v>
      </c>
      <c r="C13" s="132">
        <v>5974481</v>
      </c>
      <c r="D13" s="131">
        <v>8274256.21</v>
      </c>
      <c r="E13" s="132">
        <v>188777299</v>
      </c>
      <c r="F13" s="131">
        <v>184621772.83000001</v>
      </c>
      <c r="G13" s="134">
        <v>5735</v>
      </c>
      <c r="H13" s="132">
        <v>-27625646</v>
      </c>
      <c r="I13" s="131">
        <v>-26843661.68</v>
      </c>
      <c r="J13" s="132">
        <v>263972273</v>
      </c>
      <c r="K13" s="131">
        <v>259340936.53</v>
      </c>
      <c r="L13" s="130">
        <v>14.600928186517102</v>
      </c>
      <c r="M13" s="129">
        <v>1.3849330991238602</v>
      </c>
    </row>
    <row r="14" spans="1:13" ht="15" thickBot="1" x14ac:dyDescent="0.4">
      <c r="A14" s="87" t="s">
        <v>247</v>
      </c>
      <c r="B14" s="128">
        <v>37654</v>
      </c>
      <c r="C14" s="121">
        <v>5079139</v>
      </c>
      <c r="D14" s="120">
        <v>4632268.93</v>
      </c>
      <c r="E14" s="121">
        <v>109243177</v>
      </c>
      <c r="F14" s="120">
        <v>86793515.510000005</v>
      </c>
      <c r="G14" s="128">
        <v>197</v>
      </c>
      <c r="H14" s="121">
        <v>-13188402</v>
      </c>
      <c r="I14" s="120">
        <v>-15007046</v>
      </c>
      <c r="J14" s="121">
        <v>149071207</v>
      </c>
      <c r="K14" s="120">
        <v>119841683.23</v>
      </c>
      <c r="L14" s="126">
        <v>134.8897646996335</v>
      </c>
      <c r="M14" s="118">
        <v>0.91201850305658094</v>
      </c>
    </row>
    <row r="15" spans="1:13" ht="15" thickBot="1" x14ac:dyDescent="0.4">
      <c r="A15" s="87" t="s">
        <v>246</v>
      </c>
      <c r="B15" s="134">
        <v>336</v>
      </c>
      <c r="C15" s="132">
        <v>1262834</v>
      </c>
      <c r="D15" s="131">
        <v>775885.19</v>
      </c>
      <c r="E15" s="132">
        <v>12724817</v>
      </c>
      <c r="F15" s="131">
        <v>7626965.4400000004</v>
      </c>
      <c r="G15" s="134">
        <v>6</v>
      </c>
      <c r="H15" s="132">
        <v>-472333</v>
      </c>
      <c r="I15" s="131">
        <v>-925168.39</v>
      </c>
      <c r="J15" s="132">
        <v>17146132</v>
      </c>
      <c r="K15" s="131">
        <v>10458027.08</v>
      </c>
      <c r="L15" s="130">
        <v>3758.4354166666667</v>
      </c>
      <c r="M15" s="129">
        <v>0.614399838521966</v>
      </c>
    </row>
    <row r="16" spans="1:13" ht="15" thickBot="1" x14ac:dyDescent="0.4">
      <c r="A16" s="87" t="s">
        <v>245</v>
      </c>
      <c r="B16" s="128">
        <v>47</v>
      </c>
      <c r="C16" s="121">
        <v>1033424</v>
      </c>
      <c r="D16" s="120">
        <v>402407.06</v>
      </c>
      <c r="E16" s="121">
        <v>12247873</v>
      </c>
      <c r="F16" s="120">
        <v>4691726.8099999996</v>
      </c>
      <c r="G16" s="128">
        <v>1</v>
      </c>
      <c r="H16" s="121">
        <v>-1511464</v>
      </c>
      <c r="I16" s="120">
        <v>-947995.92</v>
      </c>
      <c r="J16" s="121">
        <v>17469884</v>
      </c>
      <c r="K16" s="120">
        <v>6866227.21</v>
      </c>
      <c r="L16" s="126">
        <v>21987.744680851065</v>
      </c>
      <c r="M16" s="118">
        <v>0.38939202108718202</v>
      </c>
    </row>
    <row r="17" spans="1:13" ht="15" thickBot="1" x14ac:dyDescent="0.4">
      <c r="A17" s="87" t="s">
        <v>244</v>
      </c>
      <c r="B17" s="134">
        <v>95</v>
      </c>
      <c r="C17" s="132">
        <v>440070</v>
      </c>
      <c r="D17" s="131">
        <v>126183.61</v>
      </c>
      <c r="E17" s="132">
        <v>5955071</v>
      </c>
      <c r="F17" s="131">
        <v>1374491.98</v>
      </c>
      <c r="G17" s="134">
        <v>-3</v>
      </c>
      <c r="H17" s="132">
        <v>-438559</v>
      </c>
      <c r="I17" s="131">
        <v>-80346.97</v>
      </c>
      <c r="J17" s="132">
        <v>8771548</v>
      </c>
      <c r="K17" s="131">
        <v>1934422.46</v>
      </c>
      <c r="L17" s="130">
        <v>4632.3157894736842</v>
      </c>
      <c r="M17" s="129">
        <v>0.28673531483627607</v>
      </c>
    </row>
    <row r="18" spans="1:13" ht="15" thickBot="1" x14ac:dyDescent="0.4">
      <c r="A18" s="87" t="s">
        <v>243</v>
      </c>
      <c r="B18" s="128">
        <v>81</v>
      </c>
      <c r="C18" s="121">
        <v>6757229</v>
      </c>
      <c r="D18" s="120">
        <v>377305.77</v>
      </c>
      <c r="E18" s="121">
        <v>65819110</v>
      </c>
      <c r="F18" s="120">
        <v>3650547.32</v>
      </c>
      <c r="G18" s="127">
        <v>0</v>
      </c>
      <c r="H18" s="121">
        <v>-3328218</v>
      </c>
      <c r="I18" s="120">
        <v>-238213.47</v>
      </c>
      <c r="J18" s="121">
        <v>90040881</v>
      </c>
      <c r="K18" s="120">
        <v>4995376.21</v>
      </c>
      <c r="L18" s="126">
        <v>83422.580246913582</v>
      </c>
      <c r="M18" s="118">
        <v>5.5837351375837639E-2</v>
      </c>
    </row>
    <row r="19" spans="1:13" ht="15" thickBot="1" x14ac:dyDescent="0.4">
      <c r="A19" s="87" t="s">
        <v>242</v>
      </c>
      <c r="B19" s="134">
        <v>36</v>
      </c>
      <c r="C19" s="132">
        <v>3628309</v>
      </c>
      <c r="D19" s="131">
        <v>189373.18</v>
      </c>
      <c r="E19" s="132">
        <v>35409322</v>
      </c>
      <c r="F19" s="131">
        <v>1811097.75</v>
      </c>
      <c r="G19" s="134">
        <v>-1</v>
      </c>
      <c r="H19" s="132">
        <v>-14671625</v>
      </c>
      <c r="I19" s="131">
        <v>-329424.99</v>
      </c>
      <c r="J19" s="132">
        <v>48836250</v>
      </c>
      <c r="K19" s="131">
        <v>2464276.36</v>
      </c>
      <c r="L19" s="130">
        <v>100786.36111111111</v>
      </c>
      <c r="M19" s="129">
        <v>5.2193233817737134E-2</v>
      </c>
    </row>
    <row r="20" spans="1:13" ht="15" thickBot="1" x14ac:dyDescent="0.4">
      <c r="A20" s="87" t="s">
        <v>241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</row>
    <row r="21" spans="1:13" ht="15" thickBot="1" x14ac:dyDescent="0.4">
      <c r="A21" s="86" t="s">
        <v>257</v>
      </c>
      <c r="B21" s="125">
        <v>10835</v>
      </c>
      <c r="C21" s="114">
        <v>5077628</v>
      </c>
      <c r="D21" s="113">
        <v>583716.62</v>
      </c>
      <c r="E21" s="114">
        <v>50045456</v>
      </c>
      <c r="F21" s="113">
        <v>7014633.3099999996</v>
      </c>
      <c r="G21" s="125">
        <v>216</v>
      </c>
      <c r="H21" s="114">
        <v>-1094477</v>
      </c>
      <c r="I21" s="113">
        <v>-660518.12</v>
      </c>
      <c r="J21" s="114">
        <v>67592463</v>
      </c>
      <c r="K21" s="113">
        <v>9631454.6999999993</v>
      </c>
      <c r="L21" s="124">
        <v>468.63203507152747</v>
      </c>
      <c r="M21" s="111">
        <v>0.11495852167668601</v>
      </c>
    </row>
    <row r="22" spans="1:13" ht="15" thickBot="1" x14ac:dyDescent="0.4">
      <c r="A22" s="87" t="s">
        <v>248</v>
      </c>
      <c r="B22" s="128">
        <v>9563</v>
      </c>
      <c r="C22" s="121">
        <v>186228</v>
      </c>
      <c r="D22" s="120">
        <v>232367.11</v>
      </c>
      <c r="E22" s="121">
        <v>3483871</v>
      </c>
      <c r="F22" s="120">
        <v>3366907.03</v>
      </c>
      <c r="G22" s="128">
        <v>204</v>
      </c>
      <c r="H22" s="121">
        <v>-198573</v>
      </c>
      <c r="I22" s="120">
        <v>-347477.34</v>
      </c>
      <c r="J22" s="121">
        <v>4790373</v>
      </c>
      <c r="K22" s="120">
        <v>4709071.01</v>
      </c>
      <c r="L22" s="126">
        <v>19.47375300637875</v>
      </c>
      <c r="M22" s="118">
        <v>1.2477593803278249</v>
      </c>
    </row>
    <row r="23" spans="1:13" ht="15" thickBot="1" x14ac:dyDescent="0.4">
      <c r="A23" s="87" t="s">
        <v>247</v>
      </c>
      <c r="B23" s="134">
        <v>1255</v>
      </c>
      <c r="C23" s="132">
        <v>285597</v>
      </c>
      <c r="D23" s="131">
        <v>242784.4</v>
      </c>
      <c r="E23" s="132">
        <v>3550341</v>
      </c>
      <c r="F23" s="131">
        <v>2780409.98</v>
      </c>
      <c r="G23" s="134">
        <v>12</v>
      </c>
      <c r="H23" s="132">
        <v>-89942</v>
      </c>
      <c r="I23" s="131">
        <v>-285389.65000000002</v>
      </c>
      <c r="J23" s="132">
        <v>4716697</v>
      </c>
      <c r="K23" s="131">
        <v>3769467.95</v>
      </c>
      <c r="L23" s="130">
        <v>227.56693227091634</v>
      </c>
      <c r="M23" s="129">
        <v>0.85009585201499316</v>
      </c>
    </row>
    <row r="24" spans="1:13" ht="15" thickBot="1" x14ac:dyDescent="0.4">
      <c r="A24" s="87" t="s">
        <v>246</v>
      </c>
      <c r="B24" s="128">
        <v>13</v>
      </c>
      <c r="C24" s="121">
        <v>34379</v>
      </c>
      <c r="D24" s="120">
        <v>21232.39</v>
      </c>
      <c r="E24" s="121">
        <v>302864</v>
      </c>
      <c r="F24" s="120">
        <v>189603.25</v>
      </c>
      <c r="G24" s="127">
        <v>0</v>
      </c>
      <c r="H24" s="121">
        <v>-25004</v>
      </c>
      <c r="I24" s="120">
        <v>-28710.55</v>
      </c>
      <c r="J24" s="121">
        <v>394606</v>
      </c>
      <c r="K24" s="120">
        <v>251536.7</v>
      </c>
      <c r="L24" s="126">
        <v>2644.5461538461536</v>
      </c>
      <c r="M24" s="118">
        <v>0.61759586492956475</v>
      </c>
    </row>
    <row r="25" spans="1:13" ht="15" thickBot="1" x14ac:dyDescent="0.4">
      <c r="A25" s="87" t="s">
        <v>245</v>
      </c>
      <c r="B25" s="134">
        <v>1</v>
      </c>
      <c r="C25" s="132">
        <v>65515</v>
      </c>
      <c r="D25" s="131">
        <v>26834.5</v>
      </c>
      <c r="E25" s="132">
        <v>268187</v>
      </c>
      <c r="F25" s="131">
        <v>110825.43</v>
      </c>
      <c r="G25" s="133">
        <v>0</v>
      </c>
      <c r="H25" s="132">
        <v>79807</v>
      </c>
      <c r="I25" s="131">
        <v>23919.06</v>
      </c>
      <c r="J25" s="132">
        <v>319667</v>
      </c>
      <c r="K25" s="131">
        <v>134956.56</v>
      </c>
      <c r="L25" s="130">
        <v>65515</v>
      </c>
      <c r="M25" s="129">
        <v>0.4095932229260475</v>
      </c>
    </row>
    <row r="26" spans="1:13" ht="15" thickBot="1" x14ac:dyDescent="0.4">
      <c r="A26" s="87" t="s">
        <v>244</v>
      </c>
      <c r="B26" s="128">
        <v>2</v>
      </c>
      <c r="C26" s="121">
        <v>6194</v>
      </c>
      <c r="D26" s="120">
        <v>2321.7800000000002</v>
      </c>
      <c r="E26" s="121">
        <v>80766</v>
      </c>
      <c r="F26" s="120">
        <v>24549.49</v>
      </c>
      <c r="G26" s="127">
        <v>0</v>
      </c>
      <c r="H26" s="121">
        <v>9868</v>
      </c>
      <c r="I26" s="120">
        <v>820.04</v>
      </c>
      <c r="J26" s="121">
        <v>114617</v>
      </c>
      <c r="K26" s="120">
        <v>33795.72</v>
      </c>
      <c r="L26" s="126">
        <v>3097</v>
      </c>
      <c r="M26" s="118">
        <v>0.37484339683564738</v>
      </c>
    </row>
    <row r="27" spans="1:13" ht="15" thickBot="1" x14ac:dyDescent="0.4">
      <c r="A27" s="87" t="s">
        <v>243</v>
      </c>
      <c r="B27" s="96"/>
      <c r="C27" s="96"/>
      <c r="D27" s="137">
        <v>0</v>
      </c>
      <c r="E27" s="96"/>
      <c r="F27" s="137">
        <v>0</v>
      </c>
      <c r="G27" s="96"/>
      <c r="H27" s="96"/>
      <c r="I27" s="137">
        <v>0</v>
      </c>
      <c r="J27" s="96"/>
      <c r="K27" s="137">
        <v>0</v>
      </c>
      <c r="L27" s="96"/>
      <c r="M27" s="136">
        <v>0</v>
      </c>
    </row>
    <row r="28" spans="1:13" ht="15" thickBot="1" x14ac:dyDescent="0.4">
      <c r="A28" s="87" t="s">
        <v>242</v>
      </c>
      <c r="B28" s="128">
        <v>1</v>
      </c>
      <c r="C28" s="121">
        <v>4499716</v>
      </c>
      <c r="D28" s="120">
        <v>58176.44</v>
      </c>
      <c r="E28" s="121">
        <v>42359427</v>
      </c>
      <c r="F28" s="120">
        <v>542338.13</v>
      </c>
      <c r="G28" s="127">
        <v>0</v>
      </c>
      <c r="H28" s="121">
        <v>-870633</v>
      </c>
      <c r="I28" s="120">
        <v>-23679.68</v>
      </c>
      <c r="J28" s="121">
        <v>57256503</v>
      </c>
      <c r="K28" s="120">
        <v>732626.76</v>
      </c>
      <c r="L28" s="126">
        <v>4499716</v>
      </c>
      <c r="M28" s="118">
        <v>1.292891373588911E-2</v>
      </c>
    </row>
    <row r="29" spans="1:13" ht="15" thickBot="1" x14ac:dyDescent="0.4">
      <c r="A29" s="87" t="s">
        <v>241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</row>
    <row r="30" spans="1:13" ht="15" thickBot="1" x14ac:dyDescent="0.4">
      <c r="A30" s="86" t="s">
        <v>256</v>
      </c>
      <c r="B30" s="123">
        <v>95343</v>
      </c>
      <c r="C30" s="109">
        <v>6362726</v>
      </c>
      <c r="D30" s="108">
        <v>3657969.68</v>
      </c>
      <c r="E30" s="109">
        <v>104829011</v>
      </c>
      <c r="F30" s="108">
        <v>68484788.319999993</v>
      </c>
      <c r="G30" s="123">
        <v>1639</v>
      </c>
      <c r="H30" s="109">
        <v>-6244935</v>
      </c>
      <c r="I30" s="108">
        <v>-8965206.9299999997</v>
      </c>
      <c r="J30" s="109">
        <v>140152053</v>
      </c>
      <c r="K30" s="108">
        <v>92585788.230000004</v>
      </c>
      <c r="L30" s="122">
        <v>66.735111125095713</v>
      </c>
      <c r="M30" s="106">
        <v>0.5749060783808424</v>
      </c>
    </row>
    <row r="31" spans="1:13" ht="15" thickBot="1" x14ac:dyDescent="0.4">
      <c r="A31" s="87" t="s">
        <v>248</v>
      </c>
      <c r="B31" s="134">
        <v>86017</v>
      </c>
      <c r="C31" s="132">
        <v>1186995</v>
      </c>
      <c r="D31" s="131">
        <v>1682436.81</v>
      </c>
      <c r="E31" s="132">
        <v>40596085</v>
      </c>
      <c r="F31" s="131">
        <v>39753729.280000001</v>
      </c>
      <c r="G31" s="134">
        <v>1398</v>
      </c>
      <c r="H31" s="132">
        <v>-4250092</v>
      </c>
      <c r="I31" s="131">
        <v>-4957158.2699999996</v>
      </c>
      <c r="J31" s="132">
        <v>53722376</v>
      </c>
      <c r="K31" s="131">
        <v>53388614.509999998</v>
      </c>
      <c r="L31" s="130">
        <v>13.799536138205239</v>
      </c>
      <c r="M31" s="129">
        <v>1.417392015313969</v>
      </c>
    </row>
    <row r="32" spans="1:13" ht="15" thickBot="1" x14ac:dyDescent="0.4">
      <c r="A32" s="87" t="s">
        <v>247</v>
      </c>
      <c r="B32" s="128">
        <v>9123</v>
      </c>
      <c r="C32" s="121">
        <v>1035884</v>
      </c>
      <c r="D32" s="120">
        <v>974422.12</v>
      </c>
      <c r="E32" s="121">
        <v>25734499</v>
      </c>
      <c r="F32" s="120">
        <v>20187716.18</v>
      </c>
      <c r="G32" s="128">
        <v>242</v>
      </c>
      <c r="H32" s="121">
        <v>-2334125</v>
      </c>
      <c r="I32" s="120">
        <v>-3151846.1</v>
      </c>
      <c r="J32" s="121">
        <v>33762198</v>
      </c>
      <c r="K32" s="120">
        <v>26944586.18</v>
      </c>
      <c r="L32" s="126">
        <v>113.54646497862545</v>
      </c>
      <c r="M32" s="118">
        <v>0.94066685433239461</v>
      </c>
    </row>
    <row r="33" spans="1:13" ht="15" thickBot="1" x14ac:dyDescent="0.4">
      <c r="A33" s="87" t="s">
        <v>246</v>
      </c>
      <c r="B33" s="134">
        <v>119</v>
      </c>
      <c r="C33" s="132">
        <v>783214</v>
      </c>
      <c r="D33" s="131">
        <v>420382.4</v>
      </c>
      <c r="E33" s="132">
        <v>4975617</v>
      </c>
      <c r="F33" s="131">
        <v>2630135.5099999998</v>
      </c>
      <c r="G33" s="134">
        <v>1</v>
      </c>
      <c r="H33" s="132">
        <v>212153</v>
      </c>
      <c r="I33" s="131">
        <v>-179382.36</v>
      </c>
      <c r="J33" s="132">
        <v>7167923</v>
      </c>
      <c r="K33" s="131">
        <v>3978147.17</v>
      </c>
      <c r="L33" s="130">
        <v>6581.6268907563026</v>
      </c>
      <c r="M33" s="129">
        <v>0.53674042432358171</v>
      </c>
    </row>
    <row r="34" spans="1:13" ht="15" thickBot="1" x14ac:dyDescent="0.4">
      <c r="A34" s="87" t="s">
        <v>245</v>
      </c>
      <c r="B34" s="128">
        <v>35</v>
      </c>
      <c r="C34" s="121">
        <v>1072401</v>
      </c>
      <c r="D34" s="120">
        <v>412708.51</v>
      </c>
      <c r="E34" s="121">
        <v>11612700</v>
      </c>
      <c r="F34" s="120">
        <v>4336762.1500000004</v>
      </c>
      <c r="G34" s="128">
        <v>-1</v>
      </c>
      <c r="H34" s="121">
        <v>-1084848</v>
      </c>
      <c r="I34" s="120">
        <v>-726555.32</v>
      </c>
      <c r="J34" s="121">
        <v>16028847</v>
      </c>
      <c r="K34" s="120">
        <v>6145866.6500000004</v>
      </c>
      <c r="L34" s="126">
        <v>30640.028571428571</v>
      </c>
      <c r="M34" s="118">
        <v>0.38484532371752733</v>
      </c>
    </row>
    <row r="35" spans="1:13" ht="15" thickBot="1" x14ac:dyDescent="0.4">
      <c r="A35" s="87" t="s">
        <v>244</v>
      </c>
      <c r="B35" s="134">
        <v>25</v>
      </c>
      <c r="C35" s="132">
        <v>99201</v>
      </c>
      <c r="D35" s="131">
        <v>33774.379999999997</v>
      </c>
      <c r="E35" s="132">
        <v>1847103</v>
      </c>
      <c r="F35" s="131">
        <v>374988.79999999999</v>
      </c>
      <c r="G35" s="133">
        <v>0</v>
      </c>
      <c r="H35" s="132">
        <v>-49049</v>
      </c>
      <c r="I35" s="131">
        <v>-8210.8700000000008</v>
      </c>
      <c r="J35" s="132">
        <v>2928480</v>
      </c>
      <c r="K35" s="131">
        <v>532110.47</v>
      </c>
      <c r="L35" s="130">
        <v>3968.04</v>
      </c>
      <c r="M35" s="129">
        <v>0.34046410822471546</v>
      </c>
    </row>
    <row r="36" spans="1:13" ht="15" thickBot="1" x14ac:dyDescent="0.4">
      <c r="A36" s="87" t="s">
        <v>243</v>
      </c>
      <c r="B36" s="128">
        <v>9</v>
      </c>
      <c r="C36" s="121">
        <v>499088</v>
      </c>
      <c r="D36" s="120">
        <v>47505.26</v>
      </c>
      <c r="E36" s="121">
        <v>4920771</v>
      </c>
      <c r="F36" s="120">
        <v>442579.51</v>
      </c>
      <c r="G36" s="127">
        <v>0</v>
      </c>
      <c r="H36" s="121">
        <v>1390554</v>
      </c>
      <c r="I36" s="120">
        <v>79021.87</v>
      </c>
      <c r="J36" s="121">
        <v>6408616</v>
      </c>
      <c r="K36" s="120">
        <v>585094.82999999996</v>
      </c>
      <c r="L36" s="126">
        <v>55454.222222222219</v>
      </c>
      <c r="M36" s="118">
        <v>9.5184135863815605E-2</v>
      </c>
    </row>
    <row r="37" spans="1:13" ht="15" thickBot="1" x14ac:dyDescent="0.4">
      <c r="A37" s="87" t="s">
        <v>242</v>
      </c>
      <c r="B37" s="134">
        <v>15</v>
      </c>
      <c r="C37" s="132">
        <v>1685943</v>
      </c>
      <c r="D37" s="131">
        <v>86740.2</v>
      </c>
      <c r="E37" s="132">
        <v>15142236</v>
      </c>
      <c r="F37" s="131">
        <v>758876.89</v>
      </c>
      <c r="G37" s="134">
        <v>-1</v>
      </c>
      <c r="H37" s="132">
        <v>-129529</v>
      </c>
      <c r="I37" s="131">
        <v>-21075.88</v>
      </c>
      <c r="J37" s="132">
        <v>20133613</v>
      </c>
      <c r="K37" s="131">
        <v>1011368.42</v>
      </c>
      <c r="L37" s="130">
        <v>112396.2</v>
      </c>
      <c r="M37" s="129">
        <v>5.1449070342235767E-2</v>
      </c>
    </row>
    <row r="38" spans="1:13" ht="15" thickBot="1" x14ac:dyDescent="0.4">
      <c r="A38" s="87" t="s">
        <v>241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1:13" ht="15" thickBot="1" x14ac:dyDescent="0.4">
      <c r="A39" s="86" t="s">
        <v>255</v>
      </c>
      <c r="B39" s="125">
        <v>42237</v>
      </c>
      <c r="C39" s="114">
        <v>4769401</v>
      </c>
      <c r="D39" s="113">
        <v>1533031.16</v>
      </c>
      <c r="E39" s="114">
        <v>64873225</v>
      </c>
      <c r="F39" s="113">
        <v>27209355.289999999</v>
      </c>
      <c r="G39" s="125">
        <v>676</v>
      </c>
      <c r="H39" s="114">
        <v>-3110572</v>
      </c>
      <c r="I39" s="113">
        <v>-3325003.05</v>
      </c>
      <c r="J39" s="114">
        <v>89663142</v>
      </c>
      <c r="K39" s="113">
        <v>38536653.43</v>
      </c>
      <c r="L39" s="124">
        <v>112.9199682742619</v>
      </c>
      <c r="M39" s="111">
        <v>0.32143056464096215</v>
      </c>
    </row>
    <row r="40" spans="1:13" ht="15" thickBot="1" x14ac:dyDescent="0.4">
      <c r="A40" s="87" t="s">
        <v>248</v>
      </c>
      <c r="B40" s="128">
        <v>37975</v>
      </c>
      <c r="C40" s="121">
        <v>530206</v>
      </c>
      <c r="D40" s="120">
        <v>747761.9</v>
      </c>
      <c r="E40" s="121">
        <v>15997145</v>
      </c>
      <c r="F40" s="120">
        <v>15745787.07</v>
      </c>
      <c r="G40" s="128">
        <v>657</v>
      </c>
      <c r="H40" s="121">
        <v>-1503537</v>
      </c>
      <c r="I40" s="120">
        <v>-1973799.83</v>
      </c>
      <c r="J40" s="121">
        <v>22605501</v>
      </c>
      <c r="K40" s="120">
        <v>22338970.899999999</v>
      </c>
      <c r="L40" s="126">
        <v>13.961977616853193</v>
      </c>
      <c r="M40" s="118">
        <v>1.4103230800249187</v>
      </c>
    </row>
    <row r="41" spans="1:13" ht="15" thickBot="1" x14ac:dyDescent="0.4">
      <c r="A41" s="87" t="s">
        <v>247</v>
      </c>
      <c r="B41" s="134">
        <v>4183</v>
      </c>
      <c r="C41" s="132">
        <v>442916</v>
      </c>
      <c r="D41" s="131">
        <v>412163.62</v>
      </c>
      <c r="E41" s="132">
        <v>9858301</v>
      </c>
      <c r="F41" s="131">
        <v>7825135.2199999997</v>
      </c>
      <c r="G41" s="134">
        <v>20</v>
      </c>
      <c r="H41" s="132">
        <v>-821174</v>
      </c>
      <c r="I41" s="131">
        <v>-1164929.44</v>
      </c>
      <c r="J41" s="132">
        <v>13595057</v>
      </c>
      <c r="K41" s="131">
        <v>10935118.9</v>
      </c>
      <c r="L41" s="130">
        <v>105.88486732010519</v>
      </c>
      <c r="M41" s="129">
        <v>0.93056752922221886</v>
      </c>
    </row>
    <row r="42" spans="1:13" ht="15" thickBot="1" x14ac:dyDescent="0.4">
      <c r="A42" s="87" t="s">
        <v>246</v>
      </c>
      <c r="B42" s="128">
        <v>42</v>
      </c>
      <c r="C42" s="121">
        <v>108842</v>
      </c>
      <c r="D42" s="120">
        <v>80582.61</v>
      </c>
      <c r="E42" s="121">
        <v>1099584</v>
      </c>
      <c r="F42" s="120">
        <v>729495.16</v>
      </c>
      <c r="G42" s="127">
        <v>0</v>
      </c>
      <c r="H42" s="121">
        <v>-22520</v>
      </c>
      <c r="I42" s="120">
        <v>-54500.56</v>
      </c>
      <c r="J42" s="121">
        <v>1785455</v>
      </c>
      <c r="K42" s="120">
        <v>1181195.53</v>
      </c>
      <c r="L42" s="126">
        <v>2591.4809523809522</v>
      </c>
      <c r="M42" s="118">
        <v>0.74036182657094396</v>
      </c>
    </row>
    <row r="43" spans="1:13" ht="15" thickBot="1" x14ac:dyDescent="0.4">
      <c r="A43" s="87" t="s">
        <v>245</v>
      </c>
      <c r="B43" s="134">
        <v>11</v>
      </c>
      <c r="C43" s="132">
        <v>356794</v>
      </c>
      <c r="D43" s="131">
        <v>138745.32999999999</v>
      </c>
      <c r="E43" s="132">
        <v>3810391</v>
      </c>
      <c r="F43" s="131">
        <v>1459548.14</v>
      </c>
      <c r="G43" s="133">
        <v>0</v>
      </c>
      <c r="H43" s="132">
        <v>-43666</v>
      </c>
      <c r="I43" s="131">
        <v>-110511.87</v>
      </c>
      <c r="J43" s="132">
        <v>5455392</v>
      </c>
      <c r="K43" s="131">
        <v>2125213.54</v>
      </c>
      <c r="L43" s="130">
        <v>32435.81818181818</v>
      </c>
      <c r="M43" s="129">
        <v>0.38886676906001783</v>
      </c>
    </row>
    <row r="44" spans="1:13" ht="15" thickBot="1" x14ac:dyDescent="0.4">
      <c r="A44" s="87" t="s">
        <v>244</v>
      </c>
      <c r="B44" s="128">
        <v>6</v>
      </c>
      <c r="C44" s="121">
        <v>12235</v>
      </c>
      <c r="D44" s="120">
        <v>5967.91</v>
      </c>
      <c r="E44" s="121">
        <v>197630</v>
      </c>
      <c r="F44" s="120">
        <v>67292.240000000005</v>
      </c>
      <c r="G44" s="127">
        <v>0</v>
      </c>
      <c r="H44" s="121">
        <v>-12603</v>
      </c>
      <c r="I44" s="120">
        <v>-2606.16</v>
      </c>
      <c r="J44" s="121">
        <v>298190</v>
      </c>
      <c r="K44" s="120">
        <v>94996.05</v>
      </c>
      <c r="L44" s="126">
        <v>2039.1666666666667</v>
      </c>
      <c r="M44" s="118">
        <v>0.48777360032693096</v>
      </c>
    </row>
    <row r="45" spans="1:13" ht="15" thickBot="1" x14ac:dyDescent="0.4">
      <c r="A45" s="87" t="s">
        <v>243</v>
      </c>
      <c r="B45" s="134">
        <v>6</v>
      </c>
      <c r="C45" s="132">
        <v>1219866</v>
      </c>
      <c r="D45" s="131">
        <v>57298.91</v>
      </c>
      <c r="E45" s="132">
        <v>12119466</v>
      </c>
      <c r="F45" s="131">
        <v>539782.01</v>
      </c>
      <c r="G45" s="134">
        <v>-1</v>
      </c>
      <c r="H45" s="132">
        <v>543644</v>
      </c>
      <c r="I45" s="131">
        <v>-2861.71</v>
      </c>
      <c r="J45" s="132">
        <v>16428702</v>
      </c>
      <c r="K45" s="131">
        <v>728155.89</v>
      </c>
      <c r="L45" s="130">
        <v>203311</v>
      </c>
      <c r="M45" s="129">
        <v>4.6971478834560515E-2</v>
      </c>
    </row>
    <row r="46" spans="1:13" ht="15" thickBot="1" x14ac:dyDescent="0.4">
      <c r="A46" s="87" t="s">
        <v>242</v>
      </c>
      <c r="B46" s="128">
        <v>14</v>
      </c>
      <c r="C46" s="121">
        <v>2098541</v>
      </c>
      <c r="D46" s="120">
        <v>90510.88</v>
      </c>
      <c r="E46" s="121">
        <v>21790708</v>
      </c>
      <c r="F46" s="120">
        <v>842315.45</v>
      </c>
      <c r="G46" s="127">
        <v>0</v>
      </c>
      <c r="H46" s="121">
        <v>-1250717</v>
      </c>
      <c r="I46" s="120">
        <v>-15793.48</v>
      </c>
      <c r="J46" s="121">
        <v>29494844</v>
      </c>
      <c r="K46" s="120">
        <v>1133002.6200000001</v>
      </c>
      <c r="L46" s="126">
        <v>149895.78571428571</v>
      </c>
      <c r="M46" s="118">
        <v>4.3130384395634873E-2</v>
      </c>
    </row>
    <row r="47" spans="1:13" ht="15" thickBot="1" x14ac:dyDescent="0.4">
      <c r="A47" s="87" t="s">
        <v>241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</row>
    <row r="48" spans="1:13" ht="15" thickBot="1" x14ac:dyDescent="0.4">
      <c r="A48" s="86" t="s">
        <v>254</v>
      </c>
      <c r="B48" s="123">
        <v>42533</v>
      </c>
      <c r="C48" s="109">
        <v>5089876</v>
      </c>
      <c r="D48" s="108">
        <v>2005082.9</v>
      </c>
      <c r="E48" s="109">
        <v>70339003</v>
      </c>
      <c r="F48" s="108">
        <v>33597861.490000002</v>
      </c>
      <c r="G48" s="123">
        <v>1023</v>
      </c>
      <c r="H48" s="109">
        <v>-2330710</v>
      </c>
      <c r="I48" s="108">
        <v>-3498450.93</v>
      </c>
      <c r="J48" s="109">
        <v>96658599</v>
      </c>
      <c r="K48" s="108">
        <v>46055179.020000003</v>
      </c>
      <c r="L48" s="122">
        <v>119.66886417605154</v>
      </c>
      <c r="M48" s="106">
        <v>0.39393552589239994</v>
      </c>
    </row>
    <row r="49" spans="1:13" ht="15" thickBot="1" x14ac:dyDescent="0.4">
      <c r="A49" s="87" t="s">
        <v>248</v>
      </c>
      <c r="B49" s="134">
        <v>36753</v>
      </c>
      <c r="C49" s="132">
        <v>565107</v>
      </c>
      <c r="D49" s="131">
        <v>767413.65</v>
      </c>
      <c r="E49" s="132">
        <v>15769212</v>
      </c>
      <c r="F49" s="131">
        <v>15092012.369999999</v>
      </c>
      <c r="G49" s="134">
        <v>827</v>
      </c>
      <c r="H49" s="132">
        <v>-823857</v>
      </c>
      <c r="I49" s="131">
        <v>-1732366.71</v>
      </c>
      <c r="J49" s="132">
        <v>21491034</v>
      </c>
      <c r="K49" s="131">
        <v>20808644.059999999</v>
      </c>
      <c r="L49" s="130">
        <v>15.375811498381085</v>
      </c>
      <c r="M49" s="129">
        <v>1.357996588965775</v>
      </c>
    </row>
    <row r="50" spans="1:13" ht="15" thickBot="1" x14ac:dyDescent="0.4">
      <c r="A50" s="87" t="s">
        <v>247</v>
      </c>
      <c r="B50" s="128">
        <v>5641</v>
      </c>
      <c r="C50" s="121">
        <v>775775</v>
      </c>
      <c r="D50" s="120">
        <v>719081.45</v>
      </c>
      <c r="E50" s="121">
        <v>16285669</v>
      </c>
      <c r="F50" s="120">
        <v>12846049.359999999</v>
      </c>
      <c r="G50" s="128">
        <v>197</v>
      </c>
      <c r="H50" s="121">
        <v>-544084</v>
      </c>
      <c r="I50" s="120">
        <v>-1465889.89</v>
      </c>
      <c r="J50" s="121">
        <v>21888190</v>
      </c>
      <c r="K50" s="120">
        <v>17502975.23</v>
      </c>
      <c r="L50" s="126">
        <v>137.52430420138273</v>
      </c>
      <c r="M50" s="118">
        <v>0.92692059007861305</v>
      </c>
    </row>
    <row r="51" spans="1:13" ht="15" thickBot="1" x14ac:dyDescent="0.4">
      <c r="A51" s="87" t="s">
        <v>246</v>
      </c>
      <c r="B51" s="134">
        <v>88</v>
      </c>
      <c r="C51" s="132">
        <v>308588</v>
      </c>
      <c r="D51" s="131">
        <v>197048.29</v>
      </c>
      <c r="E51" s="132">
        <v>3311608</v>
      </c>
      <c r="F51" s="131">
        <v>2013169.36</v>
      </c>
      <c r="G51" s="134">
        <v>2</v>
      </c>
      <c r="H51" s="132">
        <v>231141</v>
      </c>
      <c r="I51" s="131">
        <v>-4267.33</v>
      </c>
      <c r="J51" s="132">
        <v>4372330</v>
      </c>
      <c r="K51" s="131">
        <v>2702938.49</v>
      </c>
      <c r="L51" s="130">
        <v>3506.681818181818</v>
      </c>
      <c r="M51" s="129">
        <v>0.63854812889678148</v>
      </c>
    </row>
    <row r="52" spans="1:13" ht="15" thickBot="1" x14ac:dyDescent="0.4">
      <c r="A52" s="87" t="s">
        <v>245</v>
      </c>
      <c r="B52" s="128">
        <v>15</v>
      </c>
      <c r="C52" s="121">
        <v>644607</v>
      </c>
      <c r="D52" s="120">
        <v>169475</v>
      </c>
      <c r="E52" s="121">
        <v>7436767</v>
      </c>
      <c r="F52" s="120">
        <v>2228291.0099999998</v>
      </c>
      <c r="G52" s="128">
        <v>-1</v>
      </c>
      <c r="H52" s="121">
        <v>421148</v>
      </c>
      <c r="I52" s="120">
        <v>-265037.43</v>
      </c>
      <c r="J52" s="121">
        <v>9832844</v>
      </c>
      <c r="K52" s="120">
        <v>3136901.7</v>
      </c>
      <c r="L52" s="126">
        <v>42973.8</v>
      </c>
      <c r="M52" s="118">
        <v>0.26291213095731197</v>
      </c>
    </row>
    <row r="53" spans="1:13" ht="15" thickBot="1" x14ac:dyDescent="0.4">
      <c r="A53" s="87" t="s">
        <v>244</v>
      </c>
      <c r="B53" s="134">
        <v>11</v>
      </c>
      <c r="C53" s="132">
        <v>31498</v>
      </c>
      <c r="D53" s="131">
        <v>12813</v>
      </c>
      <c r="E53" s="132">
        <v>380441</v>
      </c>
      <c r="F53" s="131">
        <v>129939.66</v>
      </c>
      <c r="G53" s="133">
        <v>0</v>
      </c>
      <c r="H53" s="132">
        <v>-3932</v>
      </c>
      <c r="I53" s="131">
        <v>-2363.83</v>
      </c>
      <c r="J53" s="132">
        <v>548482</v>
      </c>
      <c r="K53" s="131">
        <v>179775.31</v>
      </c>
      <c r="L53" s="130">
        <v>2863.4545454545455</v>
      </c>
      <c r="M53" s="129">
        <v>0.40678773255444789</v>
      </c>
    </row>
    <row r="54" spans="1:13" ht="15" thickBot="1" x14ac:dyDescent="0.4">
      <c r="A54" s="87" t="s">
        <v>243</v>
      </c>
      <c r="B54" s="128">
        <v>10</v>
      </c>
      <c r="C54" s="121">
        <v>1829500</v>
      </c>
      <c r="D54" s="120">
        <v>73787.83</v>
      </c>
      <c r="E54" s="121">
        <v>17515320</v>
      </c>
      <c r="F54" s="120">
        <v>672461.43</v>
      </c>
      <c r="G54" s="128">
        <v>-1</v>
      </c>
      <c r="H54" s="121">
        <v>-804157</v>
      </c>
      <c r="I54" s="120">
        <v>3488.37</v>
      </c>
      <c r="J54" s="121">
        <v>25677460</v>
      </c>
      <c r="K54" s="120">
        <v>901678.09</v>
      </c>
      <c r="L54" s="126">
        <v>182950</v>
      </c>
      <c r="M54" s="118">
        <v>4.0332238316479911E-2</v>
      </c>
    </row>
    <row r="55" spans="1:13" ht="15" thickBot="1" x14ac:dyDescent="0.4">
      <c r="A55" s="87" t="s">
        <v>242</v>
      </c>
      <c r="B55" s="134">
        <v>15</v>
      </c>
      <c r="C55" s="132">
        <v>934801</v>
      </c>
      <c r="D55" s="131">
        <v>65463.68</v>
      </c>
      <c r="E55" s="132">
        <v>9639986</v>
      </c>
      <c r="F55" s="131">
        <v>615938.30000000005</v>
      </c>
      <c r="G55" s="134">
        <v>-1</v>
      </c>
      <c r="H55" s="132">
        <v>-806968</v>
      </c>
      <c r="I55" s="131">
        <v>-32014.11</v>
      </c>
      <c r="J55" s="132">
        <v>12848259</v>
      </c>
      <c r="K55" s="131">
        <v>822266.14</v>
      </c>
      <c r="L55" s="130">
        <v>62320.066666666666</v>
      </c>
      <c r="M55" s="129">
        <v>7.0029535697972087E-2</v>
      </c>
    </row>
    <row r="56" spans="1:13" ht="15" thickBot="1" x14ac:dyDescent="0.4">
      <c r="A56" s="87" t="s">
        <v>241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</row>
    <row r="57" spans="1:13" ht="15" thickBot="1" x14ac:dyDescent="0.4">
      <c r="A57" s="86" t="s">
        <v>253</v>
      </c>
      <c r="B57" s="125">
        <v>6108</v>
      </c>
      <c r="C57" s="114">
        <v>519635</v>
      </c>
      <c r="D57" s="113">
        <v>310727.5</v>
      </c>
      <c r="E57" s="114">
        <v>8468584</v>
      </c>
      <c r="F57" s="113">
        <v>5403030.3300000001</v>
      </c>
      <c r="G57" s="125">
        <v>136</v>
      </c>
      <c r="H57" s="114">
        <v>-538574</v>
      </c>
      <c r="I57" s="113">
        <v>-780929.01</v>
      </c>
      <c r="J57" s="114">
        <v>11507949</v>
      </c>
      <c r="K57" s="113">
        <v>7402364.1600000001</v>
      </c>
      <c r="L57" s="124">
        <v>85.074426981008514</v>
      </c>
      <c r="M57" s="111">
        <v>0.5979730756958832</v>
      </c>
    </row>
    <row r="58" spans="1:13" ht="15" thickBot="1" x14ac:dyDescent="0.4">
      <c r="A58" s="87" t="s">
        <v>248</v>
      </c>
      <c r="B58" s="128">
        <v>4940</v>
      </c>
      <c r="C58" s="121">
        <v>58038</v>
      </c>
      <c r="D58" s="120">
        <v>88039.62</v>
      </c>
      <c r="E58" s="121">
        <v>1970232</v>
      </c>
      <c r="F58" s="120">
        <v>1994513.64</v>
      </c>
      <c r="G58" s="128">
        <v>107</v>
      </c>
      <c r="H58" s="121">
        <v>-349509</v>
      </c>
      <c r="I58" s="120">
        <v>-299436.42</v>
      </c>
      <c r="J58" s="121">
        <v>2733910</v>
      </c>
      <c r="K58" s="120">
        <v>2773489.55</v>
      </c>
      <c r="L58" s="126">
        <v>11.748603238866396</v>
      </c>
      <c r="M58" s="118">
        <v>1.5169280179743996</v>
      </c>
    </row>
    <row r="59" spans="1:13" ht="15" thickBot="1" x14ac:dyDescent="0.4">
      <c r="A59" s="87" t="s">
        <v>247</v>
      </c>
      <c r="B59" s="134">
        <v>1144</v>
      </c>
      <c r="C59" s="132">
        <v>141482</v>
      </c>
      <c r="D59" s="131">
        <v>128511.07</v>
      </c>
      <c r="E59" s="132">
        <v>3089182</v>
      </c>
      <c r="F59" s="131">
        <v>2468565.27</v>
      </c>
      <c r="G59" s="134">
        <v>29</v>
      </c>
      <c r="H59" s="132">
        <v>-429950</v>
      </c>
      <c r="I59" s="131">
        <v>-454986.4</v>
      </c>
      <c r="J59" s="132">
        <v>4148933</v>
      </c>
      <c r="K59" s="131">
        <v>3348650.11</v>
      </c>
      <c r="L59" s="130">
        <v>123.67307692307692</v>
      </c>
      <c r="M59" s="129">
        <v>0.90832098782884041</v>
      </c>
    </row>
    <row r="60" spans="1:13" ht="15" thickBot="1" x14ac:dyDescent="0.4">
      <c r="A60" s="87" t="s">
        <v>246</v>
      </c>
      <c r="B60" s="128">
        <v>12</v>
      </c>
      <c r="C60" s="121">
        <v>103800</v>
      </c>
      <c r="D60" s="120">
        <v>57054.91</v>
      </c>
      <c r="E60" s="121">
        <v>1017312</v>
      </c>
      <c r="F60" s="120">
        <v>537310.46</v>
      </c>
      <c r="G60" s="127">
        <v>0</v>
      </c>
      <c r="H60" s="121">
        <v>120779</v>
      </c>
      <c r="I60" s="120">
        <v>1566.82</v>
      </c>
      <c r="J60" s="121">
        <v>1324091</v>
      </c>
      <c r="K60" s="120">
        <v>713124.41</v>
      </c>
      <c r="L60" s="126">
        <v>8649.9583333333339</v>
      </c>
      <c r="M60" s="118">
        <v>0.54966459376008558</v>
      </c>
    </row>
    <row r="61" spans="1:13" ht="15" thickBot="1" x14ac:dyDescent="0.4">
      <c r="A61" s="87" t="s">
        <v>245</v>
      </c>
      <c r="B61" s="134">
        <v>4</v>
      </c>
      <c r="C61" s="132">
        <v>31457</v>
      </c>
      <c r="D61" s="131">
        <v>14776.33</v>
      </c>
      <c r="E61" s="132">
        <v>428310</v>
      </c>
      <c r="F61" s="131">
        <v>184765.8</v>
      </c>
      <c r="G61" s="133">
        <v>0</v>
      </c>
      <c r="H61" s="132">
        <v>-52315</v>
      </c>
      <c r="I61" s="131">
        <v>-29905.48</v>
      </c>
      <c r="J61" s="132">
        <v>623528</v>
      </c>
      <c r="K61" s="131">
        <v>272359.5</v>
      </c>
      <c r="L61" s="130">
        <v>7864.25</v>
      </c>
      <c r="M61" s="129">
        <v>0.4697310614489621</v>
      </c>
    </row>
    <row r="62" spans="1:13" ht="15" thickBot="1" x14ac:dyDescent="0.4">
      <c r="A62" s="87" t="s">
        <v>244</v>
      </c>
      <c r="B62" s="128">
        <v>3</v>
      </c>
      <c r="C62" s="121">
        <v>7383</v>
      </c>
      <c r="D62" s="120">
        <v>3345.06</v>
      </c>
      <c r="E62" s="121">
        <v>100784</v>
      </c>
      <c r="F62" s="120">
        <v>34731.42</v>
      </c>
      <c r="G62" s="127">
        <v>0</v>
      </c>
      <c r="H62" s="121">
        <v>-15482</v>
      </c>
      <c r="I62" s="120">
        <v>-2256.9</v>
      </c>
      <c r="J62" s="121">
        <v>151650</v>
      </c>
      <c r="K62" s="120">
        <v>48519.75</v>
      </c>
      <c r="L62" s="126">
        <v>2461</v>
      </c>
      <c r="M62" s="118">
        <v>0.45307598537180011</v>
      </c>
    </row>
    <row r="63" spans="1:13" ht="15" thickBot="1" x14ac:dyDescent="0.4">
      <c r="A63" s="87" t="s">
        <v>243</v>
      </c>
      <c r="B63" s="134">
        <v>4</v>
      </c>
      <c r="C63" s="132">
        <v>144251</v>
      </c>
      <c r="D63" s="131">
        <v>15169.8</v>
      </c>
      <c r="E63" s="132">
        <v>1429389</v>
      </c>
      <c r="F63" s="131">
        <v>141304.09</v>
      </c>
      <c r="G63" s="133">
        <v>0</v>
      </c>
      <c r="H63" s="132">
        <v>176234</v>
      </c>
      <c r="I63" s="131">
        <v>4579.58</v>
      </c>
      <c r="J63" s="132">
        <v>1945687</v>
      </c>
      <c r="K63" s="131">
        <v>190143.42</v>
      </c>
      <c r="L63" s="130">
        <v>36062.75</v>
      </c>
      <c r="M63" s="129">
        <v>0.10516252920257052</v>
      </c>
    </row>
    <row r="64" spans="1:13" ht="15" thickBot="1" x14ac:dyDescent="0.4">
      <c r="A64" s="87" t="s">
        <v>242</v>
      </c>
      <c r="B64" s="128">
        <v>1</v>
      </c>
      <c r="C64" s="121">
        <v>33224</v>
      </c>
      <c r="D64" s="120">
        <v>3830.71</v>
      </c>
      <c r="E64" s="121">
        <v>433375</v>
      </c>
      <c r="F64" s="120">
        <v>41839.65</v>
      </c>
      <c r="G64" s="127">
        <v>0</v>
      </c>
      <c r="H64" s="121">
        <v>11669</v>
      </c>
      <c r="I64" s="120">
        <v>-490.21</v>
      </c>
      <c r="J64" s="121">
        <v>580150</v>
      </c>
      <c r="K64" s="120">
        <v>56077.42</v>
      </c>
      <c r="L64" s="126">
        <v>33224</v>
      </c>
      <c r="M64" s="118">
        <v>0.1152994823019504</v>
      </c>
    </row>
    <row r="65" spans="1:13" ht="15" thickBot="1" x14ac:dyDescent="0.4">
      <c r="A65" s="87" t="s">
        <v>241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</row>
    <row r="66" spans="1:13" ht="15" thickBot="1" x14ac:dyDescent="0.4">
      <c r="A66" s="86" t="s">
        <v>252</v>
      </c>
      <c r="B66" s="123">
        <v>13474</v>
      </c>
      <c r="C66" s="109">
        <v>3504317</v>
      </c>
      <c r="D66" s="108">
        <v>587701.72</v>
      </c>
      <c r="E66" s="109">
        <v>41631455</v>
      </c>
      <c r="F66" s="108">
        <v>8813875.7100000009</v>
      </c>
      <c r="G66" s="123">
        <v>195</v>
      </c>
      <c r="H66" s="109">
        <v>-646715</v>
      </c>
      <c r="I66" s="108">
        <v>-1068641.46</v>
      </c>
      <c r="J66" s="109">
        <v>56647330</v>
      </c>
      <c r="K66" s="108">
        <v>12034063.289999999</v>
      </c>
      <c r="L66" s="122">
        <v>260.07990203354609</v>
      </c>
      <c r="M66" s="106">
        <v>0.16770794054395655</v>
      </c>
    </row>
    <row r="67" spans="1:13" ht="15" thickBot="1" x14ac:dyDescent="0.4">
      <c r="A67" s="87" t="s">
        <v>248</v>
      </c>
      <c r="B67" s="134">
        <v>11760</v>
      </c>
      <c r="C67" s="132">
        <v>207071</v>
      </c>
      <c r="D67" s="131">
        <v>267471.37</v>
      </c>
      <c r="E67" s="132">
        <v>4933433</v>
      </c>
      <c r="F67" s="131">
        <v>4863905.13</v>
      </c>
      <c r="G67" s="134">
        <v>176</v>
      </c>
      <c r="H67" s="132">
        <v>-474819</v>
      </c>
      <c r="I67" s="131">
        <v>-625013.28</v>
      </c>
      <c r="J67" s="132">
        <v>6716120</v>
      </c>
      <c r="K67" s="131">
        <v>6688645.75</v>
      </c>
      <c r="L67" s="130">
        <v>17.608103741496599</v>
      </c>
      <c r="M67" s="129">
        <v>1.2916873077051239</v>
      </c>
    </row>
    <row r="68" spans="1:13" ht="15" thickBot="1" x14ac:dyDescent="0.4">
      <c r="A68" s="87" t="s">
        <v>247</v>
      </c>
      <c r="B68" s="128">
        <v>1694</v>
      </c>
      <c r="C68" s="121">
        <v>247993</v>
      </c>
      <c r="D68" s="120">
        <v>225871.55</v>
      </c>
      <c r="E68" s="121">
        <v>3830107</v>
      </c>
      <c r="F68" s="120">
        <v>3109491</v>
      </c>
      <c r="G68" s="128">
        <v>19</v>
      </c>
      <c r="H68" s="121">
        <v>-282979</v>
      </c>
      <c r="I68" s="120">
        <v>-423070.52</v>
      </c>
      <c r="J68" s="121">
        <v>5107026</v>
      </c>
      <c r="K68" s="120">
        <v>4209639.46</v>
      </c>
      <c r="L68" s="126">
        <v>146.3948051948052</v>
      </c>
      <c r="M68" s="118">
        <v>0.91079882157869096</v>
      </c>
    </row>
    <row r="69" spans="1:13" ht="15" thickBot="1" x14ac:dyDescent="0.4">
      <c r="A69" s="87" t="s">
        <v>246</v>
      </c>
      <c r="B69" s="134">
        <v>11</v>
      </c>
      <c r="C69" s="132">
        <v>24811</v>
      </c>
      <c r="D69" s="131">
        <v>16618.13</v>
      </c>
      <c r="E69" s="132">
        <v>226997</v>
      </c>
      <c r="F69" s="131">
        <v>154726.18</v>
      </c>
      <c r="G69" s="133">
        <v>0</v>
      </c>
      <c r="H69" s="132">
        <v>98332</v>
      </c>
      <c r="I69" s="131">
        <v>56046.400000000001</v>
      </c>
      <c r="J69" s="132">
        <v>286767</v>
      </c>
      <c r="K69" s="131">
        <v>201011.36</v>
      </c>
      <c r="L69" s="130">
        <v>2255.5</v>
      </c>
      <c r="M69" s="129">
        <v>0.66980230144495279</v>
      </c>
    </row>
    <row r="70" spans="1:13" ht="15" thickBot="1" x14ac:dyDescent="0.4">
      <c r="A70" s="87" t="s">
        <v>245</v>
      </c>
      <c r="B70" s="128">
        <v>3</v>
      </c>
      <c r="C70" s="121">
        <v>62864</v>
      </c>
      <c r="D70" s="120">
        <v>28703.17</v>
      </c>
      <c r="E70" s="121">
        <v>404841</v>
      </c>
      <c r="F70" s="120">
        <v>182101.52</v>
      </c>
      <c r="G70" s="127">
        <v>0</v>
      </c>
      <c r="H70" s="121">
        <v>-131298</v>
      </c>
      <c r="I70" s="120">
        <v>-62674.3</v>
      </c>
      <c r="J70" s="121">
        <v>543483</v>
      </c>
      <c r="K70" s="120">
        <v>248577.57</v>
      </c>
      <c r="L70" s="126">
        <v>20954.666666666668</v>
      </c>
      <c r="M70" s="118">
        <v>0.4565915309238992</v>
      </c>
    </row>
    <row r="71" spans="1:13" ht="15" thickBot="1" x14ac:dyDescent="0.4">
      <c r="A71" s="87" t="s">
        <v>244</v>
      </c>
      <c r="B71" s="134">
        <v>4</v>
      </c>
      <c r="C71" s="132">
        <v>8162</v>
      </c>
      <c r="D71" s="131">
        <v>4240.4399999999996</v>
      </c>
      <c r="E71" s="132">
        <v>137497</v>
      </c>
      <c r="F71" s="131">
        <v>47501.95</v>
      </c>
      <c r="G71" s="133">
        <v>0</v>
      </c>
      <c r="H71" s="132">
        <v>3352</v>
      </c>
      <c r="I71" s="131">
        <v>72.7</v>
      </c>
      <c r="J71" s="132">
        <v>202592</v>
      </c>
      <c r="K71" s="131">
        <v>66269.570000000007</v>
      </c>
      <c r="L71" s="130">
        <v>2040.5</v>
      </c>
      <c r="M71" s="129">
        <v>0.51953442783631465</v>
      </c>
    </row>
    <row r="72" spans="1:13" ht="15" thickBot="1" x14ac:dyDescent="0.4">
      <c r="A72" s="87" t="s">
        <v>243</v>
      </c>
      <c r="B72" s="92"/>
      <c r="C72" s="92"/>
      <c r="D72" s="140">
        <v>0</v>
      </c>
      <c r="E72" s="92"/>
      <c r="F72" s="140">
        <v>0</v>
      </c>
      <c r="G72" s="127">
        <v>0</v>
      </c>
      <c r="H72" s="92"/>
      <c r="I72" s="120">
        <v>-3450</v>
      </c>
      <c r="J72" s="92"/>
      <c r="K72" s="140">
        <v>0</v>
      </c>
      <c r="L72" s="92"/>
      <c r="M72" s="139">
        <v>0</v>
      </c>
    </row>
    <row r="73" spans="1:13" ht="15" thickBot="1" x14ac:dyDescent="0.4">
      <c r="A73" s="87" t="s">
        <v>242</v>
      </c>
      <c r="B73" s="134">
        <v>2</v>
      </c>
      <c r="C73" s="132">
        <v>2953416</v>
      </c>
      <c r="D73" s="131">
        <v>44797.06</v>
      </c>
      <c r="E73" s="132">
        <v>32098581</v>
      </c>
      <c r="F73" s="131">
        <v>456149.93</v>
      </c>
      <c r="G73" s="133">
        <v>0</v>
      </c>
      <c r="H73" s="132">
        <v>140697</v>
      </c>
      <c r="I73" s="131">
        <v>-10552.46</v>
      </c>
      <c r="J73" s="132">
        <v>43791342</v>
      </c>
      <c r="K73" s="131">
        <v>619919.57999999996</v>
      </c>
      <c r="L73" s="130">
        <v>1476708</v>
      </c>
      <c r="M73" s="129">
        <v>1.5167880176717401E-2</v>
      </c>
    </row>
    <row r="74" spans="1:13" ht="15" thickBot="1" x14ac:dyDescent="0.4">
      <c r="A74" s="87" t="s">
        <v>241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</row>
    <row r="75" spans="1:13" ht="15" thickBot="1" x14ac:dyDescent="0.4">
      <c r="A75" s="86" t="s">
        <v>251</v>
      </c>
      <c r="B75" s="125">
        <v>1858</v>
      </c>
      <c r="C75" s="114">
        <v>320789</v>
      </c>
      <c r="D75" s="113">
        <v>143759.65</v>
      </c>
      <c r="E75" s="114">
        <v>3898310</v>
      </c>
      <c r="F75" s="113">
        <v>2009450.36</v>
      </c>
      <c r="G75" s="125">
        <v>90</v>
      </c>
      <c r="H75" s="114">
        <v>-54560</v>
      </c>
      <c r="I75" s="113">
        <v>-187196.86</v>
      </c>
      <c r="J75" s="114">
        <v>5260991</v>
      </c>
      <c r="K75" s="113">
        <v>2725210.56</v>
      </c>
      <c r="L75" s="124">
        <v>172.65296017222821</v>
      </c>
      <c r="M75" s="111">
        <v>0.44814367191912946</v>
      </c>
    </row>
    <row r="76" spans="1:13" ht="15" thickBot="1" x14ac:dyDescent="0.4">
      <c r="A76" s="87" t="s">
        <v>248</v>
      </c>
      <c r="B76" s="128">
        <v>1457</v>
      </c>
      <c r="C76" s="121">
        <v>21429</v>
      </c>
      <c r="D76" s="120">
        <v>29512.04</v>
      </c>
      <c r="E76" s="121">
        <v>551961</v>
      </c>
      <c r="F76" s="120">
        <v>549933.46</v>
      </c>
      <c r="G76" s="128">
        <v>72</v>
      </c>
      <c r="H76" s="121">
        <v>-7518</v>
      </c>
      <c r="I76" s="120">
        <v>-37894.04</v>
      </c>
      <c r="J76" s="121">
        <v>739750</v>
      </c>
      <c r="K76" s="120">
        <v>749264.93</v>
      </c>
      <c r="L76" s="126">
        <v>14.707275223061085</v>
      </c>
      <c r="M76" s="118">
        <v>1.3772331241104137</v>
      </c>
    </row>
    <row r="77" spans="1:13" ht="15" thickBot="1" x14ac:dyDescent="0.4">
      <c r="A77" s="87" t="s">
        <v>247</v>
      </c>
      <c r="B77" s="134">
        <v>387</v>
      </c>
      <c r="C77" s="132">
        <v>84541</v>
      </c>
      <c r="D77" s="131">
        <v>69371.69</v>
      </c>
      <c r="E77" s="132">
        <v>1320787</v>
      </c>
      <c r="F77" s="131">
        <v>1022945.68</v>
      </c>
      <c r="G77" s="134">
        <v>19</v>
      </c>
      <c r="H77" s="132">
        <v>21593</v>
      </c>
      <c r="I77" s="131">
        <v>-75417.77</v>
      </c>
      <c r="J77" s="132">
        <v>1731409</v>
      </c>
      <c r="K77" s="131">
        <v>1364814.08</v>
      </c>
      <c r="L77" s="130">
        <v>218.45297157622738</v>
      </c>
      <c r="M77" s="129">
        <v>0.82056568801284102</v>
      </c>
    </row>
    <row r="78" spans="1:13" ht="15" thickBot="1" x14ac:dyDescent="0.4">
      <c r="A78" s="87" t="s">
        <v>246</v>
      </c>
      <c r="B78" s="128">
        <v>5</v>
      </c>
      <c r="C78" s="121">
        <v>4783</v>
      </c>
      <c r="D78" s="120">
        <v>3954.95</v>
      </c>
      <c r="E78" s="121">
        <v>51970</v>
      </c>
      <c r="F78" s="120">
        <v>38654.67</v>
      </c>
      <c r="G78" s="127">
        <v>0</v>
      </c>
      <c r="H78" s="121">
        <v>6177</v>
      </c>
      <c r="I78" s="120">
        <v>1203.76</v>
      </c>
      <c r="J78" s="121">
        <v>68871</v>
      </c>
      <c r="K78" s="120">
        <v>51997.39</v>
      </c>
      <c r="L78" s="126">
        <v>956.68</v>
      </c>
      <c r="M78" s="118">
        <v>0.82680729188443369</v>
      </c>
    </row>
    <row r="79" spans="1:13" ht="15" thickBot="1" x14ac:dyDescent="0.4">
      <c r="A79" s="87" t="s">
        <v>245</v>
      </c>
      <c r="B79" s="134">
        <v>7</v>
      </c>
      <c r="C79" s="132">
        <v>64319</v>
      </c>
      <c r="D79" s="131">
        <v>29330.78</v>
      </c>
      <c r="E79" s="132">
        <v>700936</v>
      </c>
      <c r="F79" s="131">
        <v>299846.36</v>
      </c>
      <c r="G79" s="134">
        <v>-1</v>
      </c>
      <c r="H79" s="132">
        <v>-135560</v>
      </c>
      <c r="I79" s="131">
        <v>-78991.06</v>
      </c>
      <c r="J79" s="132">
        <v>976965</v>
      </c>
      <c r="K79" s="131">
        <v>425354.74</v>
      </c>
      <c r="L79" s="130">
        <v>9188.4285714285706</v>
      </c>
      <c r="M79" s="129">
        <v>0.45602046051711004</v>
      </c>
    </row>
    <row r="80" spans="1:13" ht="15" thickBot="1" x14ac:dyDescent="0.4">
      <c r="A80" s="87" t="s">
        <v>244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</row>
    <row r="81" spans="1:13" ht="15" thickBot="1" x14ac:dyDescent="0.4">
      <c r="A81" s="87" t="s">
        <v>243</v>
      </c>
      <c r="B81" s="134">
        <v>1</v>
      </c>
      <c r="C81" s="132">
        <v>116352</v>
      </c>
      <c r="D81" s="131">
        <v>8007.99</v>
      </c>
      <c r="E81" s="132">
        <v>1095666</v>
      </c>
      <c r="F81" s="131">
        <v>73851.75</v>
      </c>
      <c r="G81" s="133">
        <v>0</v>
      </c>
      <c r="H81" s="132">
        <v>-5524</v>
      </c>
      <c r="I81" s="131">
        <v>-1654.77</v>
      </c>
      <c r="J81" s="132">
        <v>1483195</v>
      </c>
      <c r="K81" s="131">
        <v>99480.97</v>
      </c>
      <c r="L81" s="130">
        <v>116352</v>
      </c>
      <c r="M81" s="129">
        <v>6.8825546617161712E-2</v>
      </c>
    </row>
    <row r="82" spans="1:13" ht="15" thickBot="1" x14ac:dyDescent="0.4">
      <c r="A82" s="87" t="s">
        <v>242</v>
      </c>
      <c r="B82" s="128">
        <v>1</v>
      </c>
      <c r="C82" s="121">
        <v>29365</v>
      </c>
      <c r="D82" s="120">
        <v>3582.2</v>
      </c>
      <c r="E82" s="121">
        <v>176990</v>
      </c>
      <c r="F82" s="120">
        <v>24218.44</v>
      </c>
      <c r="G82" s="127">
        <v>0</v>
      </c>
      <c r="H82" s="121">
        <v>66272</v>
      </c>
      <c r="I82" s="120">
        <v>5557.02</v>
      </c>
      <c r="J82" s="121">
        <v>260801</v>
      </c>
      <c r="K82" s="120">
        <v>34298.449999999997</v>
      </c>
      <c r="L82" s="126">
        <v>29365</v>
      </c>
      <c r="M82" s="118">
        <v>0.12198876213178955</v>
      </c>
    </row>
    <row r="83" spans="1:13" ht="15" thickBot="1" x14ac:dyDescent="0.4">
      <c r="A83" s="87" t="s">
        <v>241</v>
      </c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</row>
    <row r="84" spans="1:13" ht="15" thickBot="1" x14ac:dyDescent="0.4">
      <c r="A84" s="85" t="s">
        <v>249</v>
      </c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</row>
    <row r="85" spans="1:13" ht="15" thickBot="1" x14ac:dyDescent="0.4">
      <c r="A85" s="86" t="s">
        <v>248</v>
      </c>
      <c r="B85" s="125">
        <v>597650</v>
      </c>
      <c r="C85" s="114">
        <v>8729554</v>
      </c>
      <c r="D85" s="113">
        <v>12089258.710000001</v>
      </c>
      <c r="E85" s="114">
        <v>272079236</v>
      </c>
      <c r="F85" s="113">
        <v>265988560.81</v>
      </c>
      <c r="G85" s="125">
        <v>9176</v>
      </c>
      <c r="H85" s="114">
        <v>-35233551</v>
      </c>
      <c r="I85" s="113">
        <v>-36816807.57</v>
      </c>
      <c r="J85" s="114">
        <v>376771337</v>
      </c>
      <c r="K85" s="113">
        <v>370797637.24000001</v>
      </c>
      <c r="L85" s="124">
        <v>14.6064656571572</v>
      </c>
      <c r="M85" s="111">
        <v>1.3848655307048783</v>
      </c>
    </row>
    <row r="86" spans="1:13" ht="15" thickBot="1" x14ac:dyDescent="0.4">
      <c r="A86" s="87" t="s">
        <v>258</v>
      </c>
      <c r="B86" s="128">
        <v>409185</v>
      </c>
      <c r="C86" s="121">
        <v>5974481</v>
      </c>
      <c r="D86" s="120">
        <v>8274256.21</v>
      </c>
      <c r="E86" s="121">
        <v>188777299</v>
      </c>
      <c r="F86" s="120">
        <v>184621772.83000001</v>
      </c>
      <c r="G86" s="128">
        <v>5735</v>
      </c>
      <c r="H86" s="121">
        <v>-27625646</v>
      </c>
      <c r="I86" s="120">
        <v>-26843661.68</v>
      </c>
      <c r="J86" s="121">
        <v>263972273</v>
      </c>
      <c r="K86" s="120">
        <v>259340936.53</v>
      </c>
      <c r="L86" s="126">
        <v>14.600928186517102</v>
      </c>
      <c r="M86" s="118">
        <v>1.3849330991238602</v>
      </c>
    </row>
    <row r="87" spans="1:13" ht="15" thickBot="1" x14ac:dyDescent="0.4">
      <c r="A87" s="87" t="s">
        <v>257</v>
      </c>
      <c r="B87" s="134">
        <v>9563</v>
      </c>
      <c r="C87" s="132">
        <v>186228</v>
      </c>
      <c r="D87" s="131">
        <v>232367.11</v>
      </c>
      <c r="E87" s="132">
        <v>3483871</v>
      </c>
      <c r="F87" s="131">
        <v>3366907.03</v>
      </c>
      <c r="G87" s="134">
        <v>204</v>
      </c>
      <c r="H87" s="132">
        <v>-198573</v>
      </c>
      <c r="I87" s="131">
        <v>-347477.34</v>
      </c>
      <c r="J87" s="132">
        <v>4790373</v>
      </c>
      <c r="K87" s="131">
        <v>4709071.01</v>
      </c>
      <c r="L87" s="130">
        <v>19.47375300637875</v>
      </c>
      <c r="M87" s="129">
        <v>1.2477593803278249</v>
      </c>
    </row>
    <row r="88" spans="1:13" ht="15" thickBot="1" x14ac:dyDescent="0.4">
      <c r="A88" s="87" t="s">
        <v>256</v>
      </c>
      <c r="B88" s="128">
        <v>86017</v>
      </c>
      <c r="C88" s="121">
        <v>1186995</v>
      </c>
      <c r="D88" s="120">
        <v>1682436.81</v>
      </c>
      <c r="E88" s="121">
        <v>40596085</v>
      </c>
      <c r="F88" s="120">
        <v>39753729.280000001</v>
      </c>
      <c r="G88" s="128">
        <v>1398</v>
      </c>
      <c r="H88" s="121">
        <v>-4250092</v>
      </c>
      <c r="I88" s="120">
        <v>-4957158.2699999996</v>
      </c>
      <c r="J88" s="121">
        <v>53722376</v>
      </c>
      <c r="K88" s="120">
        <v>53388614.509999998</v>
      </c>
      <c r="L88" s="126">
        <v>13.799536138205239</v>
      </c>
      <c r="M88" s="118">
        <v>1.417392015313969</v>
      </c>
    </row>
    <row r="89" spans="1:13" ht="15" thickBot="1" x14ac:dyDescent="0.4">
      <c r="A89" s="87" t="s">
        <v>255</v>
      </c>
      <c r="B89" s="134">
        <v>37975</v>
      </c>
      <c r="C89" s="132">
        <v>530206</v>
      </c>
      <c r="D89" s="131">
        <v>747761.9</v>
      </c>
      <c r="E89" s="132">
        <v>15997145</v>
      </c>
      <c r="F89" s="131">
        <v>15745787.07</v>
      </c>
      <c r="G89" s="134">
        <v>657</v>
      </c>
      <c r="H89" s="132">
        <v>-1503537</v>
      </c>
      <c r="I89" s="131">
        <v>-1973799.83</v>
      </c>
      <c r="J89" s="132">
        <v>22605501</v>
      </c>
      <c r="K89" s="131">
        <v>22338970.899999999</v>
      </c>
      <c r="L89" s="130">
        <v>13.961977616853193</v>
      </c>
      <c r="M89" s="129">
        <v>1.4103230800249187</v>
      </c>
    </row>
    <row r="90" spans="1:13" ht="15" thickBot="1" x14ac:dyDescent="0.4">
      <c r="A90" s="87" t="s">
        <v>254</v>
      </c>
      <c r="B90" s="128">
        <v>36753</v>
      </c>
      <c r="C90" s="121">
        <v>565107</v>
      </c>
      <c r="D90" s="120">
        <v>767413.65</v>
      </c>
      <c r="E90" s="121">
        <v>15769212</v>
      </c>
      <c r="F90" s="120">
        <v>15092012.369999999</v>
      </c>
      <c r="G90" s="128">
        <v>827</v>
      </c>
      <c r="H90" s="121">
        <v>-823857</v>
      </c>
      <c r="I90" s="120">
        <v>-1732366.71</v>
      </c>
      <c r="J90" s="121">
        <v>21491034</v>
      </c>
      <c r="K90" s="120">
        <v>20808644.059999999</v>
      </c>
      <c r="L90" s="126">
        <v>15.375811498381085</v>
      </c>
      <c r="M90" s="118">
        <v>1.357996588965775</v>
      </c>
    </row>
    <row r="91" spans="1:13" ht="15" thickBot="1" x14ac:dyDescent="0.4">
      <c r="A91" s="87" t="s">
        <v>253</v>
      </c>
      <c r="B91" s="134">
        <v>4940</v>
      </c>
      <c r="C91" s="132">
        <v>58038</v>
      </c>
      <c r="D91" s="131">
        <v>88039.62</v>
      </c>
      <c r="E91" s="132">
        <v>1970232</v>
      </c>
      <c r="F91" s="131">
        <v>1994513.64</v>
      </c>
      <c r="G91" s="134">
        <v>107</v>
      </c>
      <c r="H91" s="132">
        <v>-349509</v>
      </c>
      <c r="I91" s="131">
        <v>-299436.42</v>
      </c>
      <c r="J91" s="132">
        <v>2733910</v>
      </c>
      <c r="K91" s="131">
        <v>2773489.55</v>
      </c>
      <c r="L91" s="130">
        <v>11.748603238866396</v>
      </c>
      <c r="M91" s="129">
        <v>1.5169280179743996</v>
      </c>
    </row>
    <row r="92" spans="1:13" ht="15" thickBot="1" x14ac:dyDescent="0.4">
      <c r="A92" s="87" t="s">
        <v>252</v>
      </c>
      <c r="B92" s="128">
        <v>11760</v>
      </c>
      <c r="C92" s="121">
        <v>207071</v>
      </c>
      <c r="D92" s="120">
        <v>267471.37</v>
      </c>
      <c r="E92" s="121">
        <v>4933433</v>
      </c>
      <c r="F92" s="120">
        <v>4863905.13</v>
      </c>
      <c r="G92" s="128">
        <v>176</v>
      </c>
      <c r="H92" s="121">
        <v>-474819</v>
      </c>
      <c r="I92" s="120">
        <v>-625013.28</v>
      </c>
      <c r="J92" s="121">
        <v>6716120</v>
      </c>
      <c r="K92" s="120">
        <v>6688645.75</v>
      </c>
      <c r="L92" s="126">
        <v>17.608103741496599</v>
      </c>
      <c r="M92" s="118">
        <v>1.2916873077051239</v>
      </c>
    </row>
    <row r="93" spans="1:13" ht="15" thickBot="1" x14ac:dyDescent="0.4">
      <c r="A93" s="87" t="s">
        <v>251</v>
      </c>
      <c r="B93" s="134">
        <v>1457</v>
      </c>
      <c r="C93" s="132">
        <v>21429</v>
      </c>
      <c r="D93" s="131">
        <v>29512.04</v>
      </c>
      <c r="E93" s="132">
        <v>551961</v>
      </c>
      <c r="F93" s="131">
        <v>549933.46</v>
      </c>
      <c r="G93" s="134">
        <v>72</v>
      </c>
      <c r="H93" s="132">
        <v>-7518</v>
      </c>
      <c r="I93" s="131">
        <v>-37894.04</v>
      </c>
      <c r="J93" s="132">
        <v>739750</v>
      </c>
      <c r="K93" s="131">
        <v>749264.93</v>
      </c>
      <c r="L93" s="130">
        <v>14.707275223061085</v>
      </c>
      <c r="M93" s="129">
        <v>1.3772331241104137</v>
      </c>
    </row>
    <row r="94" spans="1:13" ht="15" thickBot="1" x14ac:dyDescent="0.4">
      <c r="A94" s="86" t="s">
        <v>247</v>
      </c>
      <c r="B94" s="123">
        <v>61081</v>
      </c>
      <c r="C94" s="109">
        <v>8093327</v>
      </c>
      <c r="D94" s="108">
        <v>7404474.8300000001</v>
      </c>
      <c r="E94" s="109">
        <v>172912062</v>
      </c>
      <c r="F94" s="108">
        <v>137033828.19999999</v>
      </c>
      <c r="G94" s="123">
        <v>735</v>
      </c>
      <c r="H94" s="109">
        <v>-17669062</v>
      </c>
      <c r="I94" s="108">
        <v>-22028575.77</v>
      </c>
      <c r="J94" s="109">
        <v>234020717</v>
      </c>
      <c r="K94" s="108">
        <v>187916935.13999999</v>
      </c>
      <c r="L94" s="122">
        <v>132.50155040028815</v>
      </c>
      <c r="M94" s="106">
        <v>0.91488638072114514</v>
      </c>
    </row>
    <row r="95" spans="1:13" ht="15" thickBot="1" x14ac:dyDescent="0.4">
      <c r="A95" s="87" t="s">
        <v>258</v>
      </c>
      <c r="B95" s="134">
        <v>37654</v>
      </c>
      <c r="C95" s="132">
        <v>5079139</v>
      </c>
      <c r="D95" s="131">
        <v>4632268.93</v>
      </c>
      <c r="E95" s="132">
        <v>109243177</v>
      </c>
      <c r="F95" s="131">
        <v>86793515.510000005</v>
      </c>
      <c r="G95" s="134">
        <v>197</v>
      </c>
      <c r="H95" s="132">
        <v>-13188402</v>
      </c>
      <c r="I95" s="131">
        <v>-15007046</v>
      </c>
      <c r="J95" s="132">
        <v>149071207</v>
      </c>
      <c r="K95" s="131">
        <v>119841683.23</v>
      </c>
      <c r="L95" s="130">
        <v>134.8897646996335</v>
      </c>
      <c r="M95" s="129">
        <v>0.91201850305658094</v>
      </c>
    </row>
    <row r="96" spans="1:13" ht="15" thickBot="1" x14ac:dyDescent="0.4">
      <c r="A96" s="87" t="s">
        <v>257</v>
      </c>
      <c r="B96" s="128">
        <v>1255</v>
      </c>
      <c r="C96" s="121">
        <v>285597</v>
      </c>
      <c r="D96" s="120">
        <v>242784.4</v>
      </c>
      <c r="E96" s="121">
        <v>3550341</v>
      </c>
      <c r="F96" s="120">
        <v>2780409.98</v>
      </c>
      <c r="G96" s="128">
        <v>12</v>
      </c>
      <c r="H96" s="121">
        <v>-89942</v>
      </c>
      <c r="I96" s="120">
        <v>-285389.65000000002</v>
      </c>
      <c r="J96" s="121">
        <v>4716697</v>
      </c>
      <c r="K96" s="120">
        <v>3769467.95</v>
      </c>
      <c r="L96" s="126">
        <v>227.56693227091634</v>
      </c>
      <c r="M96" s="118">
        <v>0.85009585201499316</v>
      </c>
    </row>
    <row r="97" spans="1:13" ht="15" thickBot="1" x14ac:dyDescent="0.4">
      <c r="A97" s="87" t="s">
        <v>256</v>
      </c>
      <c r="B97" s="134">
        <v>9123</v>
      </c>
      <c r="C97" s="132">
        <v>1035884</v>
      </c>
      <c r="D97" s="131">
        <v>974422.12</v>
      </c>
      <c r="E97" s="132">
        <v>25734499</v>
      </c>
      <c r="F97" s="131">
        <v>20187716.18</v>
      </c>
      <c r="G97" s="134">
        <v>242</v>
      </c>
      <c r="H97" s="132">
        <v>-2334125</v>
      </c>
      <c r="I97" s="131">
        <v>-3151846.1</v>
      </c>
      <c r="J97" s="132">
        <v>33762198</v>
      </c>
      <c r="K97" s="131">
        <v>26944586.18</v>
      </c>
      <c r="L97" s="130">
        <v>113.54646497862545</v>
      </c>
      <c r="M97" s="129">
        <v>0.94066685433239461</v>
      </c>
    </row>
    <row r="98" spans="1:13" ht="15" thickBot="1" x14ac:dyDescent="0.4">
      <c r="A98" s="87" t="s">
        <v>255</v>
      </c>
      <c r="B98" s="128">
        <v>4183</v>
      </c>
      <c r="C98" s="121">
        <v>442916</v>
      </c>
      <c r="D98" s="120">
        <v>412163.62</v>
      </c>
      <c r="E98" s="121">
        <v>9858301</v>
      </c>
      <c r="F98" s="120">
        <v>7825135.2199999997</v>
      </c>
      <c r="G98" s="128">
        <v>20</v>
      </c>
      <c r="H98" s="121">
        <v>-821174</v>
      </c>
      <c r="I98" s="120">
        <v>-1164929.44</v>
      </c>
      <c r="J98" s="121">
        <v>13595057</v>
      </c>
      <c r="K98" s="120">
        <v>10935118.9</v>
      </c>
      <c r="L98" s="126">
        <v>105.88486732010519</v>
      </c>
      <c r="M98" s="118">
        <v>0.93056752922221886</v>
      </c>
    </row>
    <row r="99" spans="1:13" ht="15" thickBot="1" x14ac:dyDescent="0.4">
      <c r="A99" s="87" t="s">
        <v>254</v>
      </c>
      <c r="B99" s="134">
        <v>5641</v>
      </c>
      <c r="C99" s="132">
        <v>775775</v>
      </c>
      <c r="D99" s="131">
        <v>719081.45</v>
      </c>
      <c r="E99" s="132">
        <v>16285669</v>
      </c>
      <c r="F99" s="131">
        <v>12846049.359999999</v>
      </c>
      <c r="G99" s="134">
        <v>197</v>
      </c>
      <c r="H99" s="132">
        <v>-544084</v>
      </c>
      <c r="I99" s="131">
        <v>-1465889.89</v>
      </c>
      <c r="J99" s="132">
        <v>21888190</v>
      </c>
      <c r="K99" s="131">
        <v>17502975.23</v>
      </c>
      <c r="L99" s="130">
        <v>137.52430420138273</v>
      </c>
      <c r="M99" s="129">
        <v>0.92692059007861305</v>
      </c>
    </row>
    <row r="100" spans="1:13" ht="15" thickBot="1" x14ac:dyDescent="0.4">
      <c r="A100" s="87" t="s">
        <v>253</v>
      </c>
      <c r="B100" s="128">
        <v>1144</v>
      </c>
      <c r="C100" s="121">
        <v>141482</v>
      </c>
      <c r="D100" s="120">
        <v>128511.07</v>
      </c>
      <c r="E100" s="121">
        <v>3089182</v>
      </c>
      <c r="F100" s="120">
        <v>2468565.27</v>
      </c>
      <c r="G100" s="128">
        <v>29</v>
      </c>
      <c r="H100" s="121">
        <v>-429950</v>
      </c>
      <c r="I100" s="120">
        <v>-454986.4</v>
      </c>
      <c r="J100" s="121">
        <v>4148933</v>
      </c>
      <c r="K100" s="120">
        <v>3348650.11</v>
      </c>
      <c r="L100" s="126">
        <v>123.67307692307692</v>
      </c>
      <c r="M100" s="118">
        <v>0.90832098782884041</v>
      </c>
    </row>
    <row r="101" spans="1:13" ht="15" thickBot="1" x14ac:dyDescent="0.4">
      <c r="A101" s="87" t="s">
        <v>252</v>
      </c>
      <c r="B101" s="134">
        <v>1694</v>
      </c>
      <c r="C101" s="132">
        <v>247993</v>
      </c>
      <c r="D101" s="131">
        <v>225871.55</v>
      </c>
      <c r="E101" s="132">
        <v>3830107</v>
      </c>
      <c r="F101" s="131">
        <v>3109491</v>
      </c>
      <c r="G101" s="134">
        <v>19</v>
      </c>
      <c r="H101" s="132">
        <v>-282979</v>
      </c>
      <c r="I101" s="131">
        <v>-423070.52</v>
      </c>
      <c r="J101" s="132">
        <v>5107026</v>
      </c>
      <c r="K101" s="131">
        <v>4209639.46</v>
      </c>
      <c r="L101" s="130">
        <v>146.3948051948052</v>
      </c>
      <c r="M101" s="129">
        <v>0.91079882157869096</v>
      </c>
    </row>
    <row r="102" spans="1:13" ht="15" thickBot="1" x14ac:dyDescent="0.4">
      <c r="A102" s="87" t="s">
        <v>251</v>
      </c>
      <c r="B102" s="128">
        <v>387</v>
      </c>
      <c r="C102" s="121">
        <v>84541</v>
      </c>
      <c r="D102" s="120">
        <v>69371.69</v>
      </c>
      <c r="E102" s="121">
        <v>1320787</v>
      </c>
      <c r="F102" s="120">
        <v>1022945.68</v>
      </c>
      <c r="G102" s="128">
        <v>19</v>
      </c>
      <c r="H102" s="121">
        <v>21593</v>
      </c>
      <c r="I102" s="120">
        <v>-75417.77</v>
      </c>
      <c r="J102" s="121">
        <v>1731409</v>
      </c>
      <c r="K102" s="120">
        <v>1364814.08</v>
      </c>
      <c r="L102" s="126">
        <v>218.45297157622738</v>
      </c>
      <c r="M102" s="118">
        <v>0.82056568801284102</v>
      </c>
    </row>
    <row r="103" spans="1:13" ht="15" thickBot="1" x14ac:dyDescent="0.4">
      <c r="A103" s="86" t="s">
        <v>246</v>
      </c>
      <c r="B103" s="125">
        <v>626</v>
      </c>
      <c r="C103" s="114">
        <v>2631251</v>
      </c>
      <c r="D103" s="113">
        <v>1572758.87</v>
      </c>
      <c r="E103" s="114">
        <v>23710768</v>
      </c>
      <c r="F103" s="113">
        <v>13920060.029999999</v>
      </c>
      <c r="G103" s="125">
        <v>9</v>
      </c>
      <c r="H103" s="114">
        <v>148724</v>
      </c>
      <c r="I103" s="113">
        <v>-1133212.21</v>
      </c>
      <c r="J103" s="114">
        <v>32546175</v>
      </c>
      <c r="K103" s="113">
        <v>19537978.129999999</v>
      </c>
      <c r="L103" s="124">
        <v>4203.2757188498399</v>
      </c>
      <c r="M103" s="111">
        <v>0.59772294968787842</v>
      </c>
    </row>
    <row r="104" spans="1:13" ht="15" thickBot="1" x14ac:dyDescent="0.4">
      <c r="A104" s="87" t="s">
        <v>258</v>
      </c>
      <c r="B104" s="128">
        <v>336</v>
      </c>
      <c r="C104" s="121">
        <v>1262834</v>
      </c>
      <c r="D104" s="120">
        <v>775885.19</v>
      </c>
      <c r="E104" s="121">
        <v>12724817</v>
      </c>
      <c r="F104" s="120">
        <v>7626965.4400000004</v>
      </c>
      <c r="G104" s="128">
        <v>6</v>
      </c>
      <c r="H104" s="121">
        <v>-472333</v>
      </c>
      <c r="I104" s="120">
        <v>-925168.39</v>
      </c>
      <c r="J104" s="121">
        <v>17146132</v>
      </c>
      <c r="K104" s="120">
        <v>10458027.08</v>
      </c>
      <c r="L104" s="126">
        <v>3758.4354166666667</v>
      </c>
      <c r="M104" s="118">
        <v>0.614399838521966</v>
      </c>
    </row>
    <row r="105" spans="1:13" ht="15" thickBot="1" x14ac:dyDescent="0.4">
      <c r="A105" s="87" t="s">
        <v>257</v>
      </c>
      <c r="B105" s="134">
        <v>13</v>
      </c>
      <c r="C105" s="132">
        <v>34379</v>
      </c>
      <c r="D105" s="131">
        <v>21232.39</v>
      </c>
      <c r="E105" s="132">
        <v>302864</v>
      </c>
      <c r="F105" s="131">
        <v>189603.25</v>
      </c>
      <c r="G105" s="133">
        <v>0</v>
      </c>
      <c r="H105" s="132">
        <v>-25004</v>
      </c>
      <c r="I105" s="131">
        <v>-28710.55</v>
      </c>
      <c r="J105" s="132">
        <v>394606</v>
      </c>
      <c r="K105" s="131">
        <v>251536.7</v>
      </c>
      <c r="L105" s="130">
        <v>2644.5461538461536</v>
      </c>
      <c r="M105" s="129">
        <v>0.61759586492956475</v>
      </c>
    </row>
    <row r="106" spans="1:13" ht="15" thickBot="1" x14ac:dyDescent="0.4">
      <c r="A106" s="87" t="s">
        <v>256</v>
      </c>
      <c r="B106" s="128">
        <v>119</v>
      </c>
      <c r="C106" s="121">
        <v>783214</v>
      </c>
      <c r="D106" s="120">
        <v>420382.4</v>
      </c>
      <c r="E106" s="121">
        <v>4975617</v>
      </c>
      <c r="F106" s="120">
        <v>2630135.5099999998</v>
      </c>
      <c r="G106" s="128">
        <v>1</v>
      </c>
      <c r="H106" s="121">
        <v>212153</v>
      </c>
      <c r="I106" s="120">
        <v>-179382.36</v>
      </c>
      <c r="J106" s="121">
        <v>7167923</v>
      </c>
      <c r="K106" s="120">
        <v>3978147.17</v>
      </c>
      <c r="L106" s="126">
        <v>6581.6268907563026</v>
      </c>
      <c r="M106" s="118">
        <v>0.53674042432358171</v>
      </c>
    </row>
    <row r="107" spans="1:13" ht="15" thickBot="1" x14ac:dyDescent="0.4">
      <c r="A107" s="87" t="s">
        <v>255</v>
      </c>
      <c r="B107" s="134">
        <v>42</v>
      </c>
      <c r="C107" s="132">
        <v>108842</v>
      </c>
      <c r="D107" s="131">
        <v>80582.61</v>
      </c>
      <c r="E107" s="132">
        <v>1099584</v>
      </c>
      <c r="F107" s="131">
        <v>729495.16</v>
      </c>
      <c r="G107" s="133">
        <v>0</v>
      </c>
      <c r="H107" s="132">
        <v>-22520</v>
      </c>
      <c r="I107" s="131">
        <v>-54500.56</v>
      </c>
      <c r="J107" s="132">
        <v>1785455</v>
      </c>
      <c r="K107" s="131">
        <v>1181195.53</v>
      </c>
      <c r="L107" s="130">
        <v>2591.4809523809522</v>
      </c>
      <c r="M107" s="129">
        <v>0.74036182657094396</v>
      </c>
    </row>
    <row r="108" spans="1:13" ht="15" thickBot="1" x14ac:dyDescent="0.4">
      <c r="A108" s="87" t="s">
        <v>254</v>
      </c>
      <c r="B108" s="128">
        <v>88</v>
      </c>
      <c r="C108" s="121">
        <v>308588</v>
      </c>
      <c r="D108" s="120">
        <v>197048.29</v>
      </c>
      <c r="E108" s="121">
        <v>3311608</v>
      </c>
      <c r="F108" s="120">
        <v>2013169.36</v>
      </c>
      <c r="G108" s="128">
        <v>2</v>
      </c>
      <c r="H108" s="121">
        <v>231141</v>
      </c>
      <c r="I108" s="120">
        <v>-4267.33</v>
      </c>
      <c r="J108" s="121">
        <v>4372330</v>
      </c>
      <c r="K108" s="120">
        <v>2702938.49</v>
      </c>
      <c r="L108" s="126">
        <v>3506.681818181818</v>
      </c>
      <c r="M108" s="118">
        <v>0.63854812889678148</v>
      </c>
    </row>
    <row r="109" spans="1:13" ht="15" thickBot="1" x14ac:dyDescent="0.4">
      <c r="A109" s="87" t="s">
        <v>253</v>
      </c>
      <c r="B109" s="134">
        <v>12</v>
      </c>
      <c r="C109" s="132">
        <v>103800</v>
      </c>
      <c r="D109" s="131">
        <v>57054.91</v>
      </c>
      <c r="E109" s="132">
        <v>1017312</v>
      </c>
      <c r="F109" s="131">
        <v>537310.46</v>
      </c>
      <c r="G109" s="133">
        <v>0</v>
      </c>
      <c r="H109" s="132">
        <v>120779</v>
      </c>
      <c r="I109" s="131">
        <v>1566.82</v>
      </c>
      <c r="J109" s="132">
        <v>1324091</v>
      </c>
      <c r="K109" s="131">
        <v>713124.41</v>
      </c>
      <c r="L109" s="130">
        <v>8649.9583333333339</v>
      </c>
      <c r="M109" s="129">
        <v>0.54966459376008558</v>
      </c>
    </row>
    <row r="110" spans="1:13" ht="15" thickBot="1" x14ac:dyDescent="0.4">
      <c r="A110" s="87" t="s">
        <v>252</v>
      </c>
      <c r="B110" s="128">
        <v>11</v>
      </c>
      <c r="C110" s="121">
        <v>24811</v>
      </c>
      <c r="D110" s="120">
        <v>16618.13</v>
      </c>
      <c r="E110" s="121">
        <v>226997</v>
      </c>
      <c r="F110" s="120">
        <v>154726.18</v>
      </c>
      <c r="G110" s="127">
        <v>0</v>
      </c>
      <c r="H110" s="121">
        <v>98332</v>
      </c>
      <c r="I110" s="120">
        <v>56046.400000000001</v>
      </c>
      <c r="J110" s="121">
        <v>286767</v>
      </c>
      <c r="K110" s="120">
        <v>201011.36</v>
      </c>
      <c r="L110" s="126">
        <v>2255.5</v>
      </c>
      <c r="M110" s="118">
        <v>0.66980230144495279</v>
      </c>
    </row>
    <row r="111" spans="1:13" ht="15" thickBot="1" x14ac:dyDescent="0.4">
      <c r="A111" s="87" t="s">
        <v>251</v>
      </c>
      <c r="B111" s="134">
        <v>5</v>
      </c>
      <c r="C111" s="132">
        <v>4783</v>
      </c>
      <c r="D111" s="131">
        <v>3954.95</v>
      </c>
      <c r="E111" s="132">
        <v>51970</v>
      </c>
      <c r="F111" s="131">
        <v>38654.67</v>
      </c>
      <c r="G111" s="133">
        <v>0</v>
      </c>
      <c r="H111" s="132">
        <v>6177</v>
      </c>
      <c r="I111" s="131">
        <v>1203.76</v>
      </c>
      <c r="J111" s="132">
        <v>68871</v>
      </c>
      <c r="K111" s="131">
        <v>51997.39</v>
      </c>
      <c r="L111" s="130">
        <v>956.68</v>
      </c>
      <c r="M111" s="129">
        <v>0.82680729188443369</v>
      </c>
    </row>
    <row r="112" spans="1:13" ht="15" thickBot="1" x14ac:dyDescent="0.4">
      <c r="A112" s="86" t="s">
        <v>245</v>
      </c>
      <c r="B112" s="123">
        <v>123</v>
      </c>
      <c r="C112" s="109">
        <v>3331381</v>
      </c>
      <c r="D112" s="108">
        <v>1222980.68</v>
      </c>
      <c r="E112" s="109">
        <v>36910005</v>
      </c>
      <c r="F112" s="108">
        <v>13493867.220000001</v>
      </c>
      <c r="G112" s="123">
        <v>-2</v>
      </c>
      <c r="H112" s="109">
        <v>-2458196</v>
      </c>
      <c r="I112" s="108">
        <v>-2197752.3199999998</v>
      </c>
      <c r="J112" s="109">
        <v>51250610</v>
      </c>
      <c r="K112" s="108">
        <v>19355457.469999999</v>
      </c>
      <c r="L112" s="122">
        <v>27084.398373983739</v>
      </c>
      <c r="M112" s="106">
        <v>0.36710921987007789</v>
      </c>
    </row>
    <row r="113" spans="1:13" ht="15" thickBot="1" x14ac:dyDescent="0.4">
      <c r="A113" s="87" t="s">
        <v>258</v>
      </c>
      <c r="B113" s="134">
        <v>47</v>
      </c>
      <c r="C113" s="132">
        <v>1033424</v>
      </c>
      <c r="D113" s="131">
        <v>402407.06</v>
      </c>
      <c r="E113" s="132">
        <v>12247873</v>
      </c>
      <c r="F113" s="131">
        <v>4691726.8099999996</v>
      </c>
      <c r="G113" s="134">
        <v>1</v>
      </c>
      <c r="H113" s="132">
        <v>-1511464</v>
      </c>
      <c r="I113" s="131">
        <v>-947995.92</v>
      </c>
      <c r="J113" s="132">
        <v>17469884</v>
      </c>
      <c r="K113" s="131">
        <v>6866227.21</v>
      </c>
      <c r="L113" s="130">
        <v>21987.744680851065</v>
      </c>
      <c r="M113" s="129">
        <v>0.38939202108718202</v>
      </c>
    </row>
    <row r="114" spans="1:13" ht="15" thickBot="1" x14ac:dyDescent="0.4">
      <c r="A114" s="87" t="s">
        <v>257</v>
      </c>
      <c r="B114" s="128">
        <v>1</v>
      </c>
      <c r="C114" s="121">
        <v>65515</v>
      </c>
      <c r="D114" s="120">
        <v>26834.5</v>
      </c>
      <c r="E114" s="121">
        <v>268187</v>
      </c>
      <c r="F114" s="120">
        <v>110825.43</v>
      </c>
      <c r="G114" s="127">
        <v>0</v>
      </c>
      <c r="H114" s="121">
        <v>79807</v>
      </c>
      <c r="I114" s="120">
        <v>23919.06</v>
      </c>
      <c r="J114" s="121">
        <v>319667</v>
      </c>
      <c r="K114" s="120">
        <v>134956.56</v>
      </c>
      <c r="L114" s="126">
        <v>65515</v>
      </c>
      <c r="M114" s="118">
        <v>0.4095932229260475</v>
      </c>
    </row>
    <row r="115" spans="1:13" ht="15" thickBot="1" x14ac:dyDescent="0.4">
      <c r="A115" s="87" t="s">
        <v>256</v>
      </c>
      <c r="B115" s="134">
        <v>35</v>
      </c>
      <c r="C115" s="132">
        <v>1072401</v>
      </c>
      <c r="D115" s="131">
        <v>412708.51</v>
      </c>
      <c r="E115" s="132">
        <v>11612700</v>
      </c>
      <c r="F115" s="131">
        <v>4336762.1500000004</v>
      </c>
      <c r="G115" s="134">
        <v>-1</v>
      </c>
      <c r="H115" s="132">
        <v>-1084848</v>
      </c>
      <c r="I115" s="131">
        <v>-726555.32</v>
      </c>
      <c r="J115" s="132">
        <v>16028847</v>
      </c>
      <c r="K115" s="131">
        <v>6145866.6500000004</v>
      </c>
      <c r="L115" s="130">
        <v>30640.028571428571</v>
      </c>
      <c r="M115" s="129">
        <v>0.38484532371752733</v>
      </c>
    </row>
    <row r="116" spans="1:13" ht="15" thickBot="1" x14ac:dyDescent="0.4">
      <c r="A116" s="87" t="s">
        <v>255</v>
      </c>
      <c r="B116" s="128">
        <v>11</v>
      </c>
      <c r="C116" s="121">
        <v>356794</v>
      </c>
      <c r="D116" s="120">
        <v>138745.32999999999</v>
      </c>
      <c r="E116" s="121">
        <v>3810391</v>
      </c>
      <c r="F116" s="120">
        <v>1459548.14</v>
      </c>
      <c r="G116" s="127">
        <v>0</v>
      </c>
      <c r="H116" s="121">
        <v>-43666</v>
      </c>
      <c r="I116" s="120">
        <v>-110511.87</v>
      </c>
      <c r="J116" s="121">
        <v>5455392</v>
      </c>
      <c r="K116" s="120">
        <v>2125213.54</v>
      </c>
      <c r="L116" s="126">
        <v>32435.81818181818</v>
      </c>
      <c r="M116" s="118">
        <v>0.38886676906001783</v>
      </c>
    </row>
    <row r="117" spans="1:13" ht="15" thickBot="1" x14ac:dyDescent="0.4">
      <c r="A117" s="87" t="s">
        <v>254</v>
      </c>
      <c r="B117" s="134">
        <v>15</v>
      </c>
      <c r="C117" s="132">
        <v>644607</v>
      </c>
      <c r="D117" s="131">
        <v>169475</v>
      </c>
      <c r="E117" s="132">
        <v>7436767</v>
      </c>
      <c r="F117" s="131">
        <v>2228291.0099999998</v>
      </c>
      <c r="G117" s="134">
        <v>-1</v>
      </c>
      <c r="H117" s="132">
        <v>421148</v>
      </c>
      <c r="I117" s="131">
        <v>-265037.43</v>
      </c>
      <c r="J117" s="132">
        <v>9832844</v>
      </c>
      <c r="K117" s="131">
        <v>3136901.7</v>
      </c>
      <c r="L117" s="130">
        <v>42973.8</v>
      </c>
      <c r="M117" s="129">
        <v>0.26291213095731197</v>
      </c>
    </row>
    <row r="118" spans="1:13" ht="15" thickBot="1" x14ac:dyDescent="0.4">
      <c r="A118" s="87" t="s">
        <v>253</v>
      </c>
      <c r="B118" s="128">
        <v>4</v>
      </c>
      <c r="C118" s="121">
        <v>31457</v>
      </c>
      <c r="D118" s="120">
        <v>14776.33</v>
      </c>
      <c r="E118" s="121">
        <v>428310</v>
      </c>
      <c r="F118" s="120">
        <v>184765.8</v>
      </c>
      <c r="G118" s="127">
        <v>0</v>
      </c>
      <c r="H118" s="121">
        <v>-52315</v>
      </c>
      <c r="I118" s="120">
        <v>-29905.48</v>
      </c>
      <c r="J118" s="121">
        <v>623528</v>
      </c>
      <c r="K118" s="120">
        <v>272359.5</v>
      </c>
      <c r="L118" s="126">
        <v>7864.25</v>
      </c>
      <c r="M118" s="118">
        <v>0.4697310614489621</v>
      </c>
    </row>
    <row r="119" spans="1:13" ht="15" thickBot="1" x14ac:dyDescent="0.4">
      <c r="A119" s="87" t="s">
        <v>252</v>
      </c>
      <c r="B119" s="134">
        <v>3</v>
      </c>
      <c r="C119" s="132">
        <v>62864</v>
      </c>
      <c r="D119" s="131">
        <v>28703.17</v>
      </c>
      <c r="E119" s="132">
        <v>404841</v>
      </c>
      <c r="F119" s="131">
        <v>182101.52</v>
      </c>
      <c r="G119" s="133">
        <v>0</v>
      </c>
      <c r="H119" s="132">
        <v>-131298</v>
      </c>
      <c r="I119" s="131">
        <v>-62674.3</v>
      </c>
      <c r="J119" s="132">
        <v>543483</v>
      </c>
      <c r="K119" s="131">
        <v>248577.57</v>
      </c>
      <c r="L119" s="130">
        <v>20954.666666666668</v>
      </c>
      <c r="M119" s="129">
        <v>0.4565915309238992</v>
      </c>
    </row>
    <row r="120" spans="1:13" ht="15" thickBot="1" x14ac:dyDescent="0.4">
      <c r="A120" s="87" t="s">
        <v>251</v>
      </c>
      <c r="B120" s="128">
        <v>7</v>
      </c>
      <c r="C120" s="121">
        <v>64319</v>
      </c>
      <c r="D120" s="120">
        <v>29330.78</v>
      </c>
      <c r="E120" s="121">
        <v>700936</v>
      </c>
      <c r="F120" s="120">
        <v>299846.36</v>
      </c>
      <c r="G120" s="128">
        <v>-1</v>
      </c>
      <c r="H120" s="121">
        <v>-135560</v>
      </c>
      <c r="I120" s="120">
        <v>-78991.06</v>
      </c>
      <c r="J120" s="121">
        <v>976965</v>
      </c>
      <c r="K120" s="120">
        <v>425354.74</v>
      </c>
      <c r="L120" s="126">
        <v>9188.4285714285706</v>
      </c>
      <c r="M120" s="118">
        <v>0.45602046051711004</v>
      </c>
    </row>
    <row r="121" spans="1:13" ht="15" thickBot="1" x14ac:dyDescent="0.4">
      <c r="A121" s="86" t="s">
        <v>244</v>
      </c>
      <c r="B121" s="125">
        <v>146</v>
      </c>
      <c r="C121" s="114">
        <v>604743</v>
      </c>
      <c r="D121" s="113">
        <v>188646.18</v>
      </c>
      <c r="E121" s="114">
        <v>8699292</v>
      </c>
      <c r="F121" s="113">
        <v>2053495.54</v>
      </c>
      <c r="G121" s="125">
        <v>-3</v>
      </c>
      <c r="H121" s="114">
        <v>-506405</v>
      </c>
      <c r="I121" s="113">
        <v>-94891.99</v>
      </c>
      <c r="J121" s="114">
        <v>13015559</v>
      </c>
      <c r="K121" s="113">
        <v>2889889.33</v>
      </c>
      <c r="L121" s="124">
        <v>4142.0753424657532</v>
      </c>
      <c r="M121" s="111">
        <v>0.31194437967864036</v>
      </c>
    </row>
    <row r="122" spans="1:13" ht="15" thickBot="1" x14ac:dyDescent="0.4">
      <c r="A122" s="87" t="s">
        <v>258</v>
      </c>
      <c r="B122" s="128">
        <v>95</v>
      </c>
      <c r="C122" s="121">
        <v>440070</v>
      </c>
      <c r="D122" s="120">
        <v>126183.61</v>
      </c>
      <c r="E122" s="121">
        <v>5955071</v>
      </c>
      <c r="F122" s="120">
        <v>1374491.98</v>
      </c>
      <c r="G122" s="128">
        <v>-3</v>
      </c>
      <c r="H122" s="121">
        <v>-438559</v>
      </c>
      <c r="I122" s="120">
        <v>-80346.97</v>
      </c>
      <c r="J122" s="121">
        <v>8771548</v>
      </c>
      <c r="K122" s="120">
        <v>1934422.46</v>
      </c>
      <c r="L122" s="126">
        <v>4632.3157894736842</v>
      </c>
      <c r="M122" s="118">
        <v>0.28673531483627607</v>
      </c>
    </row>
    <row r="123" spans="1:13" ht="15" thickBot="1" x14ac:dyDescent="0.4">
      <c r="A123" s="87" t="s">
        <v>257</v>
      </c>
      <c r="B123" s="134">
        <v>2</v>
      </c>
      <c r="C123" s="132">
        <v>6194</v>
      </c>
      <c r="D123" s="131">
        <v>2321.7800000000002</v>
      </c>
      <c r="E123" s="132">
        <v>80766</v>
      </c>
      <c r="F123" s="131">
        <v>24549.49</v>
      </c>
      <c r="G123" s="133">
        <v>0</v>
      </c>
      <c r="H123" s="132">
        <v>9868</v>
      </c>
      <c r="I123" s="131">
        <v>820.04</v>
      </c>
      <c r="J123" s="132">
        <v>114617</v>
      </c>
      <c r="K123" s="131">
        <v>33795.72</v>
      </c>
      <c r="L123" s="130">
        <v>3097</v>
      </c>
      <c r="M123" s="129">
        <v>0.37484339683564738</v>
      </c>
    </row>
    <row r="124" spans="1:13" ht="15" thickBot="1" x14ac:dyDescent="0.4">
      <c r="A124" s="87" t="s">
        <v>256</v>
      </c>
      <c r="B124" s="128">
        <v>25</v>
      </c>
      <c r="C124" s="121">
        <v>99201</v>
      </c>
      <c r="D124" s="120">
        <v>33774.379999999997</v>
      </c>
      <c r="E124" s="121">
        <v>1847103</v>
      </c>
      <c r="F124" s="120">
        <v>374988.79999999999</v>
      </c>
      <c r="G124" s="127">
        <v>0</v>
      </c>
      <c r="H124" s="121">
        <v>-49049</v>
      </c>
      <c r="I124" s="120">
        <v>-8210.8700000000008</v>
      </c>
      <c r="J124" s="121">
        <v>2928480</v>
      </c>
      <c r="K124" s="120">
        <v>532110.47</v>
      </c>
      <c r="L124" s="126">
        <v>3968.04</v>
      </c>
      <c r="M124" s="118">
        <v>0.34046410822471546</v>
      </c>
    </row>
    <row r="125" spans="1:13" ht="15" thickBot="1" x14ac:dyDescent="0.4">
      <c r="A125" s="87" t="s">
        <v>255</v>
      </c>
      <c r="B125" s="134">
        <v>6</v>
      </c>
      <c r="C125" s="132">
        <v>12235</v>
      </c>
      <c r="D125" s="131">
        <v>5967.91</v>
      </c>
      <c r="E125" s="132">
        <v>197630</v>
      </c>
      <c r="F125" s="131">
        <v>67292.240000000005</v>
      </c>
      <c r="G125" s="133">
        <v>0</v>
      </c>
      <c r="H125" s="132">
        <v>-12603</v>
      </c>
      <c r="I125" s="131">
        <v>-2606.16</v>
      </c>
      <c r="J125" s="132">
        <v>298190</v>
      </c>
      <c r="K125" s="131">
        <v>94996.05</v>
      </c>
      <c r="L125" s="130">
        <v>2039.1666666666667</v>
      </c>
      <c r="M125" s="129">
        <v>0.48777360032693096</v>
      </c>
    </row>
    <row r="126" spans="1:13" ht="15" thickBot="1" x14ac:dyDescent="0.4">
      <c r="A126" s="87" t="s">
        <v>254</v>
      </c>
      <c r="B126" s="128">
        <v>11</v>
      </c>
      <c r="C126" s="121">
        <v>31498</v>
      </c>
      <c r="D126" s="120">
        <v>12813</v>
      </c>
      <c r="E126" s="121">
        <v>380441</v>
      </c>
      <c r="F126" s="120">
        <v>129939.66</v>
      </c>
      <c r="G126" s="127">
        <v>0</v>
      </c>
      <c r="H126" s="121">
        <v>-3932</v>
      </c>
      <c r="I126" s="120">
        <v>-2363.83</v>
      </c>
      <c r="J126" s="121">
        <v>548482</v>
      </c>
      <c r="K126" s="120">
        <v>179775.31</v>
      </c>
      <c r="L126" s="126">
        <v>2863.4545454545455</v>
      </c>
      <c r="M126" s="118">
        <v>0.40678773255444789</v>
      </c>
    </row>
    <row r="127" spans="1:13" ht="15" thickBot="1" x14ac:dyDescent="0.4">
      <c r="A127" s="87" t="s">
        <v>253</v>
      </c>
      <c r="B127" s="134">
        <v>3</v>
      </c>
      <c r="C127" s="132">
        <v>7383</v>
      </c>
      <c r="D127" s="131">
        <v>3345.06</v>
      </c>
      <c r="E127" s="132">
        <v>100784</v>
      </c>
      <c r="F127" s="131">
        <v>34731.42</v>
      </c>
      <c r="G127" s="133">
        <v>0</v>
      </c>
      <c r="H127" s="132">
        <v>-15482</v>
      </c>
      <c r="I127" s="131">
        <v>-2256.9</v>
      </c>
      <c r="J127" s="132">
        <v>151650</v>
      </c>
      <c r="K127" s="131">
        <v>48519.75</v>
      </c>
      <c r="L127" s="130">
        <v>2461</v>
      </c>
      <c r="M127" s="129">
        <v>0.45307598537180011</v>
      </c>
    </row>
    <row r="128" spans="1:13" ht="15" thickBot="1" x14ac:dyDescent="0.4">
      <c r="A128" s="87" t="s">
        <v>252</v>
      </c>
      <c r="B128" s="128">
        <v>4</v>
      </c>
      <c r="C128" s="121">
        <v>8162</v>
      </c>
      <c r="D128" s="120">
        <v>4240.4399999999996</v>
      </c>
      <c r="E128" s="121">
        <v>137497</v>
      </c>
      <c r="F128" s="120">
        <v>47501.95</v>
      </c>
      <c r="G128" s="127">
        <v>0</v>
      </c>
      <c r="H128" s="121">
        <v>3352</v>
      </c>
      <c r="I128" s="120">
        <v>72.7</v>
      </c>
      <c r="J128" s="121">
        <v>202592</v>
      </c>
      <c r="K128" s="120">
        <v>66269.570000000007</v>
      </c>
      <c r="L128" s="126">
        <v>2040.5</v>
      </c>
      <c r="M128" s="118">
        <v>0.51953442783631465</v>
      </c>
    </row>
    <row r="129" spans="1:13" ht="15" thickBot="1" x14ac:dyDescent="0.4">
      <c r="A129" s="87" t="s">
        <v>251</v>
      </c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</row>
    <row r="130" spans="1:13" ht="15" thickBot="1" x14ac:dyDescent="0.4">
      <c r="A130" s="86" t="s">
        <v>243</v>
      </c>
      <c r="B130" s="123">
        <v>111</v>
      </c>
      <c r="C130" s="109">
        <v>10566286</v>
      </c>
      <c r="D130" s="108">
        <v>579075.56000000006</v>
      </c>
      <c r="E130" s="109">
        <v>102899722</v>
      </c>
      <c r="F130" s="108">
        <v>5520526.1100000003</v>
      </c>
      <c r="G130" s="123">
        <v>-2</v>
      </c>
      <c r="H130" s="109">
        <v>-2027467</v>
      </c>
      <c r="I130" s="108">
        <v>-159090.13</v>
      </c>
      <c r="J130" s="109">
        <v>141984541</v>
      </c>
      <c r="K130" s="108">
        <v>7499929.4100000001</v>
      </c>
      <c r="L130" s="122">
        <v>95191.765765765769</v>
      </c>
      <c r="M130" s="106">
        <v>5.4804077799900548E-2</v>
      </c>
    </row>
    <row r="131" spans="1:13" ht="15" thickBot="1" x14ac:dyDescent="0.4">
      <c r="A131" s="87" t="s">
        <v>258</v>
      </c>
      <c r="B131" s="134">
        <v>81</v>
      </c>
      <c r="C131" s="132">
        <v>6757229</v>
      </c>
      <c r="D131" s="131">
        <v>377305.77</v>
      </c>
      <c r="E131" s="132">
        <v>65819110</v>
      </c>
      <c r="F131" s="131">
        <v>3650547.32</v>
      </c>
      <c r="G131" s="133">
        <v>0</v>
      </c>
      <c r="H131" s="132">
        <v>-3328218</v>
      </c>
      <c r="I131" s="131">
        <v>-238213.47</v>
      </c>
      <c r="J131" s="132">
        <v>90040881</v>
      </c>
      <c r="K131" s="131">
        <v>4995376.21</v>
      </c>
      <c r="L131" s="130">
        <v>83422.580246913582</v>
      </c>
      <c r="M131" s="129">
        <v>5.5837351375837639E-2</v>
      </c>
    </row>
    <row r="132" spans="1:13" ht="15" thickBot="1" x14ac:dyDescent="0.4">
      <c r="A132" s="87" t="s">
        <v>257</v>
      </c>
      <c r="B132" s="92"/>
      <c r="C132" s="92"/>
      <c r="D132" s="140">
        <v>0</v>
      </c>
      <c r="E132" s="92"/>
      <c r="F132" s="140">
        <v>0</v>
      </c>
      <c r="G132" s="92"/>
      <c r="H132" s="92"/>
      <c r="I132" s="140">
        <v>0</v>
      </c>
      <c r="J132" s="92"/>
      <c r="K132" s="140">
        <v>0</v>
      </c>
      <c r="L132" s="92"/>
      <c r="M132" s="139">
        <v>0</v>
      </c>
    </row>
    <row r="133" spans="1:13" ht="15" thickBot="1" x14ac:dyDescent="0.4">
      <c r="A133" s="87" t="s">
        <v>256</v>
      </c>
      <c r="B133" s="134">
        <v>9</v>
      </c>
      <c r="C133" s="132">
        <v>499088</v>
      </c>
      <c r="D133" s="131">
        <v>47505.26</v>
      </c>
      <c r="E133" s="132">
        <v>4920771</v>
      </c>
      <c r="F133" s="131">
        <v>442579.51</v>
      </c>
      <c r="G133" s="133">
        <v>0</v>
      </c>
      <c r="H133" s="132">
        <v>1390554</v>
      </c>
      <c r="I133" s="131">
        <v>79021.87</v>
      </c>
      <c r="J133" s="132">
        <v>6408616</v>
      </c>
      <c r="K133" s="131">
        <v>585094.82999999996</v>
      </c>
      <c r="L133" s="130">
        <v>55454.222222222219</v>
      </c>
      <c r="M133" s="129">
        <v>9.5184135863815605E-2</v>
      </c>
    </row>
    <row r="134" spans="1:13" ht="15" thickBot="1" x14ac:dyDescent="0.4">
      <c r="A134" s="87" t="s">
        <v>255</v>
      </c>
      <c r="B134" s="128">
        <v>6</v>
      </c>
      <c r="C134" s="121">
        <v>1219866</v>
      </c>
      <c r="D134" s="120">
        <v>57298.91</v>
      </c>
      <c r="E134" s="121">
        <v>12119466</v>
      </c>
      <c r="F134" s="120">
        <v>539782.01</v>
      </c>
      <c r="G134" s="128">
        <v>-1</v>
      </c>
      <c r="H134" s="121">
        <v>543644</v>
      </c>
      <c r="I134" s="120">
        <v>-2861.71</v>
      </c>
      <c r="J134" s="121">
        <v>16428702</v>
      </c>
      <c r="K134" s="120">
        <v>728155.89</v>
      </c>
      <c r="L134" s="126">
        <v>203311</v>
      </c>
      <c r="M134" s="118">
        <v>4.6971478834560515E-2</v>
      </c>
    </row>
    <row r="135" spans="1:13" ht="15" thickBot="1" x14ac:dyDescent="0.4">
      <c r="A135" s="87" t="s">
        <v>254</v>
      </c>
      <c r="B135" s="134">
        <v>10</v>
      </c>
      <c r="C135" s="132">
        <v>1829500</v>
      </c>
      <c r="D135" s="131">
        <v>73787.83</v>
      </c>
      <c r="E135" s="132">
        <v>17515320</v>
      </c>
      <c r="F135" s="131">
        <v>672461.43</v>
      </c>
      <c r="G135" s="134">
        <v>-1</v>
      </c>
      <c r="H135" s="132">
        <v>-804157</v>
      </c>
      <c r="I135" s="131">
        <v>3488.37</v>
      </c>
      <c r="J135" s="132">
        <v>25677460</v>
      </c>
      <c r="K135" s="131">
        <v>901678.09</v>
      </c>
      <c r="L135" s="130">
        <v>182950</v>
      </c>
      <c r="M135" s="129">
        <v>4.0332238316479911E-2</v>
      </c>
    </row>
    <row r="136" spans="1:13" ht="15" thickBot="1" x14ac:dyDescent="0.4">
      <c r="A136" s="87" t="s">
        <v>253</v>
      </c>
      <c r="B136" s="128">
        <v>4</v>
      </c>
      <c r="C136" s="121">
        <v>144251</v>
      </c>
      <c r="D136" s="120">
        <v>15169.8</v>
      </c>
      <c r="E136" s="121">
        <v>1429389</v>
      </c>
      <c r="F136" s="120">
        <v>141304.09</v>
      </c>
      <c r="G136" s="127">
        <v>0</v>
      </c>
      <c r="H136" s="121">
        <v>176234</v>
      </c>
      <c r="I136" s="120">
        <v>4579.58</v>
      </c>
      <c r="J136" s="121">
        <v>1945687</v>
      </c>
      <c r="K136" s="120">
        <v>190143.42</v>
      </c>
      <c r="L136" s="126">
        <v>36062.75</v>
      </c>
      <c r="M136" s="118">
        <v>0.10516252920257052</v>
      </c>
    </row>
    <row r="137" spans="1:13" ht="15" thickBot="1" x14ac:dyDescent="0.4">
      <c r="A137" s="87" t="s">
        <v>252</v>
      </c>
      <c r="B137" s="96"/>
      <c r="C137" s="96"/>
      <c r="D137" s="137">
        <v>0</v>
      </c>
      <c r="E137" s="96"/>
      <c r="F137" s="137">
        <v>0</v>
      </c>
      <c r="G137" s="133">
        <v>0</v>
      </c>
      <c r="H137" s="96"/>
      <c r="I137" s="131">
        <v>-3450</v>
      </c>
      <c r="J137" s="96"/>
      <c r="K137" s="137">
        <v>0</v>
      </c>
      <c r="L137" s="96"/>
      <c r="M137" s="136">
        <v>0</v>
      </c>
    </row>
    <row r="138" spans="1:13" ht="15" thickBot="1" x14ac:dyDescent="0.4">
      <c r="A138" s="87" t="s">
        <v>251</v>
      </c>
      <c r="B138" s="128">
        <v>1</v>
      </c>
      <c r="C138" s="121">
        <v>116352</v>
      </c>
      <c r="D138" s="120">
        <v>8007.99</v>
      </c>
      <c r="E138" s="121">
        <v>1095666</v>
      </c>
      <c r="F138" s="120">
        <v>73851.75</v>
      </c>
      <c r="G138" s="127">
        <v>0</v>
      </c>
      <c r="H138" s="121">
        <v>-5524</v>
      </c>
      <c r="I138" s="120">
        <v>-1654.77</v>
      </c>
      <c r="J138" s="121">
        <v>1483195</v>
      </c>
      <c r="K138" s="120">
        <v>99480.97</v>
      </c>
      <c r="L138" s="126">
        <v>116352</v>
      </c>
      <c r="M138" s="118">
        <v>6.8825546617161712E-2</v>
      </c>
    </row>
    <row r="139" spans="1:13" ht="15" thickBot="1" x14ac:dyDescent="0.4">
      <c r="A139" s="86" t="s">
        <v>242</v>
      </c>
      <c r="B139" s="125">
        <v>85</v>
      </c>
      <c r="C139" s="114">
        <v>15863315</v>
      </c>
      <c r="D139" s="113">
        <v>542474.35</v>
      </c>
      <c r="E139" s="114">
        <v>157050625</v>
      </c>
      <c r="F139" s="113">
        <v>5092774.54</v>
      </c>
      <c r="G139" s="125">
        <v>-3</v>
      </c>
      <c r="H139" s="114">
        <v>-17510834</v>
      </c>
      <c r="I139" s="113">
        <v>-427473.79</v>
      </c>
      <c r="J139" s="114">
        <v>213201762</v>
      </c>
      <c r="K139" s="113">
        <v>6873835.75</v>
      </c>
      <c r="L139" s="124">
        <v>186627.23529411765</v>
      </c>
      <c r="M139" s="111">
        <v>3.4196783585272054E-2</v>
      </c>
    </row>
    <row r="140" spans="1:13" ht="15" thickBot="1" x14ac:dyDescent="0.4">
      <c r="A140" s="87" t="s">
        <v>258</v>
      </c>
      <c r="B140" s="128">
        <v>36</v>
      </c>
      <c r="C140" s="121">
        <v>3628309</v>
      </c>
      <c r="D140" s="120">
        <v>189373.18</v>
      </c>
      <c r="E140" s="121">
        <v>35409322</v>
      </c>
      <c r="F140" s="120">
        <v>1811097.75</v>
      </c>
      <c r="G140" s="128">
        <v>-1</v>
      </c>
      <c r="H140" s="121">
        <v>-14671625</v>
      </c>
      <c r="I140" s="120">
        <v>-329424.99</v>
      </c>
      <c r="J140" s="121">
        <v>48836250</v>
      </c>
      <c r="K140" s="120">
        <v>2464276.36</v>
      </c>
      <c r="L140" s="126">
        <v>100786.36111111111</v>
      </c>
      <c r="M140" s="118">
        <v>5.2193233817737134E-2</v>
      </c>
    </row>
    <row r="141" spans="1:13" ht="15" thickBot="1" x14ac:dyDescent="0.4">
      <c r="A141" s="87" t="s">
        <v>257</v>
      </c>
      <c r="B141" s="134">
        <v>1</v>
      </c>
      <c r="C141" s="132">
        <v>4499716</v>
      </c>
      <c r="D141" s="131">
        <v>58176.44</v>
      </c>
      <c r="E141" s="132">
        <v>42359427</v>
      </c>
      <c r="F141" s="131">
        <v>542338.13</v>
      </c>
      <c r="G141" s="133">
        <v>0</v>
      </c>
      <c r="H141" s="132">
        <v>-870633</v>
      </c>
      <c r="I141" s="131">
        <v>-23679.68</v>
      </c>
      <c r="J141" s="132">
        <v>57256503</v>
      </c>
      <c r="K141" s="131">
        <v>732626.76</v>
      </c>
      <c r="L141" s="130">
        <v>4499716</v>
      </c>
      <c r="M141" s="129">
        <v>1.292891373588911E-2</v>
      </c>
    </row>
    <row r="142" spans="1:13" ht="15" thickBot="1" x14ac:dyDescent="0.4">
      <c r="A142" s="87" t="s">
        <v>256</v>
      </c>
      <c r="B142" s="128">
        <v>15</v>
      </c>
      <c r="C142" s="121">
        <v>1685943</v>
      </c>
      <c r="D142" s="120">
        <v>86740.2</v>
      </c>
      <c r="E142" s="121">
        <v>15142236</v>
      </c>
      <c r="F142" s="120">
        <v>758876.89</v>
      </c>
      <c r="G142" s="128">
        <v>-1</v>
      </c>
      <c r="H142" s="121">
        <v>-129529</v>
      </c>
      <c r="I142" s="120">
        <v>-21075.88</v>
      </c>
      <c r="J142" s="121">
        <v>20133613</v>
      </c>
      <c r="K142" s="120">
        <v>1011368.42</v>
      </c>
      <c r="L142" s="126">
        <v>112396.2</v>
      </c>
      <c r="M142" s="118">
        <v>5.1449070342235767E-2</v>
      </c>
    </row>
    <row r="143" spans="1:13" ht="15" thickBot="1" x14ac:dyDescent="0.4">
      <c r="A143" s="87" t="s">
        <v>255</v>
      </c>
      <c r="B143" s="134">
        <v>14</v>
      </c>
      <c r="C143" s="132">
        <v>2098541</v>
      </c>
      <c r="D143" s="131">
        <v>90510.88</v>
      </c>
      <c r="E143" s="132">
        <v>21790708</v>
      </c>
      <c r="F143" s="131">
        <v>842315.45</v>
      </c>
      <c r="G143" s="133">
        <v>0</v>
      </c>
      <c r="H143" s="132">
        <v>-1250717</v>
      </c>
      <c r="I143" s="131">
        <v>-15793.48</v>
      </c>
      <c r="J143" s="132">
        <v>29494844</v>
      </c>
      <c r="K143" s="131">
        <v>1133002.6200000001</v>
      </c>
      <c r="L143" s="130">
        <v>149895.78571428571</v>
      </c>
      <c r="M143" s="129">
        <v>4.3130384395634873E-2</v>
      </c>
    </row>
    <row r="144" spans="1:13" ht="15" thickBot="1" x14ac:dyDescent="0.4">
      <c r="A144" s="87" t="s">
        <v>254</v>
      </c>
      <c r="B144" s="128">
        <v>15</v>
      </c>
      <c r="C144" s="121">
        <v>934801</v>
      </c>
      <c r="D144" s="120">
        <v>65463.68</v>
      </c>
      <c r="E144" s="121">
        <v>9639986</v>
      </c>
      <c r="F144" s="120">
        <v>615938.30000000005</v>
      </c>
      <c r="G144" s="128">
        <v>-1</v>
      </c>
      <c r="H144" s="121">
        <v>-806968</v>
      </c>
      <c r="I144" s="120">
        <v>-32014.11</v>
      </c>
      <c r="J144" s="121">
        <v>12848259</v>
      </c>
      <c r="K144" s="120">
        <v>822266.14</v>
      </c>
      <c r="L144" s="126">
        <v>62320.066666666666</v>
      </c>
      <c r="M144" s="118">
        <v>7.0029535697972087E-2</v>
      </c>
    </row>
    <row r="145" spans="1:13" ht="15" thickBot="1" x14ac:dyDescent="0.4">
      <c r="A145" s="87" t="s">
        <v>253</v>
      </c>
      <c r="B145" s="134">
        <v>1</v>
      </c>
      <c r="C145" s="132">
        <v>33224</v>
      </c>
      <c r="D145" s="131">
        <v>3830.71</v>
      </c>
      <c r="E145" s="132">
        <v>433375</v>
      </c>
      <c r="F145" s="131">
        <v>41839.65</v>
      </c>
      <c r="G145" s="133">
        <v>0</v>
      </c>
      <c r="H145" s="132">
        <v>11669</v>
      </c>
      <c r="I145" s="131">
        <v>-490.21</v>
      </c>
      <c r="J145" s="132">
        <v>580150</v>
      </c>
      <c r="K145" s="131">
        <v>56077.42</v>
      </c>
      <c r="L145" s="130">
        <v>33224</v>
      </c>
      <c r="M145" s="129">
        <v>0.1152994823019504</v>
      </c>
    </row>
    <row r="146" spans="1:13" ht="15" thickBot="1" x14ac:dyDescent="0.4">
      <c r="A146" s="87" t="s">
        <v>252</v>
      </c>
      <c r="B146" s="128">
        <v>2</v>
      </c>
      <c r="C146" s="121">
        <v>2953416</v>
      </c>
      <c r="D146" s="120">
        <v>44797.06</v>
      </c>
      <c r="E146" s="121">
        <v>32098581</v>
      </c>
      <c r="F146" s="120">
        <v>456149.93</v>
      </c>
      <c r="G146" s="127">
        <v>0</v>
      </c>
      <c r="H146" s="121">
        <v>140697</v>
      </c>
      <c r="I146" s="120">
        <v>-10552.46</v>
      </c>
      <c r="J146" s="121">
        <v>43791342</v>
      </c>
      <c r="K146" s="120">
        <v>619919.57999999996</v>
      </c>
      <c r="L146" s="126">
        <v>1476708</v>
      </c>
      <c r="M146" s="118">
        <v>1.5167880176717401E-2</v>
      </c>
    </row>
    <row r="147" spans="1:13" ht="15" thickBot="1" x14ac:dyDescent="0.4">
      <c r="A147" s="87" t="s">
        <v>251</v>
      </c>
      <c r="B147" s="134">
        <v>1</v>
      </c>
      <c r="C147" s="132">
        <v>29365</v>
      </c>
      <c r="D147" s="131">
        <v>3582.2</v>
      </c>
      <c r="E147" s="132">
        <v>176990</v>
      </c>
      <c r="F147" s="131">
        <v>24218.44</v>
      </c>
      <c r="G147" s="133">
        <v>0</v>
      </c>
      <c r="H147" s="132">
        <v>66272</v>
      </c>
      <c r="I147" s="131">
        <v>5557.02</v>
      </c>
      <c r="J147" s="132">
        <v>260801</v>
      </c>
      <c r="K147" s="131">
        <v>34298.449999999997</v>
      </c>
      <c r="L147" s="130">
        <v>29365</v>
      </c>
      <c r="M147" s="129">
        <v>0.12198876213178955</v>
      </c>
    </row>
    <row r="148" spans="1:13" ht="15" thickBot="1" x14ac:dyDescent="0.4">
      <c r="A148" s="86" t="s">
        <v>241</v>
      </c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</row>
    <row r="149" spans="1:13" ht="15" thickBot="1" x14ac:dyDescent="0.4">
      <c r="A149" s="87" t="s">
        <v>258</v>
      </c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</row>
    <row r="150" spans="1:13" ht="15" thickBot="1" x14ac:dyDescent="0.4">
      <c r="A150" s="87" t="s">
        <v>257</v>
      </c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</row>
    <row r="151" spans="1:13" ht="15" thickBot="1" x14ac:dyDescent="0.4">
      <c r="A151" s="87" t="s">
        <v>256</v>
      </c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</row>
    <row r="152" spans="1:13" ht="15" thickBot="1" x14ac:dyDescent="0.4">
      <c r="A152" s="87" t="s">
        <v>255</v>
      </c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</row>
    <row r="153" spans="1:13" ht="15" thickBot="1" x14ac:dyDescent="0.4">
      <c r="A153" s="87" t="s">
        <v>254</v>
      </c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</row>
    <row r="154" spans="1:13" ht="15" thickBot="1" x14ac:dyDescent="0.4">
      <c r="A154" s="87" t="s">
        <v>253</v>
      </c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</row>
    <row r="155" spans="1:13" ht="15" thickBot="1" x14ac:dyDescent="0.4">
      <c r="A155" s="87" t="s">
        <v>252</v>
      </c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</row>
    <row r="156" spans="1:13" ht="15" thickBot="1" x14ac:dyDescent="0.4">
      <c r="A156" s="87" t="s">
        <v>251</v>
      </c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</row>
    <row r="157" spans="1:13" ht="15" thickBot="1" x14ac:dyDescent="0.4">
      <c r="A157" s="84" t="s">
        <v>3</v>
      </c>
      <c r="B157" s="125">
        <v>83562</v>
      </c>
      <c r="C157" s="114">
        <v>3925891</v>
      </c>
      <c r="D157" s="113">
        <v>2605591.46</v>
      </c>
      <c r="E157" s="114">
        <v>70786044</v>
      </c>
      <c r="F157" s="113">
        <v>51079776.020000003</v>
      </c>
      <c r="G157" s="125">
        <v>2650</v>
      </c>
      <c r="H157" s="114">
        <v>-5931049</v>
      </c>
      <c r="I157" s="113">
        <v>-6338493.46</v>
      </c>
      <c r="J157" s="114">
        <v>96966307</v>
      </c>
      <c r="K157" s="113">
        <v>69614972.670000002</v>
      </c>
      <c r="L157" s="124">
        <v>46.981772815394557</v>
      </c>
      <c r="M157" s="111">
        <v>0.66369431203500839</v>
      </c>
    </row>
    <row r="158" spans="1:13" ht="15" thickBot="1" x14ac:dyDescent="0.4">
      <c r="A158" s="85" t="s">
        <v>250</v>
      </c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</row>
    <row r="159" spans="1:13" ht="15" thickBot="1" x14ac:dyDescent="0.4">
      <c r="A159" s="86" t="s">
        <v>240</v>
      </c>
      <c r="B159" s="125">
        <v>81500</v>
      </c>
      <c r="C159" s="114">
        <v>3852634</v>
      </c>
      <c r="D159" s="113">
        <v>2536440.29</v>
      </c>
      <c r="E159" s="114">
        <v>69491496</v>
      </c>
      <c r="F159" s="113">
        <v>49939786.25</v>
      </c>
      <c r="G159" s="125">
        <v>2586</v>
      </c>
      <c r="H159" s="114">
        <v>-5738934</v>
      </c>
      <c r="I159" s="113">
        <v>-6155652.04</v>
      </c>
      <c r="J159" s="114">
        <v>95034185</v>
      </c>
      <c r="K159" s="113">
        <v>67970603.560000002</v>
      </c>
      <c r="L159" s="124">
        <v>47.271581595092023</v>
      </c>
      <c r="M159" s="111">
        <v>0.65836525240563348</v>
      </c>
    </row>
    <row r="160" spans="1:13" ht="15" thickBot="1" x14ac:dyDescent="0.4">
      <c r="A160" s="87" t="s">
        <v>248</v>
      </c>
      <c r="B160" s="128">
        <v>74670</v>
      </c>
      <c r="C160" s="121">
        <v>1260922</v>
      </c>
      <c r="D160" s="120">
        <v>1528088.3</v>
      </c>
      <c r="E160" s="121">
        <v>35758680</v>
      </c>
      <c r="F160" s="120">
        <v>33338692.100000001</v>
      </c>
      <c r="G160" s="128">
        <v>2374</v>
      </c>
      <c r="H160" s="121">
        <v>-4154599</v>
      </c>
      <c r="I160" s="120">
        <v>-4402945.17</v>
      </c>
      <c r="J160" s="121">
        <v>49039611</v>
      </c>
      <c r="K160" s="120">
        <v>45661928.369999997</v>
      </c>
      <c r="L160" s="126">
        <v>16.886598366144369</v>
      </c>
      <c r="M160" s="118">
        <v>1.2118814141045804</v>
      </c>
    </row>
    <row r="161" spans="1:13" ht="15" thickBot="1" x14ac:dyDescent="0.4">
      <c r="A161" s="87" t="s">
        <v>247</v>
      </c>
      <c r="B161" s="134">
        <v>6735</v>
      </c>
      <c r="C161" s="132">
        <v>739865</v>
      </c>
      <c r="D161" s="131">
        <v>683553.71</v>
      </c>
      <c r="E161" s="132">
        <v>15823965</v>
      </c>
      <c r="F161" s="131">
        <v>13110472.52</v>
      </c>
      <c r="G161" s="134">
        <v>210</v>
      </c>
      <c r="H161" s="132">
        <v>-1269530</v>
      </c>
      <c r="I161" s="131">
        <v>-1592679.69</v>
      </c>
      <c r="J161" s="132">
        <v>21101980</v>
      </c>
      <c r="K161" s="131">
        <v>17529908.52</v>
      </c>
      <c r="L161" s="130">
        <v>109.85379361544172</v>
      </c>
      <c r="M161" s="129">
        <v>0.92388940257098151</v>
      </c>
    </row>
    <row r="162" spans="1:13" ht="15" thickBot="1" x14ac:dyDescent="0.4">
      <c r="A162" s="87" t="s">
        <v>246</v>
      </c>
      <c r="B162" s="128">
        <v>51</v>
      </c>
      <c r="C162" s="121">
        <v>166198</v>
      </c>
      <c r="D162" s="120">
        <v>110944.06</v>
      </c>
      <c r="E162" s="121">
        <v>2193139</v>
      </c>
      <c r="F162" s="120">
        <v>1415941.83</v>
      </c>
      <c r="G162" s="128">
        <v>2</v>
      </c>
      <c r="H162" s="121">
        <v>-136212</v>
      </c>
      <c r="I162" s="120">
        <v>-108991.53</v>
      </c>
      <c r="J162" s="121">
        <v>2948656</v>
      </c>
      <c r="K162" s="120">
        <v>1905135.55</v>
      </c>
      <c r="L162" s="126">
        <v>3258.7901960784316</v>
      </c>
      <c r="M162" s="118">
        <v>0.66754028169963231</v>
      </c>
    </row>
    <row r="163" spans="1:13" ht="15" thickBot="1" x14ac:dyDescent="0.4">
      <c r="A163" s="87" t="s">
        <v>245</v>
      </c>
      <c r="B163" s="134">
        <v>4</v>
      </c>
      <c r="C163" s="132">
        <v>92871</v>
      </c>
      <c r="D163" s="131">
        <v>32722.94</v>
      </c>
      <c r="E163" s="132">
        <v>939445</v>
      </c>
      <c r="F163" s="131">
        <v>376982.5</v>
      </c>
      <c r="G163" s="133">
        <v>0</v>
      </c>
      <c r="H163" s="132">
        <v>-40165</v>
      </c>
      <c r="I163" s="131">
        <v>-59427.01</v>
      </c>
      <c r="J163" s="132">
        <v>1315215</v>
      </c>
      <c r="K163" s="131">
        <v>540056.69999999995</v>
      </c>
      <c r="L163" s="130">
        <v>23217.75</v>
      </c>
      <c r="M163" s="129">
        <v>0.35234831109818998</v>
      </c>
    </row>
    <row r="164" spans="1:13" ht="15" thickBot="1" x14ac:dyDescent="0.4">
      <c r="A164" s="87" t="s">
        <v>244</v>
      </c>
      <c r="B164" s="128">
        <v>21</v>
      </c>
      <c r="C164" s="121">
        <v>213743</v>
      </c>
      <c r="D164" s="120">
        <v>44722.21</v>
      </c>
      <c r="E164" s="121">
        <v>2129969</v>
      </c>
      <c r="F164" s="120">
        <v>466700.64</v>
      </c>
      <c r="G164" s="127">
        <v>0</v>
      </c>
      <c r="H164" s="121">
        <v>35392</v>
      </c>
      <c r="I164" s="120">
        <v>-3980.14</v>
      </c>
      <c r="J164" s="121">
        <v>3021404</v>
      </c>
      <c r="K164" s="120">
        <v>659498.78</v>
      </c>
      <c r="L164" s="126">
        <v>10178.238095238095</v>
      </c>
      <c r="M164" s="118">
        <v>0.20923356554366693</v>
      </c>
    </row>
    <row r="165" spans="1:13" ht="15" thickBot="1" x14ac:dyDescent="0.4">
      <c r="A165" s="87" t="s">
        <v>243</v>
      </c>
      <c r="B165" s="134">
        <v>9</v>
      </c>
      <c r="C165" s="132">
        <v>423905</v>
      </c>
      <c r="D165" s="131">
        <v>57072.01</v>
      </c>
      <c r="E165" s="132">
        <v>4861817</v>
      </c>
      <c r="F165" s="131">
        <v>562904.04</v>
      </c>
      <c r="G165" s="133">
        <v>0</v>
      </c>
      <c r="H165" s="132">
        <v>-363674</v>
      </c>
      <c r="I165" s="131">
        <v>-9732.51</v>
      </c>
      <c r="J165" s="132">
        <v>6857471</v>
      </c>
      <c r="K165" s="131">
        <v>767912.79</v>
      </c>
      <c r="L165" s="130">
        <v>47100.555555555555</v>
      </c>
      <c r="M165" s="129">
        <v>0.13463396279826848</v>
      </c>
    </row>
    <row r="166" spans="1:13" ht="15" thickBot="1" x14ac:dyDescent="0.4">
      <c r="A166" s="87" t="s">
        <v>242</v>
      </c>
      <c r="B166" s="128">
        <v>10</v>
      </c>
      <c r="C166" s="121">
        <v>955129</v>
      </c>
      <c r="D166" s="120">
        <v>79337.06</v>
      </c>
      <c r="E166" s="121">
        <v>7784481</v>
      </c>
      <c r="F166" s="120">
        <v>668092.62</v>
      </c>
      <c r="G166" s="127">
        <v>0</v>
      </c>
      <c r="H166" s="121">
        <v>189854</v>
      </c>
      <c r="I166" s="120">
        <v>22104.01</v>
      </c>
      <c r="J166" s="121">
        <v>10749848</v>
      </c>
      <c r="K166" s="120">
        <v>906162.85</v>
      </c>
      <c r="L166" s="126">
        <v>95512.9</v>
      </c>
      <c r="M166" s="118">
        <v>8.306423530224713E-2</v>
      </c>
    </row>
    <row r="167" spans="1:13" ht="15" thickBot="1" x14ac:dyDescent="0.4">
      <c r="A167" s="87" t="s">
        <v>241</v>
      </c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</row>
    <row r="168" spans="1:13" ht="15" thickBot="1" x14ac:dyDescent="0.4">
      <c r="A168" s="86" t="s">
        <v>239</v>
      </c>
      <c r="B168" s="123">
        <v>2062</v>
      </c>
      <c r="C168" s="109">
        <v>73257</v>
      </c>
      <c r="D168" s="108">
        <v>69151.17</v>
      </c>
      <c r="E168" s="109">
        <v>1294548</v>
      </c>
      <c r="F168" s="108">
        <v>1139989.77</v>
      </c>
      <c r="G168" s="123">
        <v>64</v>
      </c>
      <c r="H168" s="109">
        <v>-192115</v>
      </c>
      <c r="I168" s="108">
        <v>-182841.42</v>
      </c>
      <c r="J168" s="109">
        <v>1932122</v>
      </c>
      <c r="K168" s="108">
        <v>1644369.11</v>
      </c>
      <c r="L168" s="122">
        <v>35.527158098933072</v>
      </c>
      <c r="M168" s="106">
        <v>0.94395306933125844</v>
      </c>
    </row>
    <row r="169" spans="1:13" ht="15" thickBot="1" x14ac:dyDescent="0.4">
      <c r="A169" s="87" t="s">
        <v>248</v>
      </c>
      <c r="B169" s="134">
        <v>1847</v>
      </c>
      <c r="C169" s="132">
        <v>25994</v>
      </c>
      <c r="D169" s="131">
        <v>33665.78</v>
      </c>
      <c r="E169" s="132">
        <v>701550</v>
      </c>
      <c r="F169" s="131">
        <v>679569.44</v>
      </c>
      <c r="G169" s="134">
        <v>62</v>
      </c>
      <c r="H169" s="132">
        <v>-98206</v>
      </c>
      <c r="I169" s="131">
        <v>-99876.77</v>
      </c>
      <c r="J169" s="132">
        <v>1029375</v>
      </c>
      <c r="K169" s="131">
        <v>983743.52</v>
      </c>
      <c r="L169" s="130">
        <v>14.073632918245805</v>
      </c>
      <c r="M169" s="129">
        <v>1.2951365699776871</v>
      </c>
    </row>
    <row r="170" spans="1:13" ht="15" thickBot="1" x14ac:dyDescent="0.4">
      <c r="A170" s="87" t="s">
        <v>247</v>
      </c>
      <c r="B170" s="128">
        <v>209</v>
      </c>
      <c r="C170" s="121">
        <v>32088</v>
      </c>
      <c r="D170" s="120">
        <v>27528.81</v>
      </c>
      <c r="E170" s="121">
        <v>447043</v>
      </c>
      <c r="F170" s="120">
        <v>377707.16</v>
      </c>
      <c r="G170" s="128">
        <v>2</v>
      </c>
      <c r="H170" s="121">
        <v>-74567</v>
      </c>
      <c r="I170" s="120">
        <v>-75745.149999999994</v>
      </c>
      <c r="J170" s="121">
        <v>636500</v>
      </c>
      <c r="K170" s="120">
        <v>536741.80000000005</v>
      </c>
      <c r="L170" s="126">
        <v>153.53110047846889</v>
      </c>
      <c r="M170" s="118">
        <v>0.85791604338070304</v>
      </c>
    </row>
    <row r="171" spans="1:13" ht="15" thickBot="1" x14ac:dyDescent="0.4">
      <c r="A171" s="87" t="s">
        <v>246</v>
      </c>
      <c r="B171" s="134">
        <v>4</v>
      </c>
      <c r="C171" s="132">
        <v>5162</v>
      </c>
      <c r="D171" s="131">
        <v>5151.9399999999996</v>
      </c>
      <c r="E171" s="132">
        <v>69894</v>
      </c>
      <c r="F171" s="131">
        <v>58956.21</v>
      </c>
      <c r="G171" s="133">
        <v>0</v>
      </c>
      <c r="H171" s="132">
        <v>18719</v>
      </c>
      <c r="I171" s="131">
        <v>12497.42</v>
      </c>
      <c r="J171" s="132">
        <v>103729</v>
      </c>
      <c r="K171" s="131">
        <v>84595.99</v>
      </c>
      <c r="L171" s="130">
        <v>1290.5</v>
      </c>
      <c r="M171" s="129">
        <v>0.99805114296784192</v>
      </c>
    </row>
    <row r="172" spans="1:13" ht="15" thickBot="1" x14ac:dyDescent="0.4">
      <c r="A172" s="87" t="s">
        <v>245</v>
      </c>
      <c r="B172" s="128">
        <v>1</v>
      </c>
      <c r="C172" s="92"/>
      <c r="D172" s="120">
        <v>71.459999999999994</v>
      </c>
      <c r="E172" s="121">
        <v>1134</v>
      </c>
      <c r="F172" s="120">
        <v>1552.33</v>
      </c>
      <c r="G172" s="127">
        <v>0</v>
      </c>
      <c r="H172" s="121">
        <v>-38575</v>
      </c>
      <c r="I172" s="120">
        <v>-16822.66</v>
      </c>
      <c r="J172" s="121">
        <v>3983</v>
      </c>
      <c r="K172" s="120">
        <v>3611.72</v>
      </c>
      <c r="L172" s="92"/>
      <c r="M172" s="139">
        <v>0</v>
      </c>
    </row>
    <row r="173" spans="1:13" ht="15" thickBot="1" x14ac:dyDescent="0.4">
      <c r="A173" s="87" t="s">
        <v>244</v>
      </c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</row>
    <row r="174" spans="1:13" ht="15" thickBot="1" x14ac:dyDescent="0.4">
      <c r="A174" s="87" t="s">
        <v>243</v>
      </c>
      <c r="B174" s="92"/>
      <c r="C174" s="92"/>
      <c r="D174" s="140">
        <v>0</v>
      </c>
      <c r="E174" s="92"/>
      <c r="F174" s="140">
        <v>0</v>
      </c>
      <c r="G174" s="92"/>
      <c r="H174" s="92"/>
      <c r="I174" s="140">
        <v>0</v>
      </c>
      <c r="J174" s="92"/>
      <c r="K174" s="140">
        <v>0</v>
      </c>
      <c r="L174" s="92"/>
      <c r="M174" s="139">
        <v>0</v>
      </c>
    </row>
    <row r="175" spans="1:13" ht="15" thickBot="1" x14ac:dyDescent="0.4">
      <c r="A175" s="87" t="s">
        <v>242</v>
      </c>
      <c r="B175" s="134">
        <v>1</v>
      </c>
      <c r="C175" s="132">
        <v>10013</v>
      </c>
      <c r="D175" s="131">
        <v>2733.18</v>
      </c>
      <c r="E175" s="132">
        <v>74927</v>
      </c>
      <c r="F175" s="131">
        <v>22204.63</v>
      </c>
      <c r="G175" s="133">
        <v>0</v>
      </c>
      <c r="H175" s="132">
        <v>514</v>
      </c>
      <c r="I175" s="131">
        <v>-2894.26</v>
      </c>
      <c r="J175" s="132">
        <v>158534</v>
      </c>
      <c r="K175" s="131">
        <v>35676.080000000002</v>
      </c>
      <c r="L175" s="130">
        <v>10013</v>
      </c>
      <c r="M175" s="129">
        <v>0.27296314790771997</v>
      </c>
    </row>
    <row r="176" spans="1:13" ht="15" thickBot="1" x14ac:dyDescent="0.4">
      <c r="A176" s="87" t="s">
        <v>241</v>
      </c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</row>
    <row r="177" spans="1:13" ht="15" thickBot="1" x14ac:dyDescent="0.4">
      <c r="A177" s="85" t="s">
        <v>249</v>
      </c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</row>
    <row r="178" spans="1:13" ht="15" thickBot="1" x14ac:dyDescent="0.4">
      <c r="A178" s="86" t="s">
        <v>248</v>
      </c>
      <c r="B178" s="123">
        <v>76517</v>
      </c>
      <c r="C178" s="109">
        <v>1286916</v>
      </c>
      <c r="D178" s="108">
        <v>1561754.08</v>
      </c>
      <c r="E178" s="109">
        <v>36460230</v>
      </c>
      <c r="F178" s="108">
        <v>34018261.539999999</v>
      </c>
      <c r="G178" s="123">
        <v>2436</v>
      </c>
      <c r="H178" s="109">
        <v>-4252806</v>
      </c>
      <c r="I178" s="108">
        <v>-4502821.9400000004</v>
      </c>
      <c r="J178" s="109">
        <v>50068986</v>
      </c>
      <c r="K178" s="108">
        <v>46645671.890000001</v>
      </c>
      <c r="L178" s="122">
        <v>16.818697805716376</v>
      </c>
      <c r="M178" s="106">
        <v>1.2135630576751573</v>
      </c>
    </row>
    <row r="179" spans="1:13" ht="15" thickBot="1" x14ac:dyDescent="0.4">
      <c r="A179" s="87" t="s">
        <v>240</v>
      </c>
      <c r="B179" s="134">
        <v>74670</v>
      </c>
      <c r="C179" s="132">
        <v>1260922</v>
      </c>
      <c r="D179" s="131">
        <v>1528088.3</v>
      </c>
      <c r="E179" s="132">
        <v>35758680</v>
      </c>
      <c r="F179" s="131">
        <v>33338692.100000001</v>
      </c>
      <c r="G179" s="134">
        <v>2374</v>
      </c>
      <c r="H179" s="132">
        <v>-4154599</v>
      </c>
      <c r="I179" s="131">
        <v>-4402945.17</v>
      </c>
      <c r="J179" s="132">
        <v>49039611</v>
      </c>
      <c r="K179" s="131">
        <v>45661928.369999997</v>
      </c>
      <c r="L179" s="130">
        <v>16.886598366144369</v>
      </c>
      <c r="M179" s="129">
        <v>1.2118814141045804</v>
      </c>
    </row>
    <row r="180" spans="1:13" ht="15" thickBot="1" x14ac:dyDescent="0.4">
      <c r="A180" s="87" t="s">
        <v>239</v>
      </c>
      <c r="B180" s="128">
        <v>1847</v>
      </c>
      <c r="C180" s="121">
        <v>25994</v>
      </c>
      <c r="D180" s="120">
        <v>33665.78</v>
      </c>
      <c r="E180" s="121">
        <v>701550</v>
      </c>
      <c r="F180" s="120">
        <v>679569.44</v>
      </c>
      <c r="G180" s="128">
        <v>62</v>
      </c>
      <c r="H180" s="121">
        <v>-98206</v>
      </c>
      <c r="I180" s="120">
        <v>-99876.77</v>
      </c>
      <c r="J180" s="121">
        <v>1029375</v>
      </c>
      <c r="K180" s="120">
        <v>983743.52</v>
      </c>
      <c r="L180" s="126">
        <v>14.073632918245805</v>
      </c>
      <c r="M180" s="118">
        <v>1.2951365699776871</v>
      </c>
    </row>
    <row r="181" spans="1:13" ht="15" thickBot="1" x14ac:dyDescent="0.4">
      <c r="A181" s="86" t="s">
        <v>247</v>
      </c>
      <c r="B181" s="125">
        <v>6944</v>
      </c>
      <c r="C181" s="114">
        <v>771953</v>
      </c>
      <c r="D181" s="113">
        <v>711082.52</v>
      </c>
      <c r="E181" s="114">
        <v>16271008</v>
      </c>
      <c r="F181" s="113">
        <v>13488179.68</v>
      </c>
      <c r="G181" s="125">
        <v>212</v>
      </c>
      <c r="H181" s="114">
        <v>-1344097</v>
      </c>
      <c r="I181" s="113">
        <v>-1668424.84</v>
      </c>
      <c r="J181" s="114">
        <v>21738480</v>
      </c>
      <c r="K181" s="113">
        <v>18066650.32</v>
      </c>
      <c r="L181" s="124">
        <v>111.16838997695852</v>
      </c>
      <c r="M181" s="111">
        <v>0.92114706938878299</v>
      </c>
    </row>
    <row r="182" spans="1:13" ht="15" thickBot="1" x14ac:dyDescent="0.4">
      <c r="A182" s="87" t="s">
        <v>240</v>
      </c>
      <c r="B182" s="128">
        <v>6735</v>
      </c>
      <c r="C182" s="121">
        <v>739865</v>
      </c>
      <c r="D182" s="120">
        <v>683553.71</v>
      </c>
      <c r="E182" s="121">
        <v>15823965</v>
      </c>
      <c r="F182" s="120">
        <v>13110472.52</v>
      </c>
      <c r="G182" s="128">
        <v>210</v>
      </c>
      <c r="H182" s="121">
        <v>-1269530</v>
      </c>
      <c r="I182" s="120">
        <v>-1592679.69</v>
      </c>
      <c r="J182" s="121">
        <v>21101980</v>
      </c>
      <c r="K182" s="120">
        <v>17529908.52</v>
      </c>
      <c r="L182" s="126">
        <v>109.85379361544172</v>
      </c>
      <c r="M182" s="118">
        <v>0.92388940257098151</v>
      </c>
    </row>
    <row r="183" spans="1:13" ht="15" thickBot="1" x14ac:dyDescent="0.4">
      <c r="A183" s="87" t="s">
        <v>239</v>
      </c>
      <c r="B183" s="134">
        <v>209</v>
      </c>
      <c r="C183" s="132">
        <v>32088</v>
      </c>
      <c r="D183" s="131">
        <v>27528.81</v>
      </c>
      <c r="E183" s="132">
        <v>447043</v>
      </c>
      <c r="F183" s="131">
        <v>377707.16</v>
      </c>
      <c r="G183" s="134">
        <v>2</v>
      </c>
      <c r="H183" s="132">
        <v>-74567</v>
      </c>
      <c r="I183" s="131">
        <v>-75745.149999999994</v>
      </c>
      <c r="J183" s="132">
        <v>636500</v>
      </c>
      <c r="K183" s="131">
        <v>536741.80000000005</v>
      </c>
      <c r="L183" s="130">
        <v>153.53110047846889</v>
      </c>
      <c r="M183" s="129">
        <v>0.85791604338070304</v>
      </c>
    </row>
    <row r="184" spans="1:13" ht="15" thickBot="1" x14ac:dyDescent="0.4">
      <c r="A184" s="86" t="s">
        <v>246</v>
      </c>
      <c r="B184" s="123">
        <v>55</v>
      </c>
      <c r="C184" s="109">
        <v>171360</v>
      </c>
      <c r="D184" s="108">
        <v>116096</v>
      </c>
      <c r="E184" s="109">
        <v>2263033</v>
      </c>
      <c r="F184" s="108">
        <v>1474898.04</v>
      </c>
      <c r="G184" s="123">
        <v>2</v>
      </c>
      <c r="H184" s="109">
        <v>-117493</v>
      </c>
      <c r="I184" s="108">
        <v>-96494.11</v>
      </c>
      <c r="J184" s="109">
        <v>3052386</v>
      </c>
      <c r="K184" s="108">
        <v>1989731.54</v>
      </c>
      <c r="L184" s="122">
        <v>3115.6418181818181</v>
      </c>
      <c r="M184" s="106">
        <v>0.67749647963968318</v>
      </c>
    </row>
    <row r="185" spans="1:13" ht="15" thickBot="1" x14ac:dyDescent="0.4">
      <c r="A185" s="87" t="s">
        <v>240</v>
      </c>
      <c r="B185" s="134">
        <v>51</v>
      </c>
      <c r="C185" s="132">
        <v>166198</v>
      </c>
      <c r="D185" s="131">
        <v>110944.06</v>
      </c>
      <c r="E185" s="132">
        <v>2193139</v>
      </c>
      <c r="F185" s="131">
        <v>1415941.83</v>
      </c>
      <c r="G185" s="134">
        <v>2</v>
      </c>
      <c r="H185" s="132">
        <v>-136212</v>
      </c>
      <c r="I185" s="131">
        <v>-108991.53</v>
      </c>
      <c r="J185" s="132">
        <v>2948656</v>
      </c>
      <c r="K185" s="131">
        <v>1905135.55</v>
      </c>
      <c r="L185" s="130">
        <v>3258.7901960784316</v>
      </c>
      <c r="M185" s="129">
        <v>0.66754028169963231</v>
      </c>
    </row>
    <row r="186" spans="1:13" ht="15" thickBot="1" x14ac:dyDescent="0.4">
      <c r="A186" s="87" t="s">
        <v>239</v>
      </c>
      <c r="B186" s="128">
        <v>4</v>
      </c>
      <c r="C186" s="121">
        <v>5162</v>
      </c>
      <c r="D186" s="120">
        <v>5151.9399999999996</v>
      </c>
      <c r="E186" s="121">
        <v>69894</v>
      </c>
      <c r="F186" s="120">
        <v>58956.21</v>
      </c>
      <c r="G186" s="127">
        <v>0</v>
      </c>
      <c r="H186" s="121">
        <v>18719</v>
      </c>
      <c r="I186" s="120">
        <v>12497.42</v>
      </c>
      <c r="J186" s="121">
        <v>103729</v>
      </c>
      <c r="K186" s="120">
        <v>84595.99</v>
      </c>
      <c r="L186" s="126">
        <v>1290.5</v>
      </c>
      <c r="M186" s="118">
        <v>0.99805114296784192</v>
      </c>
    </row>
    <row r="187" spans="1:13" ht="15" thickBot="1" x14ac:dyDescent="0.4">
      <c r="A187" s="86" t="s">
        <v>245</v>
      </c>
      <c r="B187" s="125">
        <v>5</v>
      </c>
      <c r="C187" s="114">
        <v>92871</v>
      </c>
      <c r="D187" s="113">
        <v>32794.400000000001</v>
      </c>
      <c r="E187" s="114">
        <v>940579</v>
      </c>
      <c r="F187" s="113">
        <v>378534.83</v>
      </c>
      <c r="G187" s="138">
        <v>0</v>
      </c>
      <c r="H187" s="114">
        <v>-78740</v>
      </c>
      <c r="I187" s="113">
        <v>-76249.67</v>
      </c>
      <c r="J187" s="114">
        <v>1319198</v>
      </c>
      <c r="K187" s="113">
        <v>543668.42000000004</v>
      </c>
      <c r="L187" s="124">
        <v>18574.2</v>
      </c>
      <c r="M187" s="111">
        <v>0.35311776550268653</v>
      </c>
    </row>
    <row r="188" spans="1:13" ht="15" thickBot="1" x14ac:dyDescent="0.4">
      <c r="A188" s="87" t="s">
        <v>240</v>
      </c>
      <c r="B188" s="128">
        <v>4</v>
      </c>
      <c r="C188" s="121">
        <v>92871</v>
      </c>
      <c r="D188" s="120">
        <v>32722.94</v>
      </c>
      <c r="E188" s="121">
        <v>939445</v>
      </c>
      <c r="F188" s="120">
        <v>376982.5</v>
      </c>
      <c r="G188" s="127">
        <v>0</v>
      </c>
      <c r="H188" s="121">
        <v>-40165</v>
      </c>
      <c r="I188" s="120">
        <v>-59427.01</v>
      </c>
      <c r="J188" s="121">
        <v>1315215</v>
      </c>
      <c r="K188" s="120">
        <v>540056.69999999995</v>
      </c>
      <c r="L188" s="126">
        <v>23217.75</v>
      </c>
      <c r="M188" s="118">
        <v>0.35234831109818998</v>
      </c>
    </row>
    <row r="189" spans="1:13" ht="15" thickBot="1" x14ac:dyDescent="0.4">
      <c r="A189" s="87" t="s">
        <v>239</v>
      </c>
      <c r="B189" s="134">
        <v>1</v>
      </c>
      <c r="C189" s="96"/>
      <c r="D189" s="131">
        <v>71.459999999999994</v>
      </c>
      <c r="E189" s="132">
        <v>1134</v>
      </c>
      <c r="F189" s="131">
        <v>1552.33</v>
      </c>
      <c r="G189" s="133">
        <v>0</v>
      </c>
      <c r="H189" s="132">
        <v>-38575</v>
      </c>
      <c r="I189" s="131">
        <v>-16822.66</v>
      </c>
      <c r="J189" s="132">
        <v>3983</v>
      </c>
      <c r="K189" s="131">
        <v>3611.72</v>
      </c>
      <c r="L189" s="96"/>
      <c r="M189" s="136">
        <v>0</v>
      </c>
    </row>
    <row r="190" spans="1:13" ht="15" thickBot="1" x14ac:dyDescent="0.4">
      <c r="A190" s="86" t="s">
        <v>244</v>
      </c>
      <c r="B190" s="123">
        <v>21</v>
      </c>
      <c r="C190" s="109">
        <v>213743</v>
      </c>
      <c r="D190" s="108">
        <v>44722.21</v>
      </c>
      <c r="E190" s="109">
        <v>2129969</v>
      </c>
      <c r="F190" s="108">
        <v>466700.64</v>
      </c>
      <c r="G190" s="135">
        <v>0</v>
      </c>
      <c r="H190" s="109">
        <v>35392</v>
      </c>
      <c r="I190" s="108">
        <v>-3980.14</v>
      </c>
      <c r="J190" s="109">
        <v>3021404</v>
      </c>
      <c r="K190" s="108">
        <v>659498.78</v>
      </c>
      <c r="L190" s="122">
        <v>10178.238095238095</v>
      </c>
      <c r="M190" s="106">
        <v>0.20923356554366693</v>
      </c>
    </row>
    <row r="191" spans="1:13" ht="15" thickBot="1" x14ac:dyDescent="0.4">
      <c r="A191" s="87" t="s">
        <v>240</v>
      </c>
      <c r="B191" s="134">
        <v>21</v>
      </c>
      <c r="C191" s="132">
        <v>213743</v>
      </c>
      <c r="D191" s="131">
        <v>44722.21</v>
      </c>
      <c r="E191" s="132">
        <v>2129969</v>
      </c>
      <c r="F191" s="131">
        <v>466700.64</v>
      </c>
      <c r="G191" s="133">
        <v>0</v>
      </c>
      <c r="H191" s="132">
        <v>35392</v>
      </c>
      <c r="I191" s="131">
        <v>-3980.14</v>
      </c>
      <c r="J191" s="132">
        <v>3021404</v>
      </c>
      <c r="K191" s="131">
        <v>659498.78</v>
      </c>
      <c r="L191" s="130">
        <v>10178.238095238095</v>
      </c>
      <c r="M191" s="129">
        <v>0.20923356554366693</v>
      </c>
    </row>
    <row r="192" spans="1:13" ht="15" thickBot="1" x14ac:dyDescent="0.4">
      <c r="A192" s="87" t="s">
        <v>239</v>
      </c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</row>
    <row r="193" spans="1:13" ht="15" thickBot="1" x14ac:dyDescent="0.4">
      <c r="A193" s="86" t="s">
        <v>243</v>
      </c>
      <c r="B193" s="125">
        <v>9</v>
      </c>
      <c r="C193" s="114">
        <v>423905</v>
      </c>
      <c r="D193" s="113">
        <v>57072.01</v>
      </c>
      <c r="E193" s="114">
        <v>4861817</v>
      </c>
      <c r="F193" s="113">
        <v>562904.04</v>
      </c>
      <c r="G193" s="138">
        <v>0</v>
      </c>
      <c r="H193" s="114">
        <v>-363674</v>
      </c>
      <c r="I193" s="113">
        <v>-9732.51</v>
      </c>
      <c r="J193" s="114">
        <v>6857471</v>
      </c>
      <c r="K193" s="113">
        <v>767912.79</v>
      </c>
      <c r="L193" s="124">
        <v>47100.555555555555</v>
      </c>
      <c r="M193" s="111">
        <v>0.13463396279826848</v>
      </c>
    </row>
    <row r="194" spans="1:13" ht="15" thickBot="1" x14ac:dyDescent="0.4">
      <c r="A194" s="87" t="s">
        <v>240</v>
      </c>
      <c r="B194" s="128">
        <v>9</v>
      </c>
      <c r="C194" s="121">
        <v>423905</v>
      </c>
      <c r="D194" s="120">
        <v>57072.01</v>
      </c>
      <c r="E194" s="121">
        <v>4861817</v>
      </c>
      <c r="F194" s="120">
        <v>562904.04</v>
      </c>
      <c r="G194" s="127">
        <v>0</v>
      </c>
      <c r="H194" s="121">
        <v>-363674</v>
      </c>
      <c r="I194" s="120">
        <v>-9732.51</v>
      </c>
      <c r="J194" s="121">
        <v>6857471</v>
      </c>
      <c r="K194" s="120">
        <v>767912.79</v>
      </c>
      <c r="L194" s="126">
        <v>47100.555555555555</v>
      </c>
      <c r="M194" s="118">
        <v>0.13463396279826848</v>
      </c>
    </row>
    <row r="195" spans="1:13" ht="15" thickBot="1" x14ac:dyDescent="0.4">
      <c r="A195" s="87" t="s">
        <v>239</v>
      </c>
      <c r="B195" s="96"/>
      <c r="C195" s="96"/>
      <c r="D195" s="137">
        <v>0</v>
      </c>
      <c r="E195" s="96"/>
      <c r="F195" s="137">
        <v>0</v>
      </c>
      <c r="G195" s="96"/>
      <c r="H195" s="96"/>
      <c r="I195" s="137">
        <v>0</v>
      </c>
      <c r="J195" s="96"/>
      <c r="K195" s="137">
        <v>0</v>
      </c>
      <c r="L195" s="96"/>
      <c r="M195" s="136">
        <v>0</v>
      </c>
    </row>
    <row r="196" spans="1:13" ht="15" thickBot="1" x14ac:dyDescent="0.4">
      <c r="A196" s="86" t="s">
        <v>242</v>
      </c>
      <c r="B196" s="123">
        <v>11</v>
      </c>
      <c r="C196" s="109">
        <v>965142</v>
      </c>
      <c r="D196" s="108">
        <v>82070.240000000005</v>
      </c>
      <c r="E196" s="109">
        <v>7859408</v>
      </c>
      <c r="F196" s="108">
        <v>690297.25</v>
      </c>
      <c r="G196" s="135">
        <v>0</v>
      </c>
      <c r="H196" s="109">
        <v>190368</v>
      </c>
      <c r="I196" s="108">
        <v>19209.75</v>
      </c>
      <c r="J196" s="109">
        <v>10908382</v>
      </c>
      <c r="K196" s="108">
        <v>941838.93</v>
      </c>
      <c r="L196" s="122">
        <v>87740.181818181823</v>
      </c>
      <c r="M196" s="106">
        <v>8.5034367999734753E-2</v>
      </c>
    </row>
    <row r="197" spans="1:13" ht="15" thickBot="1" x14ac:dyDescent="0.4">
      <c r="A197" s="87" t="s">
        <v>240</v>
      </c>
      <c r="B197" s="134">
        <v>10</v>
      </c>
      <c r="C197" s="132">
        <v>955129</v>
      </c>
      <c r="D197" s="131">
        <v>79337.06</v>
      </c>
      <c r="E197" s="132">
        <v>7784481</v>
      </c>
      <c r="F197" s="131">
        <v>668092.62</v>
      </c>
      <c r="G197" s="133">
        <v>0</v>
      </c>
      <c r="H197" s="132">
        <v>189854</v>
      </c>
      <c r="I197" s="131">
        <v>22104.01</v>
      </c>
      <c r="J197" s="132">
        <v>10749848</v>
      </c>
      <c r="K197" s="131">
        <v>906162.85</v>
      </c>
      <c r="L197" s="130">
        <v>95512.9</v>
      </c>
      <c r="M197" s="129">
        <v>8.306423530224713E-2</v>
      </c>
    </row>
    <row r="198" spans="1:13" ht="15" thickBot="1" x14ac:dyDescent="0.4">
      <c r="A198" s="87" t="s">
        <v>239</v>
      </c>
      <c r="B198" s="128">
        <v>1</v>
      </c>
      <c r="C198" s="121">
        <v>10013</v>
      </c>
      <c r="D198" s="120">
        <v>2733.18</v>
      </c>
      <c r="E198" s="121">
        <v>74927</v>
      </c>
      <c r="F198" s="120">
        <v>22204.63</v>
      </c>
      <c r="G198" s="127">
        <v>0</v>
      </c>
      <c r="H198" s="121">
        <v>514</v>
      </c>
      <c r="I198" s="120">
        <v>-2894.26</v>
      </c>
      <c r="J198" s="121">
        <v>158534</v>
      </c>
      <c r="K198" s="120">
        <v>35676.080000000002</v>
      </c>
      <c r="L198" s="126">
        <v>10013</v>
      </c>
      <c r="M198" s="118">
        <v>0.27296314790771997</v>
      </c>
    </row>
    <row r="199" spans="1:13" ht="15" thickBot="1" x14ac:dyDescent="0.4">
      <c r="A199" s="86" t="s">
        <v>241</v>
      </c>
      <c r="B199" s="115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</row>
    <row r="200" spans="1:13" ht="15" thickBot="1" x14ac:dyDescent="0.4">
      <c r="A200" s="87" t="s">
        <v>240</v>
      </c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</row>
    <row r="201" spans="1:13" ht="15" thickBot="1" x14ac:dyDescent="0.4">
      <c r="A201" s="87" t="s">
        <v>239</v>
      </c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</row>
    <row r="202" spans="1:13" ht="15" thickBot="1" x14ac:dyDescent="0.4">
      <c r="A202" s="84" t="s">
        <v>238</v>
      </c>
      <c r="B202" s="123">
        <v>674167</v>
      </c>
      <c r="C202" s="109">
        <v>10016471</v>
      </c>
      <c r="D202" s="108">
        <v>13651012.789999999</v>
      </c>
      <c r="E202" s="109">
        <v>308539467</v>
      </c>
      <c r="F202" s="108">
        <v>300006822.35000002</v>
      </c>
      <c r="G202" s="123">
        <v>11612</v>
      </c>
      <c r="H202" s="109">
        <v>-39486356</v>
      </c>
      <c r="I202" s="108">
        <v>-41319629.509999998</v>
      </c>
      <c r="J202" s="109">
        <v>426840323</v>
      </c>
      <c r="K202" s="108">
        <v>417443309.13</v>
      </c>
      <c r="L202" s="122">
        <v>14.857550873893263</v>
      </c>
      <c r="M202" s="106">
        <v>1.36285658605993</v>
      </c>
    </row>
    <row r="203" spans="1:13" ht="15" thickBot="1" x14ac:dyDescent="0.4">
      <c r="A203" s="84" t="s">
        <v>237</v>
      </c>
      <c r="B203" s="125">
        <v>68025</v>
      </c>
      <c r="C203" s="114">
        <v>8865281</v>
      </c>
      <c r="D203" s="113">
        <v>8115557.3499999996</v>
      </c>
      <c r="E203" s="114">
        <v>189183070</v>
      </c>
      <c r="F203" s="113">
        <v>150522007.88</v>
      </c>
      <c r="G203" s="125">
        <v>947</v>
      </c>
      <c r="H203" s="114">
        <v>-19013159</v>
      </c>
      <c r="I203" s="113">
        <v>-23697000.609999999</v>
      </c>
      <c r="J203" s="114">
        <v>255759197</v>
      </c>
      <c r="K203" s="113">
        <v>205983585.46000001</v>
      </c>
      <c r="L203" s="124">
        <v>130.32385887541346</v>
      </c>
      <c r="M203" s="111">
        <v>0.91543153654303433</v>
      </c>
    </row>
    <row r="204" spans="1:13" ht="15" thickBot="1" x14ac:dyDescent="0.4">
      <c r="A204" s="84" t="s">
        <v>236</v>
      </c>
      <c r="B204" s="123">
        <v>681</v>
      </c>
      <c r="C204" s="109">
        <v>2802611</v>
      </c>
      <c r="D204" s="108">
        <v>1688854.87</v>
      </c>
      <c r="E204" s="109">
        <v>25973801</v>
      </c>
      <c r="F204" s="108">
        <v>15394958.07</v>
      </c>
      <c r="G204" s="123">
        <v>11</v>
      </c>
      <c r="H204" s="109">
        <v>31232</v>
      </c>
      <c r="I204" s="108">
        <v>-1229706.32</v>
      </c>
      <c r="J204" s="109">
        <v>35598561</v>
      </c>
      <c r="K204" s="108">
        <v>21527709.670000002</v>
      </c>
      <c r="L204" s="122">
        <v>4115.4345080763587</v>
      </c>
      <c r="M204" s="106">
        <v>0.6026005500799273</v>
      </c>
    </row>
    <row r="205" spans="1:13" ht="15" thickBot="1" x14ac:dyDescent="0.4">
      <c r="A205" s="84" t="s">
        <v>235</v>
      </c>
      <c r="B205" s="125">
        <v>128</v>
      </c>
      <c r="C205" s="114">
        <v>3424252</v>
      </c>
      <c r="D205" s="113">
        <v>1255775.08</v>
      </c>
      <c r="E205" s="114">
        <v>37850584</v>
      </c>
      <c r="F205" s="113">
        <v>13872402.050000001</v>
      </c>
      <c r="G205" s="125">
        <v>-2</v>
      </c>
      <c r="H205" s="114">
        <v>-2536936</v>
      </c>
      <c r="I205" s="113">
        <v>-2274001.9900000002</v>
      </c>
      <c r="J205" s="114">
        <v>52569808</v>
      </c>
      <c r="K205" s="113">
        <v>19899125.890000001</v>
      </c>
      <c r="L205" s="124">
        <v>26751.96875</v>
      </c>
      <c r="M205" s="111">
        <v>0.36672975003007957</v>
      </c>
    </row>
    <row r="206" spans="1:13" ht="15" thickBot="1" x14ac:dyDescent="0.4">
      <c r="A206" s="84" t="s">
        <v>234</v>
      </c>
      <c r="B206" s="123">
        <v>167</v>
      </c>
      <c r="C206" s="109">
        <v>818486</v>
      </c>
      <c r="D206" s="108">
        <v>233368.39</v>
      </c>
      <c r="E206" s="109">
        <v>10829261</v>
      </c>
      <c r="F206" s="108">
        <v>2520196.1800000002</v>
      </c>
      <c r="G206" s="123">
        <v>-3</v>
      </c>
      <c r="H206" s="109">
        <v>-471013</v>
      </c>
      <c r="I206" s="108">
        <v>-98872.13</v>
      </c>
      <c r="J206" s="109">
        <v>16036963</v>
      </c>
      <c r="K206" s="108">
        <v>3549388.11</v>
      </c>
      <c r="L206" s="122">
        <v>4901.1137724550899</v>
      </c>
      <c r="M206" s="106">
        <v>0.28512203018744364</v>
      </c>
    </row>
    <row r="207" spans="1:13" ht="15" thickBot="1" x14ac:dyDescent="0.4">
      <c r="A207" s="84" t="s">
        <v>233</v>
      </c>
      <c r="B207" s="125">
        <v>120</v>
      </c>
      <c r="C207" s="114">
        <v>10990191</v>
      </c>
      <c r="D207" s="113">
        <v>636147.56999999995</v>
      </c>
      <c r="E207" s="114">
        <v>107761539</v>
      </c>
      <c r="F207" s="113">
        <v>6083430.1500000004</v>
      </c>
      <c r="G207" s="125">
        <v>-2</v>
      </c>
      <c r="H207" s="114">
        <v>-2391141</v>
      </c>
      <c r="I207" s="113">
        <v>-168822.64</v>
      </c>
      <c r="J207" s="114">
        <v>148842012</v>
      </c>
      <c r="K207" s="113">
        <v>8267842.2000000002</v>
      </c>
      <c r="L207" s="124">
        <v>91584.925000000003</v>
      </c>
      <c r="M207" s="111">
        <v>5.7883213312671274E-2</v>
      </c>
    </row>
    <row r="208" spans="1:13" ht="15" thickBot="1" x14ac:dyDescent="0.4">
      <c r="A208" s="84" t="s">
        <v>232</v>
      </c>
      <c r="B208" s="123">
        <v>96</v>
      </c>
      <c r="C208" s="109">
        <v>16828457</v>
      </c>
      <c r="D208" s="108">
        <v>624544.59</v>
      </c>
      <c r="E208" s="109">
        <v>164910033</v>
      </c>
      <c r="F208" s="108">
        <v>5783071.79</v>
      </c>
      <c r="G208" s="123">
        <v>-3</v>
      </c>
      <c r="H208" s="109">
        <v>-17320466</v>
      </c>
      <c r="I208" s="108">
        <v>-408264.04</v>
      </c>
      <c r="J208" s="109">
        <v>224110144</v>
      </c>
      <c r="K208" s="108">
        <v>7815674.6799999997</v>
      </c>
      <c r="L208" s="122">
        <v>175296.42708333334</v>
      </c>
      <c r="M208" s="106">
        <v>3.7112409652293135E-2</v>
      </c>
    </row>
    <row r="209" spans="1:13" ht="15" thickBot="1" x14ac:dyDescent="0.4">
      <c r="A209" s="84" t="s">
        <v>231</v>
      </c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</row>
    <row r="210" spans="1:13" ht="15" thickBot="1" x14ac:dyDescent="0.4">
      <c r="A210" s="82" t="s">
        <v>230</v>
      </c>
      <c r="B210" s="92"/>
      <c r="C210" s="121">
        <v>3888512</v>
      </c>
      <c r="D210" s="120">
        <v>3067940.11</v>
      </c>
      <c r="E210" s="121">
        <v>-58604004</v>
      </c>
      <c r="F210" s="120">
        <v>-46643279.460000001</v>
      </c>
      <c r="G210" s="92"/>
      <c r="H210" s="121">
        <v>1728246</v>
      </c>
      <c r="I210" s="120">
        <v>1127785.3</v>
      </c>
      <c r="J210" s="121">
        <v>1075539</v>
      </c>
      <c r="K210" s="120">
        <v>793518.33</v>
      </c>
      <c r="L210" s="119">
        <v>0</v>
      </c>
      <c r="M210" s="118">
        <v>0.78897534841090888</v>
      </c>
    </row>
    <row r="211" spans="1:13" ht="15" thickBot="1" x14ac:dyDescent="0.4">
      <c r="A211" s="82" t="s">
        <v>229</v>
      </c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</row>
    <row r="212" spans="1:13" ht="15" thickBot="1" x14ac:dyDescent="0.4">
      <c r="A212" s="82" t="s">
        <v>228</v>
      </c>
      <c r="B212" s="117"/>
      <c r="C212" s="117"/>
      <c r="D212" s="108">
        <v>576</v>
      </c>
      <c r="E212" s="117"/>
      <c r="F212" s="108">
        <v>236395</v>
      </c>
      <c r="G212" s="117"/>
      <c r="H212" s="117"/>
      <c r="I212" s="108">
        <v>194243.9</v>
      </c>
      <c r="J212" s="117"/>
      <c r="K212" s="108">
        <v>236395</v>
      </c>
      <c r="L212" s="117"/>
      <c r="M212" s="116">
        <v>0</v>
      </c>
    </row>
    <row r="213" spans="1:13" ht="15" thickBot="1" x14ac:dyDescent="0.4">
      <c r="A213" s="82" t="s">
        <v>227</v>
      </c>
      <c r="B213" s="115"/>
      <c r="C213" s="114">
        <v>3888512</v>
      </c>
      <c r="D213" s="113">
        <v>3068516.11</v>
      </c>
      <c r="E213" s="114">
        <v>-58604004</v>
      </c>
      <c r="F213" s="113">
        <v>-46406884.460000001</v>
      </c>
      <c r="G213" s="115"/>
      <c r="H213" s="114">
        <v>1728246</v>
      </c>
      <c r="I213" s="113">
        <v>1322029.2</v>
      </c>
      <c r="J213" s="114">
        <v>1075539</v>
      </c>
      <c r="K213" s="113">
        <v>1029913.33</v>
      </c>
      <c r="L213" s="112">
        <v>0</v>
      </c>
      <c r="M213" s="111">
        <v>0.7891234770524046</v>
      </c>
    </row>
    <row r="214" spans="1:13" ht="15" thickBot="1" x14ac:dyDescent="0.4">
      <c r="A214" s="82" t="s">
        <v>226</v>
      </c>
      <c r="B214" s="92"/>
      <c r="C214" s="109">
        <v>57634260</v>
      </c>
      <c r="D214" s="108">
        <v>29273776.75</v>
      </c>
      <c r="E214" s="109">
        <v>786443751</v>
      </c>
      <c r="F214" s="108">
        <v>447776004.00999999</v>
      </c>
      <c r="G214" s="110">
        <v>-730824</v>
      </c>
      <c r="H214" s="109">
        <v>-79459593</v>
      </c>
      <c r="I214" s="108">
        <v>-67874268.040000007</v>
      </c>
      <c r="J214" s="109">
        <v>1160832548</v>
      </c>
      <c r="K214" s="108">
        <v>685516548.47000003</v>
      </c>
      <c r="L214" s="107">
        <v>0</v>
      </c>
      <c r="M214" s="106">
        <v>0.50792318320374585</v>
      </c>
    </row>
    <row r="216" spans="1:13" x14ac:dyDescent="0.35">
      <c r="F216" s="105"/>
      <c r="J216" s="79" t="s">
        <v>225</v>
      </c>
      <c r="K216" s="105">
        <f>+SUM(K139,K130,K121,K212)</f>
        <v>17500049.490000002</v>
      </c>
    </row>
    <row r="217" spans="1:13" x14ac:dyDescent="0.35">
      <c r="F217" s="105"/>
      <c r="J217" s="79" t="s">
        <v>224</v>
      </c>
      <c r="K217" s="105">
        <f>+SUM(K206:K208,K212)-K216</f>
        <v>2369250.5</v>
      </c>
    </row>
    <row r="219" spans="1:13" x14ac:dyDescent="0.35">
      <c r="F219" s="105"/>
      <c r="J219" s="79" t="s">
        <v>223</v>
      </c>
      <c r="K219" s="105">
        <f>+SUM(K85,K94,K103,K112)</f>
        <v>597608007.98000002</v>
      </c>
    </row>
    <row r="220" spans="1:13" x14ac:dyDescent="0.35">
      <c r="F220" s="105"/>
      <c r="J220" s="79" t="s">
        <v>222</v>
      </c>
      <c r="K220" s="105">
        <f>+SUM(K202:K205)-K219</f>
        <v>67245722.169999957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<?xml version="1.0" encoding="utf-8"?>
<?mso-contentType ?>
<SharedContentType xmlns="Microsoft.SharePoint.Taxonomy.ContentTypeSync" SourceId="2325b277-f75f-4fe5-be9c-96af4b44a052" ContentTypeId="0x010100DFED22610ED1124DA9823594D8F3943D" PreviousValue="false"/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ketNumber xmlns="dc463f71-b30c-4ab2-9473-d307f9d35888">181053</DocketNumber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2018-12-31T08:00:00+00:00</OpenedDate>
    <SignificantOrder xmlns="dc463f71-b30c-4ab2-9473-d307f9d35888">false</SignificantOrder>
    <Date1 xmlns="dc463f71-b30c-4ab2-9473-d307f9d35888">2019-04-15T07:00:00+00:00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elegatedOrder xmlns="dc463f71-b30c-4ab2-9473-d307f9d35888">false</DelegatedOrder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68" ma:contentTypeDescription="" ma:contentTypeScope="" ma:versionID="ee89bc93af1846dfb672425f63083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7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8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23" ma:contentTypeDescription="" ma:contentTypeScope="" ma:versionID="908b45d8c6deae574c09d0cef9f4a60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fdcb16866325b715a8431b5111a9fee7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2:IsEFSEC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8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>
      <xsd:simpleType>
        <xsd:restriction base="dms:Choice">
          <xsd:enumeration value="Full Visibility"/>
          <xsd:enumeration value="Internal Only"/>
        </xsd:restriction>
      </xsd:simpleType>
    </xsd:element>
    <xsd:element name="IsEFSEC" ma:index="17" nillable="true" ma:displayName="IsEFSEC" ma:default="0" ma:internalName="IsEFSEC">
      <xsd:simpleType>
        <xsd:restriction base="dms:Boolean"/>
      </xsd:simpleType>
    </xsd:element>
    <xsd:element name="SignificantOrder" ma:index="25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7E959F-FBA3-4323-8281-6E9FF5E5D5D6}"/>
</file>

<file path=customXml/itemProps2.xml><?xml version="1.0" encoding="utf-8"?>
<ds:datastoreItem xmlns:ds="http://schemas.openxmlformats.org/officeDocument/2006/customXml" ds:itemID="{70B05B71-7BB6-4569-AB7C-2F025EC38414}"/>
</file>

<file path=customXml/itemProps3.xml><?xml version="1.0" encoding="utf-8"?>
<ds:datastoreItem xmlns:ds="http://schemas.openxmlformats.org/officeDocument/2006/customXml" ds:itemID="{CA086ED9-4D84-4028-A0B3-69FE1BCCE186}"/>
</file>

<file path=customXml/itemProps4.xml><?xml version="1.0" encoding="utf-8"?>
<ds:datastoreItem xmlns:ds="http://schemas.openxmlformats.org/officeDocument/2006/customXml" ds:itemID="{4248C799-A2D8-478D-A455-E3D960D65C77}"/>
</file>

<file path=customXml/itemProps5.xml><?xml version="1.0" encoding="utf-8"?>
<ds:datastoreItem xmlns:ds="http://schemas.openxmlformats.org/officeDocument/2006/customXml" ds:itemID="{53C66DCD-4B2E-4E3D-AEF9-C6076CA608E4}"/>
</file>

<file path=customXml/itemProps6.xml><?xml version="1.0" encoding="utf-8"?>
<ds:datastoreItem xmlns:ds="http://schemas.openxmlformats.org/officeDocument/2006/customXml" ds:itemID="{2C531D4F-C3E7-4744-9729-0EDD2E76D5FC}"/>
</file>

<file path=customXml/itemProps7.xml><?xml version="1.0" encoding="utf-8"?>
<ds:datastoreItem xmlns:ds="http://schemas.openxmlformats.org/officeDocument/2006/customXml" ds:itemID="{0AF2E9FE-A7BD-4911-A3E3-CE1719E62F7B}"/>
</file>

<file path=customXml/itemProps8.xml><?xml version="1.0" encoding="utf-8"?>
<ds:datastoreItem xmlns:ds="http://schemas.openxmlformats.org/officeDocument/2006/customXml" ds:itemID="{26773E33-F66A-4FA8-980D-F6812B62A2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Revenue Summary</vt:lpstr>
      <vt:lpstr>OR + WA = IncStmt</vt:lpstr>
      <vt:lpstr>Inc Stmt</vt:lpstr>
      <vt:lpstr>Rev by Dist</vt:lpstr>
      <vt:lpstr>'OR + WA = IncStmt'!Print_Area</vt:lpstr>
      <vt:lpstr>'Revenue Summary'!Print_Area</vt:lpstr>
    </vt:vector>
  </TitlesOfParts>
  <Company>NW Natural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Cristan Kelley</dc:creator>
  <cp:lastModifiedBy>McVay, Kevin</cp:lastModifiedBy>
  <cp:lastPrinted>2017-02-28T18:40:39Z</cp:lastPrinted>
  <dcterms:created xsi:type="dcterms:W3CDTF">2012-03-06T17:51:11Z</dcterms:created>
  <dcterms:modified xsi:type="dcterms:W3CDTF">2019-01-02T02:50:04Z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0x0101006E56B4D1795A2E4DB2F0B01679ED314A007AC0F86E6201B749BFF193A83EBAB7E2</vt:lpwstr>
  </property>
  <property fmtid="{D5CDD505-2E9C-101B-9397-08002B2CF9AE}" pid="3" name="_dlc_policyId">
    <vt:lpwstr/>
  </property>
  <property fmtid="{D5CDD505-2E9C-101B-9397-08002B2CF9AE}" pid="4" name="ItemRetentionFormula">
    <vt:lpwstr>&lt;formula id="Microsoft.Office.RecordsManagement.PolicyFeatures.Expiration.Formula.BuiltIn"&gt;&lt;number&gt;5&lt;/number&gt;&lt;property&gt;Modified&lt;/property&gt;&lt;propertyId&gt;28cf69c5-fa48-462a-b5cd-27b6f9d2bd5f&lt;/propertyId&gt;&lt;period&gt;years&lt;/period&gt;&lt;/formula&gt;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