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stary\AppData\Local\Box\Box Edit\Documents\ZngORIhbVE60PuhdbBnpnw==\"/>
    </mc:Choice>
  </mc:AlternateContent>
  <xr:revisionPtr revIDLastSave="0" documentId="13_ncr:1_{0B3351EC-8F6C-4CEA-9CBC-7A1E3D7A8C35}" xr6:coauthVersionLast="46" xr6:coauthVersionMax="46" xr10:uidLastSave="{00000000-0000-0000-0000-000000000000}"/>
  <bookViews>
    <workbookView xWindow="25080" yWindow="-120" windowWidth="25440" windowHeight="15390" xr2:uid="{00000000-000D-0000-FFFF-FFFF00000000}"/>
  </bookViews>
  <sheets>
    <sheet name="SJK-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C22" i="1"/>
  <c r="C38" i="1" s="1"/>
  <c r="D21" i="1"/>
  <c r="D20" i="1"/>
  <c r="D19" i="1"/>
  <c r="B22" i="1"/>
  <c r="B38" i="1" s="1"/>
  <c r="B13" i="1"/>
  <c r="B40" i="1" s="1"/>
  <c r="D12" i="1"/>
  <c r="D11" i="1"/>
  <c r="D10" i="1"/>
  <c r="C13" i="1"/>
  <c r="C40" i="1" s="1"/>
  <c r="D9" i="1"/>
  <c r="D13" i="1" l="1"/>
  <c r="D18" i="1"/>
  <c r="D22" i="1" s="1"/>
  <c r="D38" i="1" s="1"/>
  <c r="D40" i="1" l="1"/>
</calcChain>
</file>

<file path=xl/sharedStrings.xml><?xml version="1.0" encoding="utf-8"?>
<sst xmlns="http://schemas.openxmlformats.org/spreadsheetml/2006/main" count="39" uniqueCount="39">
  <si>
    <t>PUGET SOUND ENERGY</t>
  </si>
  <si>
    <t>PERIODIC ALLOCATED RESULTS OF OPERATIONS</t>
  </si>
  <si>
    <t>FOR THE 12 ME ENDED JUNE 30, 2021</t>
  </si>
  <si>
    <t>(spread is based on allocation factors developed for the 2022 GRC)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</si>
  <si>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</si>
  <si>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</si>
  <si>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</si>
  <si>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</si>
  <si>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</si>
  <si>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</si>
  <si>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</si>
  <si>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</si>
  <si>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</si>
  <si>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</si>
  <si>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</si>
  <si>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</si>
  <si>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</si>
  <si>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</si>
  <si>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</si>
  <si>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</si>
  <si>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</si>
  <si>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</si>
  <si>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</si>
  <si>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</si>
  <si>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</si>
  <si>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</si>
  <si>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</si>
  <si>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</si>
  <si>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</si>
  <si>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</si>
  <si>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</si>
  <si>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</si>
  <si>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</si>
  <si>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</si>
  <si>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</si>
  <si>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</si>
  <si>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</si>
  <si>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</si>
  <si>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NET 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</si>
</sst>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__@"/>
    <numFmt numFmtId="166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/>
    <xf numFmtId="164" fontId="0" fillId="0" borderId="0" xfId="0" applyNumberFormat="1" applyFont="1"/>
    <xf numFmtId="0" fontId="5" fillId="0" borderId="0" xfId="0" applyFont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6" fillId="0" borderId="6" xfId="0" quotePrefix="1" applyNumberFormat="1" applyFont="1" applyFill="1" applyBorder="1" applyAlignment="1">
      <alignment horizontal="left"/>
    </xf>
    <xf numFmtId="37" fontId="6" fillId="0" borderId="0" xfId="0" applyNumberFormat="1" applyFont="1" applyFill="1" applyBorder="1"/>
    <xf numFmtId="37" fontId="6" fillId="0" borderId="7" xfId="0" applyNumberFormat="1" applyFont="1" applyFill="1" applyBorder="1"/>
    <xf numFmtId="165" fontId="6" fillId="0" borderId="6" xfId="0" applyNumberFormat="1" applyFont="1" applyFill="1" applyBorder="1"/>
    <xf numFmtId="166" fontId="6" fillId="0" borderId="0" xfId="0" applyNumberFormat="1" applyFont="1" applyFill="1"/>
    <xf numFmtId="166" fontId="6" fillId="0" borderId="7" xfId="0" applyNumberFormat="1" applyFont="1" applyFill="1" applyBorder="1"/>
    <xf numFmtId="164" fontId="6" fillId="0" borderId="0" xfId="0" applyNumberFormat="1" applyFont="1" applyFill="1"/>
    <xf numFmtId="164" fontId="6" fillId="0" borderId="8" xfId="0" applyNumberFormat="1" applyFont="1" applyFill="1" applyBorder="1"/>
    <xf numFmtId="164" fontId="6" fillId="0" borderId="1" xfId="0" applyNumberFormat="1" applyFont="1" applyFill="1" applyBorder="1"/>
    <xf numFmtId="37" fontId="6" fillId="0" borderId="9" xfId="0" applyNumberFormat="1" applyFont="1" applyFill="1" applyBorder="1"/>
    <xf numFmtId="166" fontId="6" fillId="0" borderId="0" xfId="0" applyNumberFormat="1" applyFont="1" applyFill="1" applyBorder="1"/>
    <xf numFmtId="164" fontId="6" fillId="0" borderId="7" xfId="0" applyNumberFormat="1" applyFont="1" applyFill="1" applyBorder="1"/>
    <xf numFmtId="164" fontId="6" fillId="0" borderId="9" xfId="0" applyNumberFormat="1" applyFont="1" applyFill="1" applyBorder="1"/>
    <xf numFmtId="165" fontId="6" fillId="0" borderId="6" xfId="0" quotePrefix="1" applyNumberFormat="1" applyFont="1" applyBorder="1" applyAlignment="1">
      <alignment horizontal="left"/>
    </xf>
    <xf numFmtId="37" fontId="6" fillId="0" borderId="0" xfId="0" applyNumberFormat="1" applyFont="1" applyBorder="1"/>
    <xf numFmtId="37" fontId="6" fillId="0" borderId="7" xfId="0" applyNumberFormat="1" applyFont="1" applyBorder="1"/>
    <xf numFmtId="164" fontId="6" fillId="0" borderId="0" xfId="0" applyNumberFormat="1" applyFont="1"/>
    <xf numFmtId="165" fontId="6" fillId="0" borderId="6" xfId="0" applyNumberFormat="1" applyFont="1" applyBorder="1"/>
    <xf numFmtId="164" fontId="6" fillId="0" borderId="7" xfId="0" applyNumberFormat="1" applyFont="1" applyBorder="1"/>
    <xf numFmtId="165" fontId="6" fillId="0" borderId="10" xfId="0" applyNumberFormat="1" applyFont="1" applyBorder="1"/>
    <xf numFmtId="164" fontId="6" fillId="0" borderId="1" xfId="0" applyNumberFormat="1" applyFont="1" applyBorder="1"/>
    <xf numFmtId="164" fontId="6" fillId="0" borderId="9" xfId="0" applyNumberFormat="1" applyFont="1" applyBorder="1"/>
    <xf numFmtId="165" fontId="7" fillId="0" borderId="6" xfId="0" applyNumberFormat="1" applyFont="1" applyBorder="1"/>
    <xf numFmtId="166" fontId="8" fillId="0" borderId="0" xfId="0" applyNumberFormat="1" applyFont="1" applyBorder="1"/>
    <xf numFmtId="166" fontId="8" fillId="0" borderId="7" xfId="0" applyNumberFormat="1" applyFont="1" applyBorder="1"/>
    <xf numFmtId="165" fontId="2" fillId="0" borderId="6" xfId="0" quotePrefix="1" applyNumberFormat="1" applyFont="1" applyFill="1" applyBorder="1" applyAlignment="1">
      <alignment horizontal="left" vertical="center"/>
    </xf>
    <xf numFmtId="42" fontId="6" fillId="0" borderId="0" xfId="0" applyNumberFormat="1" applyFont="1" applyFill="1" applyBorder="1"/>
    <xf numFmtId="0" fontId="9" fillId="0" borderId="11" xfId="0" quotePrefix="1" applyNumberFormat="1" applyFont="1" applyFill="1" applyBorder="1" applyAlignment="1">
      <alignment horizontal="left" vertical="center"/>
    </xf>
    <xf numFmtId="42" fontId="6" fillId="0" borderId="1" xfId="0" applyNumberFormat="1" applyFont="1" applyFill="1" applyBorder="1"/>
    <xf numFmtId="37" fontId="1" fillId="0" borderId="9" xfId="0" applyNumberFormat="1" applyFont="1" applyFill="1" applyBorder="1"/>
    <xf numFmtId="44" fontId="0" fillId="0" borderId="0" xfId="0" applyNumberFormat="1"/>
    <xf numFmtId="0" fontId="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164" fontId="0" fillId="0" borderId="0" xfId="0" applyNumberFormat="1" applyFont="1" applyFill="1"/>
    <xf numFmtId="164" fontId="6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3"/>
  <sheetViews>
    <sheetView tabSelected="1" workbookViewId="0">
      <pane xSplit="1" ySplit="7" topLeftCell="B8" activePane="bottomRight" state="frozen"/>
      <selection activeCell="D74" sqref="D74"/>
      <selection pane="topRight" activeCell="D74" sqref="D74"/>
      <selection pane="bottomLeft" activeCell="D74" sqref="D74"/>
      <selection pane="bottomRight" activeCell="A49" sqref="A49"/>
    </sheetView>
  </sheetViews>
  <sheetFormatPr defaultColWidth="9.140625" defaultRowHeight="15" x14ac:dyDescent="0.25"/>
  <cols>
    <col min="1" max="1" width="55.5703125" customWidth="1"/>
    <col min="2" max="2" width="15" customWidth="1"/>
    <col min="3" max="3" width="15.28515625" bestFit="1" customWidth="1"/>
    <col min="4" max="4" width="15" bestFit="1" customWidth="1"/>
    <col min="6" max="6" width="15.28515625" style="4" bestFit="1" customWidth="1"/>
    <col min="7" max="7" width="15.28515625" bestFit="1" customWidth="1"/>
    <col min="8" max="8" width="15" bestFit="1" customWidth="1"/>
  </cols>
  <sheetData>
    <row r="1" spans="1:5" x14ac:dyDescent="0.25">
      <c r="A1" s="1" t="s">
        <v>0</v>
      </c>
      <c r="B1" s="2"/>
      <c r="C1" s="2"/>
      <c r="D1" s="2"/>
      <c r="E1" s="3"/>
    </row>
    <row r="2" spans="1:5" x14ac:dyDescent="0.25">
      <c r="A2" s="1" t="s">
        <v>1</v>
      </c>
      <c r="B2" s="2"/>
      <c r="C2" s="2"/>
      <c r="D2" s="2"/>
    </row>
    <row r="3" spans="1:5" x14ac:dyDescent="0.25">
      <c r="A3" s="1" t="s">
        <v>2</v>
      </c>
      <c r="B3" s="1"/>
      <c r="C3" s="1"/>
      <c r="D3" s="1"/>
    </row>
    <row r="4" spans="1:5" s="45" customFormat="1" x14ac:dyDescent="0.25">
      <c r="A4" s="42" t="s">
        <v>3</v>
      </c>
      <c r="B4" s="43"/>
      <c r="C4" s="43"/>
      <c r="D4" s="43"/>
      <c r="E4" s="44"/>
    </row>
    <row r="5" spans="1:5" x14ac:dyDescent="0.25">
      <c r="B5" s="5"/>
      <c r="C5" s="5"/>
      <c r="D5" s="5"/>
    </row>
    <row r="6" spans="1:5" x14ac:dyDescent="0.25">
      <c r="A6" s="6"/>
      <c r="B6" s="6"/>
      <c r="C6" s="6"/>
      <c r="D6" s="6"/>
    </row>
    <row r="7" spans="1:5" x14ac:dyDescent="0.25">
      <c r="A7" s="7"/>
      <c r="B7" s="8" t="s">
        <v>4</v>
      </c>
      <c r="C7" s="9" t="s">
        <v>5</v>
      </c>
      <c r="D7" s="10" t="s">
        <v>6</v>
      </c>
    </row>
    <row r="8" spans="1:5" x14ac:dyDescent="0.25">
      <c r="A8" s="11" t="s">
        <v>7</v>
      </c>
      <c r="B8" s="12"/>
      <c r="C8" s="12"/>
      <c r="D8" s="13"/>
    </row>
    <row r="9" spans="1:5" x14ac:dyDescent="0.25">
      <c r="A9" s="14" t="s">
        <v>8</v>
      </c>
      <c r="B9" s="15">
        <v>2245635654.9000001</v>
      </c>
      <c r="C9" s="15">
        <v>989598359.40999997</v>
      </c>
      <c r="D9" s="16">
        <f>SUM(B9:C9)</f>
        <v>3235234014.3099999</v>
      </c>
    </row>
    <row r="10" spans="1:5" x14ac:dyDescent="0.25">
      <c r="A10" s="14" t="s">
        <v>9</v>
      </c>
      <c r="B10" s="17">
        <v>351600.44</v>
      </c>
      <c r="C10" s="17">
        <v>0</v>
      </c>
      <c r="D10" s="13">
        <f>SUM(B10:C10)</f>
        <v>351600.44</v>
      </c>
    </row>
    <row r="11" spans="1:5" x14ac:dyDescent="0.25">
      <c r="A11" s="14" t="s">
        <v>10</v>
      </c>
      <c r="B11" s="17">
        <v>175259903.59</v>
      </c>
      <c r="C11" s="17">
        <v>0</v>
      </c>
      <c r="D11" s="13">
        <f>SUM(B11:C11)</f>
        <v>175259903.59</v>
      </c>
    </row>
    <row r="12" spans="1:5" x14ac:dyDescent="0.25">
      <c r="A12" s="14" t="s">
        <v>11</v>
      </c>
      <c r="B12" s="18">
        <v>98941870.86999999</v>
      </c>
      <c r="C12" s="19">
        <v>30704362.150000002</v>
      </c>
      <c r="D12" s="20">
        <f>SUM(B12:C12)</f>
        <v>129646233.02</v>
      </c>
    </row>
    <row r="13" spans="1:5" x14ac:dyDescent="0.25">
      <c r="A13" s="14" t="s">
        <v>12</v>
      </c>
      <c r="B13" s="21">
        <f>SUM(B9:B12)</f>
        <v>2520189029.8000002</v>
      </c>
      <c r="C13" s="21">
        <f>SUM(C9:C12)</f>
        <v>1020302721.5599999</v>
      </c>
      <c r="D13" s="16">
        <f>SUM(D9:D12)</f>
        <v>3540491751.3600001</v>
      </c>
    </row>
    <row r="14" spans="1:5" x14ac:dyDescent="0.25">
      <c r="A14" s="11" t="s">
        <v>13</v>
      </c>
      <c r="B14" s="12"/>
      <c r="C14" s="12"/>
      <c r="D14" s="13"/>
    </row>
    <row r="15" spans="1:5" x14ac:dyDescent="0.25">
      <c r="A15" s="11" t="s">
        <v>14</v>
      </c>
      <c r="B15" s="12"/>
      <c r="C15" s="12"/>
      <c r="D15" s="13"/>
    </row>
    <row r="16" spans="1:5" x14ac:dyDescent="0.25">
      <c r="A16" s="11" t="s">
        <v>15</v>
      </c>
      <c r="B16" s="12"/>
      <c r="C16" s="12"/>
      <c r="D16" s="13"/>
    </row>
    <row r="17" spans="1:4" x14ac:dyDescent="0.25">
      <c r="A17" s="11" t="s">
        <v>16</v>
      </c>
      <c r="B17" s="12"/>
      <c r="C17" s="12"/>
      <c r="D17" s="13"/>
    </row>
    <row r="18" spans="1:4" x14ac:dyDescent="0.25">
      <c r="A18" s="14" t="s">
        <v>17</v>
      </c>
      <c r="B18" s="15">
        <v>219374443.53999999</v>
      </c>
      <c r="C18" s="15">
        <v>0</v>
      </c>
      <c r="D18" s="16">
        <f>B18+C18</f>
        <v>219374443.53999999</v>
      </c>
    </row>
    <row r="19" spans="1:4" x14ac:dyDescent="0.25">
      <c r="A19" s="14" t="s">
        <v>18</v>
      </c>
      <c r="B19" s="17">
        <v>631436038.51999998</v>
      </c>
      <c r="C19" s="17">
        <v>364582892.41000003</v>
      </c>
      <c r="D19" s="22">
        <f>B19+C19</f>
        <v>996018930.93000007</v>
      </c>
    </row>
    <row r="20" spans="1:4" x14ac:dyDescent="0.25">
      <c r="A20" s="14" t="s">
        <v>19</v>
      </c>
      <c r="B20" s="17">
        <v>123773668.73999999</v>
      </c>
      <c r="C20" s="17">
        <v>0</v>
      </c>
      <c r="D20" s="22">
        <f>B20+C20</f>
        <v>123773668.73999999</v>
      </c>
    </row>
    <row r="21" spans="1:4" x14ac:dyDescent="0.25">
      <c r="A21" s="14" t="s">
        <v>20</v>
      </c>
      <c r="B21" s="18">
        <v>-82886110.760000005</v>
      </c>
      <c r="C21" s="19">
        <v>0</v>
      </c>
      <c r="D21" s="23">
        <f>B21+C21</f>
        <v>-82886110.760000005</v>
      </c>
    </row>
    <row r="22" spans="1:4" x14ac:dyDescent="0.25">
      <c r="A22" s="14" t="s">
        <v>21</v>
      </c>
      <c r="B22" s="21">
        <f>SUM(B18:B21)</f>
        <v>891698040.03999996</v>
      </c>
      <c r="C22" s="21">
        <f>SUM(C18:C21)</f>
        <v>364582892.41000003</v>
      </c>
      <c r="D22" s="16">
        <f>SUM(D18:D21)</f>
        <v>1256280932.45</v>
      </c>
    </row>
    <row r="23" spans="1:4" x14ac:dyDescent="0.25">
      <c r="A23" s="24" t="s">
        <v>22</v>
      </c>
      <c r="B23" s="25"/>
      <c r="C23" s="25"/>
      <c r="D23" s="26"/>
    </row>
    <row r="24" spans="1:4" x14ac:dyDescent="0.25">
      <c r="A24" s="14" t="s">
        <v>23</v>
      </c>
      <c r="B24" s="15">
        <v>108522830.96000001</v>
      </c>
      <c r="C24" s="15">
        <v>6729370.9799999995</v>
      </c>
      <c r="D24" s="16">
        <f t="shared" ref="D24:D37" si="0">B24+C24</f>
        <v>115252201.94000001</v>
      </c>
    </row>
    <row r="25" spans="1:4" x14ac:dyDescent="0.25">
      <c r="A25" s="14" t="s">
        <v>24</v>
      </c>
      <c r="B25" s="27">
        <v>24911099.109999999</v>
      </c>
      <c r="C25" s="27">
        <v>0</v>
      </c>
      <c r="D25" s="22">
        <f t="shared" si="0"/>
        <v>24911099.109999999</v>
      </c>
    </row>
    <row r="26" spans="1:4" x14ac:dyDescent="0.25">
      <c r="A26" s="14" t="s">
        <v>25</v>
      </c>
      <c r="B26" s="27">
        <v>89651034.640000001</v>
      </c>
      <c r="C26" s="27">
        <v>60208848.769999996</v>
      </c>
      <c r="D26" s="22">
        <f t="shared" si="0"/>
        <v>149859883.41</v>
      </c>
    </row>
    <row r="27" spans="1:4" x14ac:dyDescent="0.25">
      <c r="A27" s="14" t="s">
        <v>26</v>
      </c>
      <c r="B27" s="27">
        <v>54008362.240000002</v>
      </c>
      <c r="C27" s="27">
        <v>26440965.699999996</v>
      </c>
      <c r="D27" s="22">
        <f t="shared" si="0"/>
        <v>80449327.939999998</v>
      </c>
    </row>
    <row r="28" spans="1:4" x14ac:dyDescent="0.25">
      <c r="A28" s="14" t="s">
        <v>27</v>
      </c>
      <c r="B28" s="27">
        <v>26079425.670000002</v>
      </c>
      <c r="C28" s="27">
        <v>8116949.3900000006</v>
      </c>
      <c r="D28" s="22">
        <f t="shared" si="0"/>
        <v>34196375.060000002</v>
      </c>
    </row>
    <row r="29" spans="1:4" x14ac:dyDescent="0.25">
      <c r="A29" s="14" t="s">
        <v>28</v>
      </c>
      <c r="B29" s="27">
        <v>88978068.780000001</v>
      </c>
      <c r="C29" s="27">
        <v>18854358.350000001</v>
      </c>
      <c r="D29" s="22">
        <f t="shared" si="0"/>
        <v>107832427.13</v>
      </c>
    </row>
    <row r="30" spans="1:4" x14ac:dyDescent="0.25">
      <c r="A30" s="14" t="s">
        <v>29</v>
      </c>
      <c r="B30" s="27">
        <v>136358878.84999999</v>
      </c>
      <c r="C30" s="27">
        <v>59502157.68999999</v>
      </c>
      <c r="D30" s="22">
        <f t="shared" si="0"/>
        <v>195861036.53999999</v>
      </c>
    </row>
    <row r="31" spans="1:4" x14ac:dyDescent="0.25">
      <c r="A31" s="14" t="s">
        <v>30</v>
      </c>
      <c r="B31" s="27">
        <v>366968452.88999999</v>
      </c>
      <c r="C31" s="27">
        <v>136291383.96000001</v>
      </c>
      <c r="D31" s="22">
        <f t="shared" si="0"/>
        <v>503259836.85000002</v>
      </c>
    </row>
    <row r="32" spans="1:4" x14ac:dyDescent="0.25">
      <c r="A32" s="14" t="s">
        <v>31</v>
      </c>
      <c r="B32" s="27">
        <v>100485354.22999999</v>
      </c>
      <c r="C32" s="27">
        <v>42880221.939999998</v>
      </c>
      <c r="D32" s="22">
        <f t="shared" si="0"/>
        <v>143365576.16999999</v>
      </c>
    </row>
    <row r="33" spans="1:4" x14ac:dyDescent="0.25">
      <c r="A33" s="14" t="s">
        <v>32</v>
      </c>
      <c r="B33" s="27">
        <v>25964700.379999999</v>
      </c>
      <c r="C33" s="27">
        <v>0</v>
      </c>
      <c r="D33" s="22">
        <f t="shared" si="0"/>
        <v>25964700.379999999</v>
      </c>
    </row>
    <row r="34" spans="1:4" x14ac:dyDescent="0.25">
      <c r="A34" s="28" t="s">
        <v>33</v>
      </c>
      <c r="B34" s="27">
        <v>-28743053.520000003</v>
      </c>
      <c r="C34" s="27">
        <v>5027874.79</v>
      </c>
      <c r="D34" s="29">
        <f t="shared" si="0"/>
        <v>-23715178.730000004</v>
      </c>
    </row>
    <row r="35" spans="1:4" x14ac:dyDescent="0.25">
      <c r="A35" s="28" t="s">
        <v>34</v>
      </c>
      <c r="B35" s="27">
        <v>236496070.14000002</v>
      </c>
      <c r="C35" s="27">
        <v>104064825.77000001</v>
      </c>
      <c r="D35" s="29">
        <f t="shared" si="0"/>
        <v>340560895.91000003</v>
      </c>
    </row>
    <row r="36" spans="1:4" x14ac:dyDescent="0.25">
      <c r="A36" s="28" t="s">
        <v>35</v>
      </c>
      <c r="B36" s="27">
        <v>12488944.709999999</v>
      </c>
      <c r="C36" s="27">
        <v>30995873.329999998</v>
      </c>
      <c r="D36" s="29">
        <f t="shared" si="0"/>
        <v>43484818.039999999</v>
      </c>
    </row>
    <row r="37" spans="1:4" x14ac:dyDescent="0.25">
      <c r="A37" s="30" t="s">
        <v>36</v>
      </c>
      <c r="B37" s="46">
        <v>89040544.51000002</v>
      </c>
      <c r="C37" s="31">
        <v>7730962.7199999988</v>
      </c>
      <c r="D37" s="32">
        <f t="shared" si="0"/>
        <v>96771507.230000019</v>
      </c>
    </row>
    <row r="38" spans="1:4" x14ac:dyDescent="0.25">
      <c r="A38" s="24" t="s">
        <v>37</v>
      </c>
      <c r="B38" s="21">
        <f>SUM(B22:B37)</f>
        <v>2222908753.6300001</v>
      </c>
      <c r="C38" s="21">
        <f>SUM(C22:C37)</f>
        <v>871426685.80000007</v>
      </c>
      <c r="D38" s="16">
        <f>SUM(D22:D37)</f>
        <v>3094335439.4299998</v>
      </c>
    </row>
    <row r="39" spans="1:4" x14ac:dyDescent="0.25">
      <c r="A39" s="28"/>
      <c r="B39" s="25"/>
      <c r="C39" s="25"/>
      <c r="D39" s="26"/>
    </row>
    <row r="40" spans="1:4" ht="16.5" x14ac:dyDescent="0.35">
      <c r="A40" s="33" t="s">
        <v>38</v>
      </c>
      <c r="B40" s="34">
        <f>B13-B38</f>
        <v>297280276.17000008</v>
      </c>
      <c r="C40" s="34">
        <f>C13-C38</f>
        <v>148876035.75999987</v>
      </c>
      <c r="D40" s="35">
        <f>D13-D38</f>
        <v>446156311.93000031</v>
      </c>
    </row>
    <row r="41" spans="1:4" x14ac:dyDescent="0.25">
      <c r="A41" s="36"/>
      <c r="B41" s="37"/>
      <c r="C41" s="37"/>
      <c r="D41" s="13"/>
    </row>
    <row r="42" spans="1:4" x14ac:dyDescent="0.25">
      <c r="A42" s="38"/>
      <c r="B42" s="39"/>
      <c r="C42" s="39"/>
      <c r="D42" s="40"/>
    </row>
    <row r="43" spans="1:4" x14ac:dyDescent="0.25">
      <c r="B43" s="4"/>
      <c r="C43" s="4"/>
    </row>
    <row r="44" spans="1:4" x14ac:dyDescent="0.25">
      <c r="B44" s="4"/>
      <c r="C44" s="4"/>
    </row>
    <row r="45" spans="1:4" x14ac:dyDescent="0.25">
      <c r="B45" s="4"/>
      <c r="C45" s="4"/>
    </row>
    <row r="46" spans="1:4" x14ac:dyDescent="0.25">
      <c r="B46" s="4"/>
      <c r="C46" s="4"/>
    </row>
    <row r="48" spans="1:4" x14ac:dyDescent="0.25">
      <c r="B48" s="41"/>
    </row>
    <row r="49" spans="2:2" x14ac:dyDescent="0.25">
      <c r="B49" s="41"/>
    </row>
    <row r="50" spans="2:2" x14ac:dyDescent="0.25">
      <c r="B50" s="41"/>
    </row>
    <row r="51" spans="2:2" x14ac:dyDescent="0.25">
      <c r="B51" s="41"/>
    </row>
    <row r="52" spans="2:2" x14ac:dyDescent="0.25">
      <c r="B52" s="41"/>
    </row>
    <row r="53" spans="2:2" x14ac:dyDescent="0.25">
      <c r="B53" s="41"/>
    </row>
  </sheetData>
  <pageMargins left="0.7" right="0.7" top="1" bottom="0.75" header="0.3" footer="0.3"/>
  <pageSetup scale="89" fitToHeight="0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13739E8-623E-4709-88BF-6DF71AB158E7}"/>
</file>

<file path=customXml/itemProps2.xml><?xml version="1.0" encoding="utf-8"?>
<ds:datastoreItem xmlns:ds="http://schemas.openxmlformats.org/officeDocument/2006/customXml" ds:itemID="{B9851A8E-F9B3-4BF6-95BF-FAE17201114F}"/>
</file>

<file path=customXml/itemProps3.xml><?xml version="1.0" encoding="utf-8"?>
<ds:datastoreItem xmlns:ds="http://schemas.openxmlformats.org/officeDocument/2006/customXml" ds:itemID="{7DB78D98-5B01-4B13-AE80-DF03816E4D7C}"/>
</file>

<file path=customXml/itemProps4.xml><?xml version="1.0" encoding="utf-8"?>
<ds:datastoreItem xmlns:ds="http://schemas.openxmlformats.org/officeDocument/2006/customXml" ds:itemID="{DA2F1916-BE19-42A8-B231-F29FCD1EB7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SJK-3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Starkey, Byron (SEA)</cp:lastModifiedBy>
  <cp:lastPrinted>2022-01-23T02:33:20Z</cp:lastPrinted>
  <dcterms:created xsi:type="dcterms:W3CDTF">2022-01-19T23:37:02Z</dcterms:created>
  <dcterms:modified xsi:type="dcterms:W3CDTF">2022-01-28T19:05:09Z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