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Ps Revised\"/>
    </mc:Choice>
  </mc:AlternateContent>
  <bookViews>
    <workbookView xWindow="0" yWindow="0" windowWidth="25200" windowHeight="12570"/>
  </bookViews>
  <sheets>
    <sheet name="O&amp;M by FERC Summary" sheetId="1" r:id="rId1"/>
    <sheet name="reclas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2" l="1"/>
  <c r="G1087" i="1" l="1"/>
  <c r="G1038" i="1"/>
  <c r="G996" i="1"/>
  <c r="G997" i="1"/>
  <c r="G998" i="1"/>
  <c r="G1001" i="1"/>
  <c r="G1002" i="1"/>
  <c r="G1007" i="1"/>
  <c r="G1012" i="1"/>
  <c r="G1013" i="1"/>
  <c r="G1016" i="1"/>
  <c r="G1023" i="1"/>
  <c r="G1026" i="1"/>
  <c r="G1031" i="1"/>
  <c r="G1032" i="1"/>
  <c r="G1033" i="1"/>
  <c r="G1034" i="1"/>
  <c r="G1035" i="1"/>
  <c r="G1036" i="1"/>
  <c r="G1037" i="1"/>
  <c r="G1042" i="1"/>
  <c r="G1043" i="1"/>
  <c r="G1044" i="1"/>
  <c r="G1045" i="1"/>
  <c r="G1046" i="1"/>
  <c r="G1047" i="1"/>
  <c r="G1048" i="1"/>
  <c r="G1053" i="1"/>
  <c r="G1054" i="1"/>
  <c r="G1055" i="1"/>
  <c r="G1056" i="1"/>
  <c r="G1061" i="1"/>
  <c r="G1062" i="1"/>
  <c r="G1063" i="1"/>
  <c r="G1064" i="1"/>
  <c r="G1069" i="1"/>
  <c r="G1070" i="1"/>
  <c r="G1071" i="1"/>
  <c r="G1072" i="1"/>
  <c r="G1077" i="1"/>
  <c r="G1078" i="1"/>
  <c r="G1079" i="1"/>
  <c r="G1080" i="1"/>
  <c r="G1081" i="1"/>
  <c r="G1082" i="1"/>
  <c r="G1083" i="1"/>
  <c r="G1084" i="1"/>
  <c r="G995" i="1"/>
  <c r="F1013" i="1"/>
  <c r="F1002" i="1"/>
  <c r="F1038" i="1"/>
  <c r="F1001" i="1"/>
  <c r="F1007" i="1"/>
  <c r="F1008" i="1" s="1"/>
  <c r="F1012" i="1"/>
  <c r="F1016" i="1"/>
  <c r="F1023" i="1"/>
  <c r="F1026" i="1"/>
  <c r="F1031" i="1"/>
  <c r="F1032" i="1"/>
  <c r="F1033" i="1"/>
  <c r="F1034" i="1"/>
  <c r="F1035" i="1"/>
  <c r="F1036" i="1"/>
  <c r="F1037" i="1"/>
  <c r="F1042" i="1"/>
  <c r="F1043" i="1"/>
  <c r="F1044" i="1"/>
  <c r="F1045" i="1"/>
  <c r="F1046" i="1"/>
  <c r="F1047" i="1"/>
  <c r="F1048" i="1"/>
  <c r="F1053" i="1"/>
  <c r="F1054" i="1"/>
  <c r="F1055" i="1"/>
  <c r="F1056" i="1"/>
  <c r="F1061" i="1"/>
  <c r="F1062" i="1"/>
  <c r="F1063" i="1"/>
  <c r="F1064" i="1"/>
  <c r="F1069" i="1"/>
  <c r="F1070" i="1"/>
  <c r="F1071" i="1"/>
  <c r="F1072" i="1"/>
  <c r="F1077" i="1"/>
  <c r="F1078" i="1"/>
  <c r="F1079" i="1"/>
  <c r="F1080" i="1"/>
  <c r="F1081" i="1"/>
  <c r="F1082" i="1"/>
  <c r="F1083" i="1"/>
  <c r="F1084" i="1"/>
  <c r="F1087" i="1"/>
  <c r="F998" i="1"/>
  <c r="F996" i="1"/>
  <c r="F997" i="1"/>
  <c r="F995" i="1"/>
  <c r="H995" i="1" l="1"/>
  <c r="H1081" i="1"/>
  <c r="H1077" i="1"/>
  <c r="H1069" i="1"/>
  <c r="G1065" i="1"/>
  <c r="H1053" i="1"/>
  <c r="H1045" i="1"/>
  <c r="H1037" i="1"/>
  <c r="H1033" i="1"/>
  <c r="H1023" i="1"/>
  <c r="H1007" i="1"/>
  <c r="H1008" i="1" s="1"/>
  <c r="H997" i="1"/>
  <c r="H1084" i="1"/>
  <c r="H1080" i="1"/>
  <c r="H1072" i="1"/>
  <c r="H1064" i="1"/>
  <c r="H1056" i="1"/>
  <c r="H1048" i="1"/>
  <c r="H1044" i="1"/>
  <c r="H1036" i="1"/>
  <c r="H1032" i="1"/>
  <c r="H1016" i="1"/>
  <c r="H1002" i="1"/>
  <c r="H996" i="1"/>
  <c r="H1083" i="1"/>
  <c r="H1079" i="1"/>
  <c r="H1071" i="1"/>
  <c r="H1063" i="1"/>
  <c r="H1055" i="1"/>
  <c r="H1047" i="1"/>
  <c r="H1043" i="1"/>
  <c r="H1035" i="1"/>
  <c r="G1049" i="1"/>
  <c r="H1013" i="1"/>
  <c r="H1001" i="1"/>
  <c r="H1038" i="1"/>
  <c r="H1082" i="1"/>
  <c r="H1078" i="1"/>
  <c r="H1070" i="1"/>
  <c r="H1062" i="1"/>
  <c r="H1054" i="1"/>
  <c r="H1046" i="1"/>
  <c r="H1042" i="1"/>
  <c r="H1034" i="1"/>
  <c r="H1026" i="1"/>
  <c r="G1017" i="1"/>
  <c r="H998" i="1"/>
  <c r="G1027" i="1"/>
  <c r="G1073" i="1"/>
  <c r="H1031" i="1"/>
  <c r="G1003" i="1"/>
  <c r="H1012" i="1"/>
  <c r="G1008" i="1"/>
  <c r="G1057" i="1"/>
  <c r="H1061" i="1"/>
  <c r="G1089" i="1"/>
  <c r="H1087" i="1"/>
  <c r="F1003" i="1"/>
  <c r="F1017" i="1"/>
  <c r="F1089" i="1"/>
  <c r="F1073" i="1"/>
  <c r="F1065" i="1"/>
  <c r="F1049" i="1"/>
  <c r="F1057" i="1"/>
  <c r="F1027" i="1"/>
  <c r="F1019" i="1" l="1"/>
  <c r="F1091" i="1" s="1"/>
  <c r="H1065" i="1"/>
  <c r="H1057" i="1"/>
  <c r="H1049" i="1"/>
  <c r="H1003" i="1"/>
  <c r="H1073" i="1"/>
  <c r="H1089" i="1"/>
  <c r="H1027" i="1"/>
  <c r="H1017" i="1"/>
  <c r="H1019" i="1" s="1"/>
  <c r="G1019" i="1"/>
  <c r="G1091" i="1" s="1"/>
  <c r="H1091" i="1" l="1"/>
  <c r="J74" i="2"/>
  <c r="J61" i="2"/>
  <c r="I72" i="2"/>
  <c r="I76" i="2"/>
  <c r="I71" i="2"/>
  <c r="G62" i="2"/>
  <c r="H61" i="2"/>
  <c r="G61" i="2"/>
  <c r="J73" i="2"/>
  <c r="F54" i="2" l="1"/>
  <c r="F65" i="2"/>
  <c r="F63" i="2"/>
  <c r="F62" i="2"/>
  <c r="H62" i="2" s="1"/>
  <c r="J62" i="2" s="1"/>
  <c r="J63" i="2" s="1"/>
  <c r="F61" i="2"/>
  <c r="F60" i="2"/>
  <c r="F59" i="2"/>
  <c r="A61" i="2"/>
  <c r="A62" i="2"/>
  <c r="A63" i="2"/>
  <c r="A60" i="2"/>
  <c r="H59" i="2" l="1"/>
  <c r="H63" i="2"/>
  <c r="H64" i="2"/>
  <c r="H60" i="2"/>
  <c r="H65" i="2" l="1"/>
</calcChain>
</file>

<file path=xl/comments1.xml><?xml version="1.0" encoding="utf-8"?>
<comments xmlns="http://schemas.openxmlformats.org/spreadsheetml/2006/main">
  <authors>
    <author>McVay, Kevin</author>
  </authors>
  <commentList>
    <comment ref="H62" authorId="0" shapeId="0">
      <text>
        <r>
          <rPr>
            <b/>
            <sz val="9"/>
            <color indexed="81"/>
            <rFont val="Tahoma"/>
            <family val="2"/>
          </rPr>
          <t>McVay, Kevin:</t>
        </r>
        <r>
          <rPr>
            <sz val="9"/>
            <color indexed="81"/>
            <rFont val="Tahoma"/>
            <family val="2"/>
          </rPr>
          <t xml:space="preserve">
amount of adjustment
</t>
        </r>
      </text>
    </comment>
  </commentList>
</comments>
</file>

<file path=xl/sharedStrings.xml><?xml version="1.0" encoding="utf-8"?>
<sst xmlns="http://schemas.openxmlformats.org/spreadsheetml/2006/main" count="5323" uniqueCount="998">
  <si>
    <t>816</t>
  </si>
  <si>
    <t>11200</t>
  </si>
  <si>
    <t>GAS STORAGE OPS</t>
  </si>
  <si>
    <t>4532</t>
  </si>
  <si>
    <t>WELLS EXPENSE-WELL EXP-SCHLICKER</t>
  </si>
  <si>
    <t>16100</t>
  </si>
  <si>
    <t>FACILITIES MGMNT</t>
  </si>
  <si>
    <t>11300</t>
  </si>
  <si>
    <t>GAS CONTROL</t>
  </si>
  <si>
    <t>4533</t>
  </si>
  <si>
    <t>WELLS EXPENSE-WELL EXP-SOUTH CALVIN</t>
  </si>
  <si>
    <t>4520</t>
  </si>
  <si>
    <t>WELLS EXPENSE-WELL EXP-BRUER</t>
  </si>
  <si>
    <t>11600</t>
  </si>
  <si>
    <t>MIST UGS</t>
  </si>
  <si>
    <t>11150</t>
  </si>
  <si>
    <t>GAS ACQ &amp; PIPE SVCE</t>
  </si>
  <si>
    <t>4530</t>
  </si>
  <si>
    <t>WELLS EXPENSE-WELL EXP-REICHHOLD</t>
  </si>
  <si>
    <t>4525</t>
  </si>
  <si>
    <t>WELLS EXPENSE-WELL EXP-FLORA</t>
  </si>
  <si>
    <t>4515</t>
  </si>
  <si>
    <t>WELLS EXPENSE-WELL EXP-AL'S POOL</t>
  </si>
  <si>
    <t>818</t>
  </si>
  <si>
    <t>4405</t>
  </si>
  <si>
    <t>COMPRESSOR STATION EXPENSE-COMPR STATION</t>
  </si>
  <si>
    <t>4395</t>
  </si>
  <si>
    <t>4406</t>
  </si>
  <si>
    <t>4400</t>
  </si>
  <si>
    <t>819</t>
  </si>
  <si>
    <t>COMPRESSOR STATION FUEL-COMPR STATION 5</t>
  </si>
  <si>
    <t>820</t>
  </si>
  <si>
    <t>15410</t>
  </si>
  <si>
    <t>EE PROTECTION EQUIP</t>
  </si>
  <si>
    <t>1310</t>
  </si>
  <si>
    <t>MEASURE &amp; REGULATING EXP-MEASURING AND R</t>
  </si>
  <si>
    <t>11700</t>
  </si>
  <si>
    <t>N MIST UGS</t>
  </si>
  <si>
    <t>15100</t>
  </si>
  <si>
    <t>ENGINEERING SVCES OR</t>
  </si>
  <si>
    <t>13100</t>
  </si>
  <si>
    <t>NETWORK CNTRL SYSTMS</t>
  </si>
  <si>
    <t>11100</t>
  </si>
  <si>
    <t>SYSTEM OPS</t>
  </si>
  <si>
    <t>821</t>
  </si>
  <si>
    <t>14100</t>
  </si>
  <si>
    <t>TRANSMISSION</t>
  </si>
  <si>
    <t>4500</t>
  </si>
  <si>
    <t>PURIFICATION EXPENSE-PURIFICATION EXP</t>
  </si>
  <si>
    <t>832</t>
  </si>
  <si>
    <t>1295</t>
  </si>
  <si>
    <t>RESERVOIR MAINT-MAINTENANCE</t>
  </si>
  <si>
    <t>42016</t>
  </si>
  <si>
    <t>GAS ACCOUNTING</t>
  </si>
  <si>
    <t>834</t>
  </si>
  <si>
    <t>1505</t>
  </si>
  <si>
    <t>Storage Maint. Expense of Comp. Equp</t>
  </si>
  <si>
    <t>840</t>
  </si>
  <si>
    <t>1630</t>
  </si>
  <si>
    <t>GAS STORAGE SUPER-SUPERVISION</t>
  </si>
  <si>
    <t>844</t>
  </si>
  <si>
    <t>11500</t>
  </si>
  <si>
    <t>PORTLAND LNG</t>
  </si>
  <si>
    <t>4485</t>
  </si>
  <si>
    <t>LNG OPERATIONS-LNG SUPERVISION NEWPORT</t>
  </si>
  <si>
    <t>11550</t>
  </si>
  <si>
    <t>CONSMR INFO-INTNT SR</t>
  </si>
  <si>
    <t>4470</t>
  </si>
  <si>
    <t>LNG OPERATIONS-LNG GASCO</t>
  </si>
  <si>
    <t>4480</t>
  </si>
  <si>
    <t>LNG OPERATIONS-LNG SUPERVISION GASCO</t>
  </si>
  <si>
    <t>11400</t>
  </si>
  <si>
    <t>NEWPORT LNG</t>
  </si>
  <si>
    <t>4475</t>
  </si>
  <si>
    <t>LNG OPERATIONS-LNG NEWPORT</t>
  </si>
  <si>
    <t>845</t>
  </si>
  <si>
    <t>4410</t>
  </si>
  <si>
    <t>LNG FUEL EXPENSE-CREDIT LIQUEF COSTS</t>
  </si>
  <si>
    <t>847</t>
  </si>
  <si>
    <t>LNG MAINTENANCE-LNG NEWPORT</t>
  </si>
  <si>
    <t>LNG MAINTENANCE-LNG GASCO</t>
  </si>
  <si>
    <t>856</t>
  </si>
  <si>
    <t>15506</t>
  </si>
  <si>
    <t>CORE DISTRIB - OR</t>
  </si>
  <si>
    <t>1676</t>
  </si>
  <si>
    <t>TRNSMSN MAIN OPERATION EXP-VEGETATION CO</t>
  </si>
  <si>
    <t>14109</t>
  </si>
  <si>
    <t>CORE DISTRIB - WA</t>
  </si>
  <si>
    <t>1695</t>
  </si>
  <si>
    <t>TRNSMSN MAIN OPERATION EXP-VALVE MAINTEN</t>
  </si>
  <si>
    <t>15507</t>
  </si>
  <si>
    <t>PERIMETER DISTRIBUT</t>
  </si>
  <si>
    <t>1542</t>
  </si>
  <si>
    <t>TRNSMSN MAIN OPERATION EXP-GEOHAZARD INS</t>
  </si>
  <si>
    <t>1675</t>
  </si>
  <si>
    <t>TRNSMSN MAIN OPERATION EXP-TRANS MAIN MA</t>
  </si>
  <si>
    <t>15505</t>
  </si>
  <si>
    <t>PIPELINE INTEGRITY</t>
  </si>
  <si>
    <t>1250</t>
  </si>
  <si>
    <t>TRNSMSN MAIN OPERATION EXP-LEAKAGE INSPE</t>
  </si>
  <si>
    <t>15520</t>
  </si>
  <si>
    <t>COMPLIANCE SERVICES</t>
  </si>
  <si>
    <t>1544</t>
  </si>
  <si>
    <t>TRNSMSN MAIN OPERATION EXP-GEOHAZARD REP</t>
  </si>
  <si>
    <t>1670</t>
  </si>
  <si>
    <t>TRNSMSN MAIN OPERATION EXP-TRAINING</t>
  </si>
  <si>
    <t>863</t>
  </si>
  <si>
    <t>TRNSMSN MAIN MAINTENANCE EXP-GEOHAZARD R</t>
  </si>
  <si>
    <t>TRNSMSN MAIN MAINTENANCE EXP-TRANS MAIN</t>
  </si>
  <si>
    <t>870</t>
  </si>
  <si>
    <t>TRNSMSN MAIN SUPERVISION EXP-SUPERVISION</t>
  </si>
  <si>
    <t>4415</t>
  </si>
  <si>
    <t>TRNSMSN MAIN SUPERVISION EXP-GAS ACQ &amp; P</t>
  </si>
  <si>
    <t>16300</t>
  </si>
  <si>
    <t>PURCHASING</t>
  </si>
  <si>
    <t>874</t>
  </si>
  <si>
    <t>DISTRB MAIN &amp; SERVICE OP EXP-LEAKAGE INS</t>
  </si>
  <si>
    <t>1175</t>
  </si>
  <si>
    <t>DISTRB MAIN &amp; SERVICE OP EXP-FIELD DATA</t>
  </si>
  <si>
    <t>51010</t>
  </si>
  <si>
    <t>OCCUPATIONAL SAFETY</t>
  </si>
  <si>
    <t>2090</t>
  </si>
  <si>
    <t>DISTRB MAIN &amp; SERVICE OP EXP-DEFAULT</t>
  </si>
  <si>
    <t>1280</t>
  </si>
  <si>
    <t>DISTRB MAIN &amp; SERVICE OP EXP-MAINS</t>
  </si>
  <si>
    <t>11320</t>
  </si>
  <si>
    <t>FIELD SERVICES</t>
  </si>
  <si>
    <t>12013</t>
  </si>
  <si>
    <t>TRANSPORTATION</t>
  </si>
  <si>
    <t>1180</t>
  </si>
  <si>
    <t>1187</t>
  </si>
  <si>
    <t>DISTRB MAIN &amp; SERVICE OP EXP-FIELD METER</t>
  </si>
  <si>
    <t>1275</t>
  </si>
  <si>
    <t>DISTRB MAIN &amp; SERVICE OP EXP-MAIN &amp; SRVC</t>
  </si>
  <si>
    <t>16115</t>
  </si>
  <si>
    <t>PARKROSE- FACILITIES</t>
  </si>
  <si>
    <t>DISTRB MAIN &amp; SERVICE OP EXP-VALVE MAINT</t>
  </si>
  <si>
    <t>12359</t>
  </si>
  <si>
    <t>ENGINEERING SVCES WA</t>
  </si>
  <si>
    <t>11520</t>
  </si>
  <si>
    <t>ENERGY EFFICIENCY-OR</t>
  </si>
  <si>
    <t>13510</t>
  </si>
  <si>
    <t>CUST FIELD SERVICES</t>
  </si>
  <si>
    <t>DISTRB MAIN &amp; SERVICE OP EXP-OFFICE STAF</t>
  </si>
  <si>
    <t>1170</t>
  </si>
  <si>
    <t>DISTRB MAIN &amp; SERVICE OP EXP-EMERGENCY O</t>
  </si>
  <si>
    <t>16200</t>
  </si>
  <si>
    <t>STORES</t>
  </si>
  <si>
    <t>2345</t>
  </si>
  <si>
    <t>DISTRB MAIN &amp; SERVICE OP EXP-STORES OH C</t>
  </si>
  <si>
    <t>15509</t>
  </si>
  <si>
    <t>CONTRACT SERVICES</t>
  </si>
  <si>
    <t>875</t>
  </si>
  <si>
    <t>1545</t>
  </si>
  <si>
    <t>DISTRB MSRE&amp; RGLTNG EXP-REGULATOR OPERAT</t>
  </si>
  <si>
    <t>1125</t>
  </si>
  <si>
    <t>DISTRB MSRE&amp; RGLTNG EXP-DIST REG INSPECT</t>
  </si>
  <si>
    <t>4420</t>
  </si>
  <si>
    <t>DISTRB MSRE&amp; RGLTNG EXP-GAS QUALITY EQUI</t>
  </si>
  <si>
    <t>1645</t>
  </si>
  <si>
    <t>DISTRB MSRE&amp; RGLTNG EXP-TELEMETERING OPE</t>
  </si>
  <si>
    <t>877</t>
  </si>
  <si>
    <t>1490</t>
  </si>
  <si>
    <t>DISTRB MSRE &amp; RGLTNG EXP-CG-ODORIZING EQ</t>
  </si>
  <si>
    <t>1495</t>
  </si>
  <si>
    <t>DISTRB MSRE &amp; RGLTNG EXP-CG-ODOROMETER R</t>
  </si>
  <si>
    <t>1040</t>
  </si>
  <si>
    <t>DISTRB MSRE &amp; RGLTNG EXP-CG-CITY GATE ME</t>
  </si>
  <si>
    <t>1480</t>
  </si>
  <si>
    <t>DISTRB MSRE &amp; RGLTNG EXP-CG-ODORANT TRAN</t>
  </si>
  <si>
    <t>1485</t>
  </si>
  <si>
    <t>DISTRB MSRE &amp; RGLTNG EXP-CG-ODORIZER OPE</t>
  </si>
  <si>
    <t>878</t>
  </si>
  <si>
    <t>DISTRB METER &amp; HOUSE RGLTR EXP-SUPERVISI</t>
  </si>
  <si>
    <t>1330</t>
  </si>
  <si>
    <t>DISTRB METER &amp; HOUSE RGLTR EXP-METER CHA</t>
  </si>
  <si>
    <t>4655</t>
  </si>
  <si>
    <t>DISTRB METER &amp; HOUSE RGLTR EXP-INDUSTRIA</t>
  </si>
  <si>
    <t>16145</t>
  </si>
  <si>
    <t>SUNSET - FACILITIES</t>
  </si>
  <si>
    <t>1470</t>
  </si>
  <si>
    <t>DISTRB METER &amp; HOUSE RGLTR EXP-MTR PRESS</t>
  </si>
  <si>
    <t>1430</t>
  </si>
  <si>
    <t>DISTRB METER &amp; HOUSE RGLTR EXP-METER TUR</t>
  </si>
  <si>
    <t>1620</t>
  </si>
  <si>
    <t>DISTRB METER &amp; HOUSE RGLTR EXP-SERVICING</t>
  </si>
  <si>
    <t>1410</t>
  </si>
  <si>
    <t>DISTRB METER &amp; HOUSE RGLTR EXP-METER SET</t>
  </si>
  <si>
    <t>879</t>
  </si>
  <si>
    <t>CUSTOMER INSTALLATION EXPENSES-OFFICE ST</t>
  </si>
  <si>
    <t>1625</t>
  </si>
  <si>
    <t>CUSTOMER INSTALLATION EXPENSES-SERVICING</t>
  </si>
  <si>
    <t>CUSTOMER INSTALLATION EXPENSES-SUPERVISI</t>
  </si>
  <si>
    <t>13400</t>
  </si>
  <si>
    <t>CUST CONTACT CENTER</t>
  </si>
  <si>
    <t>13520</t>
  </si>
  <si>
    <t>RESOURCE MGMT CTR</t>
  </si>
  <si>
    <t>CUSTOMER INSTALLATION EXPENSES-TRAINING</t>
  </si>
  <si>
    <t>13525</t>
  </si>
  <si>
    <t>BUSINESS SYSTEMS</t>
  </si>
  <si>
    <t>73100</t>
  </si>
  <si>
    <t>VP, UTILITY SERVICES</t>
  </si>
  <si>
    <t>15510</t>
  </si>
  <si>
    <t>OPS TECHNICAL SVCES</t>
  </si>
  <si>
    <t>CUSTOMER INSTALLATION EXPENSES-STORES OH</t>
  </si>
  <si>
    <t>880</t>
  </si>
  <si>
    <t>1070</t>
  </si>
  <si>
    <t>OTHER DISTRIBUTION EXPENSES-COMPUTER SYS</t>
  </si>
  <si>
    <t>OTHER DISTRIBUTION EXPENSES-TRAINING</t>
  </si>
  <si>
    <t>OTHER DISTRIB EXP - OTHER UNION BUSINESS</t>
  </si>
  <si>
    <t>1580</t>
  </si>
  <si>
    <t>OTHER DISTRIBUTION EXPENSES-SAFETY MEETI</t>
  </si>
  <si>
    <t>1270</t>
  </si>
  <si>
    <t>OTHER DISTRIB EXP - UNION/PSHIP MEETING</t>
  </si>
  <si>
    <t>1440</t>
  </si>
  <si>
    <t>OTHER DISTRIBUTION EXPENSES-MISC MEETING</t>
  </si>
  <si>
    <t>1680</t>
  </si>
  <si>
    <t>OTHER DISTRIBUTION EXPENSES-TRAVEL TIME</t>
  </si>
  <si>
    <t>1315</t>
  </si>
  <si>
    <t>OTHER DISTRIBUTION EXPENSES-MEETINGS</t>
  </si>
  <si>
    <t>1512</t>
  </si>
  <si>
    <t>OTHER DISTRIBUTION EXPENSES-OPERATOR QUA</t>
  </si>
  <si>
    <t>OTHER DISTRIBUTION EXPENSES-OFFICE STAFF</t>
  </si>
  <si>
    <t>1671</t>
  </si>
  <si>
    <t>OTHER DISTRIBUTION EXPENSES-OFFICE TRAIN</t>
  </si>
  <si>
    <t>881</t>
  </si>
  <si>
    <t>41020</t>
  </si>
  <si>
    <t>INFRASTRUCTURE</t>
  </si>
  <si>
    <t>1550</t>
  </si>
  <si>
    <t>DISTRB RENTS-RENTS</t>
  </si>
  <si>
    <t>52010</t>
  </si>
  <si>
    <t>PUB POLICY &amp; GVRM AF</t>
  </si>
  <si>
    <t>16170</t>
  </si>
  <si>
    <t>THE DALLES - FACILIT</t>
  </si>
  <si>
    <t>51020</t>
  </si>
  <si>
    <t>RISK &amp; LAND</t>
  </si>
  <si>
    <t>885</t>
  </si>
  <si>
    <t>DISTRB MAINTENANCE SUPERVISION-SUPERVISI</t>
  </si>
  <si>
    <t>16400</t>
  </si>
  <si>
    <t>OFFICE SERVICES</t>
  </si>
  <si>
    <t>DISTRB MAINTENANCE SUPERVISION-OPERATOR</t>
  </si>
  <si>
    <t>DISTRB MAINTENANCE SUPERVISION-OFFICE ST</t>
  </si>
  <si>
    <t>1633</t>
  </si>
  <si>
    <t>72700</t>
  </si>
  <si>
    <t>VP, UTILITY OPERATIO</t>
  </si>
  <si>
    <t>15501</t>
  </si>
  <si>
    <t>DIR, UTILITY OPS</t>
  </si>
  <si>
    <t>15400</t>
  </si>
  <si>
    <t>CODE COMPLIANCE</t>
  </si>
  <si>
    <t>1514</t>
  </si>
  <si>
    <t>DISTRB MAINTENANCE SUPERVISION-PIPELINE</t>
  </si>
  <si>
    <t>1195</t>
  </si>
  <si>
    <t>DISTRB MAINTENANCE FIELD SUPPORT</t>
  </si>
  <si>
    <t>DISTRB MAINTENANCE SUPERVISION-MEETINGS</t>
  </si>
  <si>
    <t>DISTRB MAINTENANCE SUPERVISION-TRAINING</t>
  </si>
  <si>
    <t>41040</t>
  </si>
  <si>
    <t>ENT APPLICATIONS</t>
  </si>
  <si>
    <t>887</t>
  </si>
  <si>
    <t>3090</t>
  </si>
  <si>
    <t>DISTRB MAINTENANCE OF MAINS-DAMAGE W/O W</t>
  </si>
  <si>
    <t>1220</t>
  </si>
  <si>
    <t>DISTRB MAINTENANCE OF MAINS-HP MAINS - L</t>
  </si>
  <si>
    <t>DISTRB MAINTENANCE OF MAINS-EMERGENCY OP</t>
  </si>
  <si>
    <t>1225</t>
  </si>
  <si>
    <t>DISTRB MAINTENANCE OF MAINS-HP MAINS-BRI</t>
  </si>
  <si>
    <t>76000</t>
  </si>
  <si>
    <t>SR VP &amp; GEN COUNSEL</t>
  </si>
  <si>
    <t>1025</t>
  </si>
  <si>
    <t>DISTRB MAINTENANCE OF MAINS-CATHODIC PRO</t>
  </si>
  <si>
    <t>1287</t>
  </si>
  <si>
    <t>DISTRB MAINTENANCE OF MAINS-MAIN - HOUSE</t>
  </si>
  <si>
    <t>1073</t>
  </si>
  <si>
    <t>DISTRB MAINTENANCE OF MAINS-CONSTRUCTION</t>
  </si>
  <si>
    <t>1197</t>
  </si>
  <si>
    <t>DISTRB MAINTENANCE OF MAINS-FINK STATION</t>
  </si>
  <si>
    <t>1285</t>
  </si>
  <si>
    <t>DISTRB MAINTENANCE OF MAINS-MAINS - BRID</t>
  </si>
  <si>
    <t>1290</t>
  </si>
  <si>
    <t>DISTRB MAINTENANCE OF MAINS-MAINS - OTHE</t>
  </si>
  <si>
    <t>DISTRB MAINTENANCE OF MAINS-STORES OH CL</t>
  </si>
  <si>
    <t>1100</t>
  </si>
  <si>
    <t>DISTRB MAINTENANCE OF MAINS-DAMAGES TO M</t>
  </si>
  <si>
    <t>889</t>
  </si>
  <si>
    <t>1640</t>
  </si>
  <si>
    <t>MAINT- MSRE REG STA EQUIP-GEN-TELEMETERI</t>
  </si>
  <si>
    <t>1140</t>
  </si>
  <si>
    <t>MAINT- MSRE REG STA EQUIP-GEN-DISTRICT R</t>
  </si>
  <si>
    <t>1130</t>
  </si>
  <si>
    <t>MAINT- MSRE REG STA EQUIP-GEN-DIST REG P</t>
  </si>
  <si>
    <t>1145</t>
  </si>
  <si>
    <t>41050</t>
  </si>
  <si>
    <t>IT&amp;S LEADERSHIP TEAM</t>
  </si>
  <si>
    <t>MAINT- MSRE REG STA EQUIP-GEN-DIST REG I</t>
  </si>
  <si>
    <t>1155</t>
  </si>
  <si>
    <t>MAINT- MSRE REG STA EQUIP-GEN-STORES OH</t>
  </si>
  <si>
    <t>891</t>
  </si>
  <si>
    <t>1525</t>
  </si>
  <si>
    <t>MAINT- MSRE REG STA EQUIP-CG-REG/GATE ST</t>
  </si>
  <si>
    <t>MAINT- MSRE REG STA EQUIP-CG-ODORIZING E</t>
  </si>
  <si>
    <t>892</t>
  </si>
  <si>
    <t>1605</t>
  </si>
  <si>
    <t>MAINT- SERVICES-SERVICE - LEAKAGE</t>
  </si>
  <si>
    <t>0600</t>
  </si>
  <si>
    <t>MAINT- SERVICES-Guard Posts</t>
  </si>
  <si>
    <t>1478</t>
  </si>
  <si>
    <t>MAINT- SERVICES-ODOR CALLS</t>
  </si>
  <si>
    <t>1627</t>
  </si>
  <si>
    <t>MAINT- SERVICES-STREET CUT IDS</t>
  </si>
  <si>
    <t>1635</t>
  </si>
  <si>
    <t>MAINT- SERVICES-SVC RGLTR INSPECT</t>
  </si>
  <si>
    <t>1603</t>
  </si>
  <si>
    <t>MAINT- SERVICES-SERVICE - HOUSEBOAT MAIN</t>
  </si>
  <si>
    <t>MAINT- SERVICES-CONSTRUCTION DEFECTS</t>
  </si>
  <si>
    <t>1615</t>
  </si>
  <si>
    <t>MAINT- SERVICES-SERVICE - TEST</t>
  </si>
  <si>
    <t>1610</t>
  </si>
  <si>
    <t>MAINT- SERVICES-SERVICE - OTHER</t>
  </si>
  <si>
    <t>893</t>
  </si>
  <si>
    <t>1340</t>
  </si>
  <si>
    <t>MAINT- MTRS AND HOUSE RGLTR-METER MAINT</t>
  </si>
  <si>
    <t>MAINT- MTRS AND HOUSE RGLTR-MAINTENANCE</t>
  </si>
  <si>
    <t>12012</t>
  </si>
  <si>
    <t>GENERAL MAINT</t>
  </si>
  <si>
    <t>12011</t>
  </si>
  <si>
    <t>METER SHOP</t>
  </si>
  <si>
    <t>1540</t>
  </si>
  <si>
    <t>MAINT- MTRS AND HOUSE RGLTR-REGUL REPAIR</t>
  </si>
  <si>
    <t>MAINT- MTRS AND HOUSE RGLTR-SERVICING EX</t>
  </si>
  <si>
    <t>1465</t>
  </si>
  <si>
    <t>MAINT- MTRS AND HOUSE RGLTR-MTR INST CAL</t>
  </si>
  <si>
    <t>1400</t>
  </si>
  <si>
    <t>MAINT- MTRS AND HOUSE RGLTR-METER REVISI</t>
  </si>
  <si>
    <t>1535</t>
  </si>
  <si>
    <t>1460</t>
  </si>
  <si>
    <t>MAINT- MTRS AND HOUSE RGLTR-MTR INS-ANNU</t>
  </si>
  <si>
    <t>1165</t>
  </si>
  <si>
    <t>MAINT- MTRS AND HOUSE RGLTR-ELEC METER M</t>
  </si>
  <si>
    <t>1190</t>
  </si>
  <si>
    <t>MAINT- MTRS AND HOUSE RGLTR-FIELD METER</t>
  </si>
  <si>
    <t>1420</t>
  </si>
  <si>
    <t>MAINT- MTRS AND HOUSE RGLTR-METER SET MA</t>
  </si>
  <si>
    <t>1350</t>
  </si>
  <si>
    <t>MAINT- MTRS AND HOUSE RGLTR-METER PROBLE</t>
  </si>
  <si>
    <t>1185</t>
  </si>
  <si>
    <t>1530</t>
  </si>
  <si>
    <t>1345</t>
  </si>
  <si>
    <t>MAINT- MTRS AND HOUSE RGLTR-METER PAINTI</t>
  </si>
  <si>
    <t>1335</t>
  </si>
  <si>
    <t>MAINT- MTRS AND HOUSE RGLTR-METER FENCIN</t>
  </si>
  <si>
    <t>1375</t>
  </si>
  <si>
    <t>MAINT- MTRS AND HOUSE RGLTR-METER REPAIR</t>
  </si>
  <si>
    <t>1385</t>
  </si>
  <si>
    <t>894</t>
  </si>
  <si>
    <t>1655</t>
  </si>
  <si>
    <t>MAINT- OTHR EQUIP - DISTRB-TOOL MAINT AN</t>
  </si>
  <si>
    <t>11800</t>
  </si>
  <si>
    <t>CNG MAINTENANCE</t>
  </si>
  <si>
    <t>2015</t>
  </si>
  <si>
    <t>MAIN-OTHR EQUIP-CNG Maint Unbilled</t>
  </si>
  <si>
    <t>2005</t>
  </si>
  <si>
    <t>MAIN-OTHR EQUIP-Scheduled CNG Main Bill</t>
  </si>
  <si>
    <t>2010</t>
  </si>
  <si>
    <t>MAIN-OTHR EQUIP-Unscheduled CNG Main Bi</t>
  </si>
  <si>
    <t>MAINT- OTHR EQUIP - STORES OH CLEARING</t>
  </si>
  <si>
    <t>901</t>
  </si>
  <si>
    <t>CUST ACCTS OP - SUPERVISION-SUPERVISION</t>
  </si>
  <si>
    <t>902</t>
  </si>
  <si>
    <t>54030</t>
  </si>
  <si>
    <t>LEGAL FEES -CORP SEC</t>
  </si>
  <si>
    <t>CUST ACCTS OP - METER READING-OFFICE STA</t>
  </si>
  <si>
    <t>1360</t>
  </si>
  <si>
    <t>CUST ACCTS OP - METER READING-METER READ</t>
  </si>
  <si>
    <t>1355</t>
  </si>
  <si>
    <t>903</t>
  </si>
  <si>
    <t>CUSTOMER RECORDS &amp; COLLECTIONS-OFFICE ST</t>
  </si>
  <si>
    <t>1015</t>
  </si>
  <si>
    <t>CUSTOMER RECORDS &amp; COLLECTIONS-BILLING G</t>
  </si>
  <si>
    <t>4250</t>
  </si>
  <si>
    <t>CUSTOMER RECORDS &amp; COLLECTIONS-WHSLE COS</t>
  </si>
  <si>
    <t>4280</t>
  </si>
  <si>
    <t>CUSTOMER RECORDS &amp; COLLECTIONS-GAS SVC-C</t>
  </si>
  <si>
    <t>42030</t>
  </si>
  <si>
    <t>CASH MANAGEMENT</t>
  </si>
  <si>
    <t>CUSTOMER RECORDS &amp; COLLECTIONS-SERVICING</t>
  </si>
  <si>
    <t>1080</t>
  </si>
  <si>
    <t>CUSTOMER RECORDS &amp; COLLECTIONS-CREDIT TU</t>
  </si>
  <si>
    <t>42018</t>
  </si>
  <si>
    <t>OPERATIONAL ACCTG</t>
  </si>
  <si>
    <t>CUSTOMER RECORDS &amp; COLLECTIONS-EMERGENCY</t>
  </si>
  <si>
    <t>13600</t>
  </si>
  <si>
    <t>ACCOUNT SERVICES</t>
  </si>
  <si>
    <t>11348</t>
  </si>
  <si>
    <t>MAJ ACCT SERV TEAM</t>
  </si>
  <si>
    <t>1010</t>
  </si>
  <si>
    <t>904</t>
  </si>
  <si>
    <t>85410</t>
  </si>
  <si>
    <t>UNCOLL ACCOUNTS</t>
  </si>
  <si>
    <t>6495</t>
  </si>
  <si>
    <t>UNCOLLECTABLE ACCTS-UNBILLED REVENUES</t>
  </si>
  <si>
    <t>6176</t>
  </si>
  <si>
    <t>UNCOLLECTABLE ACCTS-WARM ADJUSTMENT</t>
  </si>
  <si>
    <t>2597</t>
  </si>
  <si>
    <t>UNCOLLECTABLE ACCTS-UNCOLL ACCTS-IND</t>
  </si>
  <si>
    <t>2598</t>
  </si>
  <si>
    <t>2599</t>
  </si>
  <si>
    <t>SAP A/R BAD DEBT EXPENSE</t>
  </si>
  <si>
    <t>2596</t>
  </si>
  <si>
    <t>UNCOLLECTABLE ACCTS-UNCOLL ACCTS-COML</t>
  </si>
  <si>
    <t>2595</t>
  </si>
  <si>
    <t>UNCOLLECTABLE ACCTS-UNCOLL ACCTS-RES</t>
  </si>
  <si>
    <t>907</t>
  </si>
  <si>
    <t>11410</t>
  </si>
  <si>
    <t>RES CONSUMER SERVICE</t>
  </si>
  <si>
    <t>CUSTOMER SERVICE SUPERVISION-OFFICE STAF</t>
  </si>
  <si>
    <t>908</t>
  </si>
  <si>
    <t>11420</t>
  </si>
  <si>
    <t>CUST EXPRNCE CONV</t>
  </si>
  <si>
    <t>4660</t>
  </si>
  <si>
    <t>CUSTOMER ASSISTANCE EXPENSE-MAJ ENERGY S</t>
  </si>
  <si>
    <t>11515</t>
  </si>
  <si>
    <t>CUST ACQ MRKTG NEW</t>
  </si>
  <si>
    <t>CUSTOMER ASSISTANCE EXPENSE-OFFICE STAFF</t>
  </si>
  <si>
    <t>15508</t>
  </si>
  <si>
    <t>BUSINESS ANALYSIS</t>
  </si>
  <si>
    <t>4815</t>
  </si>
  <si>
    <t>CUSTOMER ASSISTANCE EXPENSE-MARKET R &amp; D</t>
  </si>
  <si>
    <t>11370</t>
  </si>
  <si>
    <t>INTEG RESOURCE PLAN</t>
  </si>
  <si>
    <t>55010</t>
  </si>
  <si>
    <t>ENV POLICY AND SUSTN</t>
  </si>
  <si>
    <t>2972</t>
  </si>
  <si>
    <t>CUSTOMER ASSISTANCE EXPENSE-SM</t>
  </si>
  <si>
    <t>52040</t>
  </si>
  <si>
    <t>CORPORATE COMMUNICAT</t>
  </si>
  <si>
    <t>1515</t>
  </si>
  <si>
    <t>CUSTOMER ASSISTANCE EXPENSE-PUB SAFETY A</t>
  </si>
  <si>
    <t>11330</t>
  </si>
  <si>
    <t>CUST ACQ MRKTG CONV</t>
  </si>
  <si>
    <t>45010</t>
  </si>
  <si>
    <t>STRATEGIC PLANNING</t>
  </si>
  <si>
    <t>11430</t>
  </si>
  <si>
    <t>CUST EXPRNCE NEW</t>
  </si>
  <si>
    <t>15491</t>
  </si>
  <si>
    <t>DIR, ACQUIRE CUSTOME</t>
  </si>
  <si>
    <t>5015</t>
  </si>
  <si>
    <t>CUSTOMER ASSISTANCE EXPENSE-NEW CONSTRUC</t>
  </si>
  <si>
    <t>5020</t>
  </si>
  <si>
    <t>CUSTOMER ASSISTANCE EXPENSE-CONVERSION</t>
  </si>
  <si>
    <t>12339</t>
  </si>
  <si>
    <t>VANCOUVER CUST ACQ</t>
  </si>
  <si>
    <t>4771</t>
  </si>
  <si>
    <t>CUSTOMER ASSISTANCE EXPENSE-CANCELLED WO</t>
  </si>
  <si>
    <t>11325</t>
  </si>
  <si>
    <t>CUST SEG SRVC</t>
  </si>
  <si>
    <t>909</t>
  </si>
  <si>
    <t>9000</t>
  </si>
  <si>
    <t>INFO &amp; INSTRUCTIONAL ADVRT-TELEPHONE DIR</t>
  </si>
  <si>
    <t>3000</t>
  </si>
  <si>
    <t>INFO &amp; INSTRUCTIONAL ADVRT-UTILITY INFOR</t>
  </si>
  <si>
    <t>1000</t>
  </si>
  <si>
    <t>INFO &amp; INSTRUCTIONAL ADVRT-BILL INSERTS</t>
  </si>
  <si>
    <t>0000</t>
  </si>
  <si>
    <t>INFO &amp; INSTRUCTIONAL ADVRT-ADMIN / PAYRO</t>
  </si>
  <si>
    <t>8000</t>
  </si>
  <si>
    <t>INFO &amp; INSTRUCTIONAL ADVRT-SAFETY INFORM</t>
  </si>
  <si>
    <t>4000</t>
  </si>
  <si>
    <t>INFO &amp; INSTRUCTIONAL ADVRT-FALL COMMUNIC</t>
  </si>
  <si>
    <t>910</t>
  </si>
  <si>
    <t>MISC CUSTOMER SERVICE-OFFICE STAFFING &amp;</t>
  </si>
  <si>
    <t>911</t>
  </si>
  <si>
    <t>11540</t>
  </si>
  <si>
    <t>CONSR RELATIONS-EVT</t>
  </si>
  <si>
    <t>4855</t>
  </si>
  <si>
    <t>SALES SUPERVISION EXPENSE-PROMOTIONS</t>
  </si>
  <si>
    <t>912</t>
  </si>
  <si>
    <t>DEMONSTRATION &amp; SELLING EXP-MEETINGS</t>
  </si>
  <si>
    <t>4858</t>
  </si>
  <si>
    <t>DEMONSTRATION &amp; SELLING EXP-PROMOTIONAL</t>
  </si>
  <si>
    <t>51040</t>
  </si>
  <si>
    <t>ENVIRON MGMT</t>
  </si>
  <si>
    <t>DEMONSTRATION &amp; SELLING EXP-OFFICE STAFF</t>
  </si>
  <si>
    <t>DEMONSTRATION &amp; SELLING EXP-NEW CONSTRUC</t>
  </si>
  <si>
    <t>46010</t>
  </si>
  <si>
    <t>CORP SECRETARY</t>
  </si>
  <si>
    <t>4870</t>
  </si>
  <si>
    <t>DEMONSTRATION &amp; SELLING EXP-STREET OF DR</t>
  </si>
  <si>
    <t>42014</t>
  </si>
  <si>
    <t>SEC REPORTING</t>
  </si>
  <si>
    <t>52020</t>
  </si>
  <si>
    <t>COMM &amp; CIVIC AFFAIRS</t>
  </si>
  <si>
    <t>4835</t>
  </si>
  <si>
    <t>DEMONSTRATION &amp; SELLING EXP-NEW CUST REL</t>
  </si>
  <si>
    <t>4940</t>
  </si>
  <si>
    <t>DEMONSTRATION &amp; SELLING EXP-CIVIC RELATI</t>
  </si>
  <si>
    <t>DEMONSTRATION &amp; SELLING EXP-CONVERSION</t>
  </si>
  <si>
    <t>34000</t>
  </si>
  <si>
    <t>OD &amp; TRAINING</t>
  </si>
  <si>
    <t>DEMONSTRATION &amp; SELLING EXP-TRAINING</t>
  </si>
  <si>
    <t>5025</t>
  </si>
  <si>
    <t>DEMO &amp; SELL EXP-Amort Singl Fam Conv Cos</t>
  </si>
  <si>
    <t>4865</t>
  </si>
  <si>
    <t>DEMONSTRATION &amp; SELLING EXP-SHOW OF HOME</t>
  </si>
  <si>
    <t>1215</t>
  </si>
  <si>
    <t>DEMONSTRATION &amp; SELLING EXP-HOME SHOWS</t>
  </si>
  <si>
    <t>4765</t>
  </si>
  <si>
    <t>DEMONSTRATION &amp; SELLING EXP-4TH FLOOR SU</t>
  </si>
  <si>
    <t>913</t>
  </si>
  <si>
    <t>ADVERTISING EXPENSES-BILL INSERTS</t>
  </si>
  <si>
    <t>ADVERTISING EXPENSES-SAFETY INFORMATION</t>
  </si>
  <si>
    <t>ADVERTISING EXPENSES-ADMIN / PAYROLL</t>
  </si>
  <si>
    <t>6000</t>
  </si>
  <si>
    <t>ADVERTISING EXPENSES-CORPORATE IMAGE &amp; M</t>
  </si>
  <si>
    <t>921</t>
  </si>
  <si>
    <t>16000</t>
  </si>
  <si>
    <t>250TAYLOR-FACILITIES</t>
  </si>
  <si>
    <t>OFFICE STAFFING &amp; EXPENSE-OFFICE STAFFIN</t>
  </si>
  <si>
    <t>84089</t>
  </si>
  <si>
    <t>SHARED SERVICES OH</t>
  </si>
  <si>
    <t>78000</t>
  </si>
  <si>
    <t>VP, BUSINESS DEVELOP</t>
  </si>
  <si>
    <t>1590</t>
  </si>
  <si>
    <t>OFFICE STAFFING &amp; EXPENSE-SAFETY SAL/EXP</t>
  </si>
  <si>
    <t>2492</t>
  </si>
  <si>
    <t>OFFICE STAFFING &amp; EXPENSE-RELOCATION COS</t>
  </si>
  <si>
    <t>2930</t>
  </si>
  <si>
    <t>LEGAL WORK - BOARD</t>
  </si>
  <si>
    <t>4715</t>
  </si>
  <si>
    <t>OFFICE STAFFING &amp; EXPENSE-NEW APPLICATIO</t>
  </si>
  <si>
    <t>72000</t>
  </si>
  <si>
    <t>FORMER CEO</t>
  </si>
  <si>
    <t>54060</t>
  </si>
  <si>
    <t>LEGAL FEES - RISK</t>
  </si>
  <si>
    <t>5346</t>
  </si>
  <si>
    <t>OFFICE STAFFING &amp; EXPENSE-GAS SUPPLY</t>
  </si>
  <si>
    <t>42010</t>
  </si>
  <si>
    <t>ACCOUNTING</t>
  </si>
  <si>
    <t>4760</t>
  </si>
  <si>
    <t>OFFICE STAFFING &amp; EXPENSE-CYBERSECURITY</t>
  </si>
  <si>
    <t>5280</t>
  </si>
  <si>
    <t>OFFICE STAFFING &amp; EXP-EE MATTERS STOEL</t>
  </si>
  <si>
    <t>5295</t>
  </si>
  <si>
    <t>OFFICE STAFFING &amp; EXPENSE-MISC UTILITY</t>
  </si>
  <si>
    <t>54080</t>
  </si>
  <si>
    <t>LEGAL FEES GAS SPLY</t>
  </si>
  <si>
    <t>5290</t>
  </si>
  <si>
    <t>OFFICE STAFFING &amp; EXPENSE-CORP. SPECIAL</t>
  </si>
  <si>
    <t>1570</t>
  </si>
  <si>
    <t>OFFICE STAFFING &amp; EXPENSE-SAFETY EQUIPME</t>
  </si>
  <si>
    <t>4705</t>
  </si>
  <si>
    <t>OFFICE STAFFING &amp; EXPENSE-DESKTOP INSTAL</t>
  </si>
  <si>
    <t>60113</t>
  </si>
  <si>
    <t>HR, PAYROLL</t>
  </si>
  <si>
    <t>85710</t>
  </si>
  <si>
    <t>STRATEGIC PROJECTS</t>
  </si>
  <si>
    <t>1506</t>
  </si>
  <si>
    <t>OFFICE STAFFING &amp; EXPENSE-VPP MATTERS</t>
  </si>
  <si>
    <t>74700</t>
  </si>
  <si>
    <t>ASST TO CEO &amp; STRAT</t>
  </si>
  <si>
    <t>OFFICE STAFFING &amp; EXPENSE-TELECOM MAINT</t>
  </si>
  <si>
    <t>16175</t>
  </si>
  <si>
    <t>NEWPORT - FACILITIES</t>
  </si>
  <si>
    <t>OFFICE STAFFING &amp; EXPENSE-GAS SVC-CR &amp; C</t>
  </si>
  <si>
    <t>42020</t>
  </si>
  <si>
    <t>TAX</t>
  </si>
  <si>
    <t>1500</t>
  </si>
  <si>
    <t>OFFICE STAFFING &amp; EXPENSE-OFFICE MAINTEN</t>
  </si>
  <si>
    <t>1593</t>
  </si>
  <si>
    <t>OFFICE STAFFING &amp; EXPENSE- EYEWEAR</t>
  </si>
  <si>
    <t>4935</t>
  </si>
  <si>
    <t>OFFICE STAFFING &amp; EXPENSE-CIVIC EXPENSES</t>
  </si>
  <si>
    <t>2950</t>
  </si>
  <si>
    <t>LEGAL WORK - 23rd &amp; Glisan Incident</t>
  </si>
  <si>
    <t>4320</t>
  </si>
  <si>
    <t>LEGAL WORK - DIRECTOR'S</t>
  </si>
  <si>
    <t>54040</t>
  </si>
  <si>
    <t>LEGAL FEES - HR</t>
  </si>
  <si>
    <t>5270</t>
  </si>
  <si>
    <t>OFFICE STAFFING &amp; EXPENSE-FEDERAL REGULA</t>
  </si>
  <si>
    <t>1592</t>
  </si>
  <si>
    <t>OFFICE STAFFING &amp; EXPENSE - BOOTS</t>
  </si>
  <si>
    <t>OFFICE STAFFING &amp; EXPENSE-TELECOM OPERAT</t>
  </si>
  <si>
    <t>54010</t>
  </si>
  <si>
    <t>LEGAL</t>
  </si>
  <si>
    <t>5320</t>
  </si>
  <si>
    <t>OFFICE STAFFING &amp; EXPENSE-CONTACTS</t>
  </si>
  <si>
    <t>2588</t>
  </si>
  <si>
    <t>OFFICE STAFFING &amp; EXPENSE-TELECOM ADMINI</t>
  </si>
  <si>
    <t>74800</t>
  </si>
  <si>
    <t>PRES GAS STORAGE LLC</t>
  </si>
  <si>
    <t>5286</t>
  </si>
  <si>
    <t>OFFICE STAFFING &amp; EXP-LABOR MATRS STOEL</t>
  </si>
  <si>
    <t>54070</t>
  </si>
  <si>
    <t>LEGAL FEES - TAX</t>
  </si>
  <si>
    <t>5312</t>
  </si>
  <si>
    <t>Tax</t>
  </si>
  <si>
    <t>2463</t>
  </si>
  <si>
    <t>OFFICE STAFFING &amp; EXP-Employee Parking</t>
  </si>
  <si>
    <t>31100</t>
  </si>
  <si>
    <t>EMPLOYMENT</t>
  </si>
  <si>
    <t>4536</t>
  </si>
  <si>
    <t>OFFICE STAFFING &amp; EXPENSE-CAREER DEVELOP</t>
  </si>
  <si>
    <t>41070</t>
  </si>
  <si>
    <t>ENT ARCHITECTURE</t>
  </si>
  <si>
    <t>4750</t>
  </si>
  <si>
    <t>OFFICE STAFFING &amp; EXPENSE-TECH SUPPORT E</t>
  </si>
  <si>
    <t>4950</t>
  </si>
  <si>
    <t>OFFICE STAFFING &amp; EXPENSE-WOMEN'S NETWOR</t>
  </si>
  <si>
    <t>34500</t>
  </si>
  <si>
    <t>CO SUPPORTED ACTIONS</t>
  </si>
  <si>
    <t>42012</t>
  </si>
  <si>
    <t>SARBANES OXLEY</t>
  </si>
  <si>
    <t>41010</t>
  </si>
  <si>
    <t>INF SECUR COMP &amp; QA</t>
  </si>
  <si>
    <t>41060</t>
  </si>
  <si>
    <t>IT CUSTOMER SERVICE</t>
  </si>
  <si>
    <t>32000</t>
  </si>
  <si>
    <t>BENEFITS</t>
  </si>
  <si>
    <t>4735</t>
  </si>
  <si>
    <t>OFFICE STAFFING &amp; EXPENSE-SYS NETWORK AD</t>
  </si>
  <si>
    <t>31300</t>
  </si>
  <si>
    <t>EE&amp;LABOR RELATIONS</t>
  </si>
  <si>
    <t>1672</t>
  </si>
  <si>
    <t>OFFICE STAFFING &amp; EXPENSE-LEADERSHIP DEV</t>
  </si>
  <si>
    <t>2553</t>
  </si>
  <si>
    <t>OFFICE STAFFING &amp; EXPENSE-SARBANES OXLEY</t>
  </si>
  <si>
    <t>5316</t>
  </si>
  <si>
    <t>OFFICE STAFFING &amp; EXPENSE-MISC LITIGATIO</t>
  </si>
  <si>
    <t>4590</t>
  </si>
  <si>
    <t>OFFICE STAFFING &amp; EXPENSE-INDUSTRIAL REL</t>
  </si>
  <si>
    <t>54050</t>
  </si>
  <si>
    <t>LEGAL FEES - RATES</t>
  </si>
  <si>
    <t>5265</t>
  </si>
  <si>
    <t>OFFICE STAFFING &amp; EXPENSE-STATE REGULATI</t>
  </si>
  <si>
    <t>1595</t>
  </si>
  <si>
    <t>OFFICE STAFFING &amp; EXPENSE-SAFETY SHOES</t>
  </si>
  <si>
    <t>1596</t>
  </si>
  <si>
    <t>OFFICE STAFFING &amp; EXPENSE-SAP EXPENSES</t>
  </si>
  <si>
    <t>46020</t>
  </si>
  <si>
    <t>SHAREHOLDER SVCS</t>
  </si>
  <si>
    <t>5264</t>
  </si>
  <si>
    <t>OFFICE STAFFING &amp; EXP-FRANCHISE GENERAL</t>
  </si>
  <si>
    <t>1594</t>
  </si>
  <si>
    <t>OFFICE STAFFING &amp; EXPENSE-HEARING PROTEC</t>
  </si>
  <si>
    <t>5300</t>
  </si>
  <si>
    <t>Legal Environmental</t>
  </si>
  <si>
    <t>1560</t>
  </si>
  <si>
    <t>OFFICE STAFFING &amp; EXPENSE-SAF REPR RECOG</t>
  </si>
  <si>
    <t>42050</t>
  </si>
  <si>
    <t>CAPITAL ACCOUNTING</t>
  </si>
  <si>
    <t>5310</t>
  </si>
  <si>
    <t>Bankruptcy</t>
  </si>
  <si>
    <t>1700</t>
  </si>
  <si>
    <t>OFFICE STAFFING &amp; EXPENSE-VEH SAFETY MGT</t>
  </si>
  <si>
    <t>OFFICE STAFFING &amp; EXPENSE-TRAINING</t>
  </si>
  <si>
    <t>75500</t>
  </si>
  <si>
    <t>VP, PUBLIC AFFAIRS</t>
  </si>
  <si>
    <t>5297</t>
  </si>
  <si>
    <t>OFFICE STAFFING &amp; EXPENSE-N. Mist EPC</t>
  </si>
  <si>
    <t>74000</t>
  </si>
  <si>
    <t>CHIEF FINANCIAL OFFI</t>
  </si>
  <si>
    <t>31200</t>
  </si>
  <si>
    <t>DRUG &amp; ALCOHOL</t>
  </si>
  <si>
    <t>4560</t>
  </si>
  <si>
    <t>OFFICE STAFFING &amp; EXPENSE-DRUG &amp; ALCOHOL</t>
  </si>
  <si>
    <t>77000</t>
  </si>
  <si>
    <t>SR VP, CHF ADMIN OFF</t>
  </si>
  <si>
    <t>4945</t>
  </si>
  <si>
    <t>OFFICE STAFFING &amp; EXPENSE-DIVERSITY COUN</t>
  </si>
  <si>
    <t>4925</t>
  </si>
  <si>
    <t>OFFICE STAFFING &amp; EXPENSE-COPY CENTER</t>
  </si>
  <si>
    <t>4755</t>
  </si>
  <si>
    <t>OFFICE STAFFING &amp; EXPENSE-UNIX HWARE &amp; S</t>
  </si>
  <si>
    <t>73000</t>
  </si>
  <si>
    <t>SVP UTIL &amp; CHF MKTG</t>
  </si>
  <si>
    <t>5284</t>
  </si>
  <si>
    <t>EMPLOYEE BENEFIT PLANS - DWT</t>
  </si>
  <si>
    <t>4710</t>
  </si>
  <si>
    <t>OFFICE STAFFING &amp; EXPENSE-INFO MGMT</t>
  </si>
  <si>
    <t>71000</t>
  </si>
  <si>
    <t>PRESIDENT &amp; CEO</t>
  </si>
  <si>
    <t>74500</t>
  </si>
  <si>
    <t>CONTROLLER</t>
  </si>
  <si>
    <t>85210</t>
  </si>
  <si>
    <t>SEVERANCE</t>
  </si>
  <si>
    <t>2560</t>
  </si>
  <si>
    <t>OFFICE STAFFING &amp; EXPENSE-SEVERANCE EXPE</t>
  </si>
  <si>
    <t>4700</t>
  </si>
  <si>
    <t>OFFICE STAFFING &amp; EXPENSE-DATA ADMINISTR</t>
  </si>
  <si>
    <t>4920</t>
  </si>
  <si>
    <t>OFFICE STAFFING &amp; EXPENSE-CONTRACT DEL S</t>
  </si>
  <si>
    <t>73600</t>
  </si>
  <si>
    <t>VP &amp; CORPORATE SECTY</t>
  </si>
  <si>
    <t>2050</t>
  </si>
  <si>
    <t>Management Staff Expenses</t>
  </si>
  <si>
    <t>5268</t>
  </si>
  <si>
    <t>OFFICE STAFFING &amp; EXPENSE-CANADIAN REGUL</t>
  </si>
  <si>
    <t>5282</t>
  </si>
  <si>
    <t>OFFICE STAFFING &amp; EXP-EE MATTERS BUCHANA</t>
  </si>
  <si>
    <t>74900</t>
  </si>
  <si>
    <t>MANAGING DIR I/S</t>
  </si>
  <si>
    <t>5260</t>
  </si>
  <si>
    <t>OFFICE STAFFING &amp; EXPENSE-REAL PROPERTY</t>
  </si>
  <si>
    <t>5276</t>
  </si>
  <si>
    <t>OFFICE STAFFING &amp; EXPENSE-EXEC BENEFIT P</t>
  </si>
  <si>
    <t>16201</t>
  </si>
  <si>
    <t>STORES OBS INV</t>
  </si>
  <si>
    <t>6600</t>
  </si>
  <si>
    <t>Inventory Differences</t>
  </si>
  <si>
    <t>15492</t>
  </si>
  <si>
    <t>DIR, UTILITY SVCS</t>
  </si>
  <si>
    <t>46030</t>
  </si>
  <si>
    <t>CORP ETHICS &amp; COMPL</t>
  </si>
  <si>
    <t>4720</t>
  </si>
  <si>
    <t>OFFICE STAFFING &amp; EXPENSE-NT SYSTEMS SUP</t>
  </si>
  <si>
    <t>5291</t>
  </si>
  <si>
    <t>SEC reporting expenses</t>
  </si>
  <si>
    <t>33000</t>
  </si>
  <si>
    <t>PAYROLL</t>
  </si>
  <si>
    <t>51050</t>
  </si>
  <si>
    <t>CORPORATE SECURITY</t>
  </si>
  <si>
    <t>51045</t>
  </si>
  <si>
    <t>BUSINESS CONTINUITY</t>
  </si>
  <si>
    <t>1207</t>
  </si>
  <si>
    <t>OFFICE STAFFING &amp; EXPENSE-HOMELAND SECUR</t>
  </si>
  <si>
    <t>48010</t>
  </si>
  <si>
    <t>INVESTOR RELATIONS</t>
  </si>
  <si>
    <t>42040</t>
  </si>
  <si>
    <t>MID OFFICE</t>
  </si>
  <si>
    <t>83030</t>
  </si>
  <si>
    <t>GENERAL CORPORATE</t>
  </si>
  <si>
    <t>79003</t>
  </si>
  <si>
    <t>SENIOR DIRECTORS</t>
  </si>
  <si>
    <t>4930</t>
  </si>
  <si>
    <t>OFFICE STAFFING &amp; EXPENSE-MAIL ROOM</t>
  </si>
  <si>
    <t>43010</t>
  </si>
  <si>
    <t>BUSINESS DEVELOPMENT</t>
  </si>
  <si>
    <t>1591</t>
  </si>
  <si>
    <t>OFFICE STAFFING &amp; EXPENSE- FR CLOTHING</t>
  </si>
  <si>
    <t>51060</t>
  </si>
  <si>
    <t>PROJECT OFFICE</t>
  </si>
  <si>
    <t>85110</t>
  </si>
  <si>
    <t>KEY GOALS</t>
  </si>
  <si>
    <t>2365</t>
  </si>
  <si>
    <t>OFFICE STAFFING &amp; EXPENSE-KEY GOALS BONU</t>
  </si>
  <si>
    <t>72500</t>
  </si>
  <si>
    <t>INTERNAL AUDITING</t>
  </si>
  <si>
    <t>79000</t>
  </si>
  <si>
    <t>GEN ADMIN STAFF</t>
  </si>
  <si>
    <t>44010</t>
  </si>
  <si>
    <t>FIN PLANNING &amp; BUDGE</t>
  </si>
  <si>
    <t>85390</t>
  </si>
  <si>
    <t>LTIP</t>
  </si>
  <si>
    <t>2476</t>
  </si>
  <si>
    <t>OFFICE STAFFING &amp; EXPENSE-PERFORMANCE BO</t>
  </si>
  <si>
    <t>53010</t>
  </si>
  <si>
    <t>REGULATORY AFFAIRS</t>
  </si>
  <si>
    <t>85120</t>
  </si>
  <si>
    <t>PERFORMANCE</t>
  </si>
  <si>
    <t>2475</t>
  </si>
  <si>
    <t>79002</t>
  </si>
  <si>
    <t>OFFICERS PAYROLL</t>
  </si>
  <si>
    <t>922</t>
  </si>
  <si>
    <t>84099</t>
  </si>
  <si>
    <t>ADMIN TRANSFER</t>
  </si>
  <si>
    <t>ADMIN EXPENSE TRANSFER-ADMIN EXPENSE TRA</t>
  </si>
  <si>
    <t>85310</t>
  </si>
  <si>
    <t>CREDIT FOR PAYRL TAX</t>
  </si>
  <si>
    <t>3180</t>
  </si>
  <si>
    <t>ADMIN EXPENSE TRANSFER-TAXES-PAYROLL</t>
  </si>
  <si>
    <t>2426</t>
  </si>
  <si>
    <t>ADMIN EXPENSE TRANSFER-GILL RANCH OVERHE</t>
  </si>
  <si>
    <t>924</t>
  </si>
  <si>
    <t>51025</t>
  </si>
  <si>
    <t>INSURANCE</t>
  </si>
  <si>
    <t>2380</t>
  </si>
  <si>
    <t>PROPERTY INSURANCE-LIABILITY INSURANCE</t>
  </si>
  <si>
    <t>925</t>
  </si>
  <si>
    <t>51030</t>
  </si>
  <si>
    <t>CLAIMS ACCRUALS</t>
  </si>
  <si>
    <t>4980</t>
  </si>
  <si>
    <t>INJURIES &amp; DAMAGES-EXTRAORDINARY CLAIMS</t>
  </si>
  <si>
    <t>INJURIES &amp; DAMAGES-OFFICE STAFFING &amp; EXP</t>
  </si>
  <si>
    <t>2455</t>
  </si>
  <si>
    <t>INJURIES &amp; DAMAGES-OTHER INSURANCE</t>
  </si>
  <si>
    <t>4985</t>
  </si>
  <si>
    <t>INJURIES &amp; DAMAGES-OPER CLAIMS COSTS</t>
  </si>
  <si>
    <t>926</t>
  </si>
  <si>
    <t>85240</t>
  </si>
  <si>
    <t>PENSION BALANCING-OR</t>
  </si>
  <si>
    <t>9945</t>
  </si>
  <si>
    <t>EPB - Emp Pen Bal - NonService Component</t>
  </si>
  <si>
    <t>9940</t>
  </si>
  <si>
    <t>EPB - Emp Pen Bal - Service Costs</t>
  </si>
  <si>
    <t>5285</t>
  </si>
  <si>
    <t>EMPLOYEE PENSIONS &amp; BENEFITS-PENSION BAL</t>
  </si>
  <si>
    <t>85360</t>
  </si>
  <si>
    <t>POH ADJUSTMENTS</t>
  </si>
  <si>
    <t>4580</t>
  </si>
  <si>
    <t>EMPLOYEE PENSIONS AND BENEFITS-HEALTH/LI</t>
  </si>
  <si>
    <t>EMPLOYEE PENSIONS AND BENEFITS-OFFICE ST</t>
  </si>
  <si>
    <t>4540</t>
  </si>
  <si>
    <t>EMPLOYEE PENSIONS AND BENEFITS-COMPANY P</t>
  </si>
  <si>
    <t>EMPLOYEE PENSIONS AND BENEFITS-SAFETY EQ</t>
  </si>
  <si>
    <t>EMPLOYEE PENSIONS AND BENEFITS-DRUG &amp; AL</t>
  </si>
  <si>
    <t>32500</t>
  </si>
  <si>
    <t>TRIMET TICKET-TUIT R</t>
  </si>
  <si>
    <t>2200</t>
  </si>
  <si>
    <t>EMPLOYEE PENSIONS AND BENEFITS-EMPLOYEE</t>
  </si>
  <si>
    <t>EMPLOYEE PENSIONS AND BENEFITS-CAREER DE</t>
  </si>
  <si>
    <t>EMPLOYEE PENSIONS AND BENEFITS-LEADERSHI</t>
  </si>
  <si>
    <t>EMPLOYEE PENSIONS AND BENEFITS-SAF REPR</t>
  </si>
  <si>
    <t>EMPLOYEE PENSIONS AND BENEFITS-SAFETY SH</t>
  </si>
  <si>
    <t>EMPLOYEE PENSIONS AND BENEFITS-SAFETY SA</t>
  </si>
  <si>
    <t>EMPLOYEE PENSIONS AND BENEFITS-TRAINING</t>
  </si>
  <si>
    <t>4625</t>
  </si>
  <si>
    <t>EMPLOYEE PENSIONS AND BENEFITS-TUITION R</t>
  </si>
  <si>
    <t>35000</t>
  </si>
  <si>
    <t>DATA &amp; PROJ MGMT</t>
  </si>
  <si>
    <t>2593</t>
  </si>
  <si>
    <t>EMPLOYEE PENSIONS AND BENEFITS-TRIMET</t>
  </si>
  <si>
    <t>85370</t>
  </si>
  <si>
    <t>FAS 106 PST RET MEDC</t>
  </si>
  <si>
    <t>9910</t>
  </si>
  <si>
    <t>EPB - FAS106OPEB - NonService Components</t>
  </si>
  <si>
    <t>85380</t>
  </si>
  <si>
    <t>STOCK EXPENSE</t>
  </si>
  <si>
    <t>2101</t>
  </si>
  <si>
    <t>EMPLOYEE PENSIONS AND BENEFITS-COMMON ST</t>
  </si>
  <si>
    <t>85350</t>
  </si>
  <si>
    <t>FAS 87</t>
  </si>
  <si>
    <t>9920</t>
  </si>
  <si>
    <t>EPB - Pension-QP - NonService Components</t>
  </si>
  <si>
    <t>930</t>
  </si>
  <si>
    <t>5000</t>
  </si>
  <si>
    <t>MISC GENERAL EXPENSE-STOCKHOLDER EXP</t>
  </si>
  <si>
    <t>MISC GENERAL EXPENSE-DIRECTORS FEES &amp; EX</t>
  </si>
  <si>
    <t>2105</t>
  </si>
  <si>
    <t>MISC GENERAL EXPENSE-CORPORATE</t>
  </si>
  <si>
    <t>2065</t>
  </si>
  <si>
    <t>MISC GENERAL EXPENSE-BONDHOLDER EXP</t>
  </si>
  <si>
    <t>4290</t>
  </si>
  <si>
    <t>MISC GENERAL EXPENSE-ANNUAL MEETING</t>
  </si>
  <si>
    <t>12997</t>
  </si>
  <si>
    <t>RESEARCH &amp; DEVELOP</t>
  </si>
  <si>
    <t>931</t>
  </si>
  <si>
    <t>RENTS-RENTS</t>
  </si>
  <si>
    <t>5010</t>
  </si>
  <si>
    <t>RENTS-RADIO EQUIP MAINT</t>
  </si>
  <si>
    <t>RENTS-MAINTENANCE</t>
  </si>
  <si>
    <t>16150</t>
  </si>
  <si>
    <t>ALBANY - FACILITIES</t>
  </si>
  <si>
    <t>935</t>
  </si>
  <si>
    <t>4363</t>
  </si>
  <si>
    <t>HQ Location Costs</t>
  </si>
  <si>
    <t>16130</t>
  </si>
  <si>
    <t>TUALATIN- FACILITIES</t>
  </si>
  <si>
    <t>MAINTENANCE OF GENERAL PLANT-OFFICE MAIN</t>
  </si>
  <si>
    <t>4385</t>
  </si>
  <si>
    <t>MAINTENANCE OF GENERAL PLANT-TUALATIN SV</t>
  </si>
  <si>
    <t>MAINTENANCE OF GENERAL PLANT-RADIO EQUIP</t>
  </si>
  <si>
    <t>4355</t>
  </si>
  <si>
    <t>MAINTENANCE OF GENERAL PLANT-MT SCOTT SV</t>
  </si>
  <si>
    <t>5105</t>
  </si>
  <si>
    <t>MAINTENANCE OF GENERAL PLANT-VEHICLE ACC</t>
  </si>
  <si>
    <t>4360</t>
  </si>
  <si>
    <t>MAINTENANCE OF GENERAL PLANT-ONE PAC SQ</t>
  </si>
  <si>
    <t>1045</t>
  </si>
  <si>
    <t>MAINTENANCE OF GENERAL PLANT-CNG MAINTEN</t>
  </si>
  <si>
    <t>MAINTENANCE OF GENERAL PLANT-MAINTENANCE</t>
  </si>
  <si>
    <t>MAINTENANCE OF GENERAL PLANT-OFFICE STAF</t>
  </si>
  <si>
    <t>MAINTENANCE OF GENERAL PLANT-A/V EQUIP</t>
  </si>
  <si>
    <t>16105</t>
  </si>
  <si>
    <t>MTSCOTT - FACILITIES</t>
  </si>
  <si>
    <t>16190</t>
  </si>
  <si>
    <t>COOS BAY - FACILITIE</t>
  </si>
  <si>
    <t>4380</t>
  </si>
  <si>
    <t>MAINTENANCE OF GENERAL PLANT-SUNSET SVCE</t>
  </si>
  <si>
    <t>16160</t>
  </si>
  <si>
    <t>EUGENE - FACILITIES</t>
  </si>
  <si>
    <t>16135</t>
  </si>
  <si>
    <t>SHERWOOD-FACILITIES</t>
  </si>
  <si>
    <t>5155</t>
  </si>
  <si>
    <t>MAINTENANCE OF GENERAL PLANT-DISTRIBUTIO</t>
  </si>
  <si>
    <t>MAINTENANCE OF GENERAL PLANT-MISC MEETIN</t>
  </si>
  <si>
    <t>MAINTENANCE OF GENERAL PLANT-SAFETY MEET</t>
  </si>
  <si>
    <t>5195</t>
  </si>
  <si>
    <t>MAINTENANCE OF GENERAL PLANT-PORTLAND LN</t>
  </si>
  <si>
    <t>5005</t>
  </si>
  <si>
    <t>MAINTENANCE OF GENERAL PLANT-MICROWAVE M</t>
  </si>
  <si>
    <t>4365</t>
  </si>
  <si>
    <t>MAINTENANCE OF GENERAL PLANT-PARKING BLO</t>
  </si>
  <si>
    <t>4345</t>
  </si>
  <si>
    <t>MAINTENANCE OF GENERAL PLANT-EXERCISE RO</t>
  </si>
  <si>
    <t>16165</t>
  </si>
  <si>
    <t>MIST - FACILITIES</t>
  </si>
  <si>
    <t>5200</t>
  </si>
  <si>
    <t>MAINTENANCE OF GENERAL PLANT-PURCHAS/STO</t>
  </si>
  <si>
    <t>16110</t>
  </si>
  <si>
    <t>ASTORIA - FACILITIES</t>
  </si>
  <si>
    <t>16180</t>
  </si>
  <si>
    <t>PDX LNG - FACILITIES</t>
  </si>
  <si>
    <t>16155</t>
  </si>
  <si>
    <t>CENTRAL - FACILITIES</t>
  </si>
  <si>
    <t>4370</t>
  </si>
  <si>
    <t>MAINTENANCE OF GENERAL PLANT-PARKROSE SV</t>
  </si>
  <si>
    <t>16120</t>
  </si>
  <si>
    <t>LINC CITY - FACILITI</t>
  </si>
  <si>
    <t>16139</t>
  </si>
  <si>
    <t>VANCOUVER - FACILITI</t>
  </si>
  <si>
    <t>5140</t>
  </si>
  <si>
    <t>MAINTENANCE OF GENERAL PLANT-CENTRAL SVC</t>
  </si>
  <si>
    <t>16140</t>
  </si>
  <si>
    <t>SALEM - FACILITIES</t>
  </si>
  <si>
    <t>MAINTENANCE OF GENERAL PLANT-TELECOM MAI</t>
  </si>
  <si>
    <t>15502</t>
  </si>
  <si>
    <t>LEGACY ENV. PROGRAM</t>
  </si>
  <si>
    <t>Total Reclassifications for WA Rate Case (System-Wide):</t>
  </si>
  <si>
    <t>FY 2017 Actuals</t>
  </si>
  <si>
    <t>AS BOOKED</t>
  </si>
  <si>
    <t>ANALYSIS RESULT</t>
  </si>
  <si>
    <t>MOVEMENT</t>
  </si>
  <si>
    <t>Total Moving Out</t>
  </si>
  <si>
    <t>after reclass per 2017 study</t>
  </si>
  <si>
    <t>reclass</t>
  </si>
  <si>
    <t>% moved</t>
  </si>
  <si>
    <t>% applied</t>
  </si>
  <si>
    <t>NW Natural</t>
  </si>
  <si>
    <t>Washington Quarterly Results of Operations Report</t>
  </si>
  <si>
    <t>Operations and Maintenance Expense: Allocation of System Amounts</t>
  </si>
  <si>
    <t>System</t>
  </si>
  <si>
    <t>Washington</t>
  </si>
  <si>
    <t>Oregon</t>
  </si>
  <si>
    <t>Natural Gas Storage</t>
  </si>
  <si>
    <t>Underground Storage Expense</t>
  </si>
  <si>
    <t>Operation</t>
  </si>
  <si>
    <t>Wells Expense</t>
  </si>
  <si>
    <t>Compressor Station Expense</t>
  </si>
  <si>
    <t>Measuring and Regulator Station Expense</t>
  </si>
  <si>
    <t>Purification Expense</t>
  </si>
  <si>
    <t>Maintenance</t>
  </si>
  <si>
    <t>Total Underground Storage Expense</t>
  </si>
  <si>
    <t>Other Storage Expense</t>
  </si>
  <si>
    <t>Supervision and Engineering</t>
  </si>
  <si>
    <t>Total Other Storage Expense</t>
  </si>
  <si>
    <t>Liquified Natural Gas Expense</t>
  </si>
  <si>
    <t>Total Liquified Natural Gas Expense</t>
  </si>
  <si>
    <t>Total Natural Gas Storage</t>
  </si>
  <si>
    <t>Transmission Expense</t>
  </si>
  <si>
    <t>Mains Expense</t>
  </si>
  <si>
    <t>Maintenance of Mains</t>
  </si>
  <si>
    <t>Total Transmission Expense</t>
  </si>
  <si>
    <t>Distribution Expense</t>
  </si>
  <si>
    <t>Mains and Services Expense</t>
  </si>
  <si>
    <t>Measuring and Regulator Station Expense - General</t>
  </si>
  <si>
    <t>Measuring and Regulator Station Expense - City Gate</t>
  </si>
  <si>
    <t>Meter and House Regulator Expense</t>
  </si>
  <si>
    <t>Customer Installation Expense</t>
  </si>
  <si>
    <t>Other Expense</t>
  </si>
  <si>
    <t>Rents</t>
  </si>
  <si>
    <t>Mains</t>
  </si>
  <si>
    <t>Services</t>
  </si>
  <si>
    <t>Meters and House Regulators</t>
  </si>
  <si>
    <t>Other Equipment</t>
  </si>
  <si>
    <t>Total Distribution Expense</t>
  </si>
  <si>
    <t>Customer Accounts Expense</t>
  </si>
  <si>
    <t>Supervision</t>
  </si>
  <si>
    <t>Meter Reading Expenses</t>
  </si>
  <si>
    <t>Customer Records and Collection Expense</t>
  </si>
  <si>
    <t>Uncollectible Accounts</t>
  </si>
  <si>
    <t>Total Customer Accounts Expense</t>
  </si>
  <si>
    <t>Customer Service and Informational</t>
  </si>
  <si>
    <t>Customer Assistance Expense</t>
  </si>
  <si>
    <t>Customer Information Expense</t>
  </si>
  <si>
    <t>Miscellaneous Customer Service Expense</t>
  </si>
  <si>
    <t>Total Customer Service and Informational</t>
  </si>
  <si>
    <t>Sales Expense</t>
  </si>
  <si>
    <t>Demonstration and Selling Expense</t>
  </si>
  <si>
    <t>Advertising</t>
  </si>
  <si>
    <t>916</t>
  </si>
  <si>
    <t>Miscellaneous Sales Expense</t>
  </si>
  <si>
    <t>Total Sales Expense</t>
  </si>
  <si>
    <t>Administrative and General Expense</t>
  </si>
  <si>
    <t>Office Supplies and Expense</t>
  </si>
  <si>
    <t>Administrative Expenses Transferred - Credit</t>
  </si>
  <si>
    <t>Property Insurance Premium</t>
  </si>
  <si>
    <t>Injuries and Damages</t>
  </si>
  <si>
    <t>Employee Pensions and Benefits</t>
  </si>
  <si>
    <t>928</t>
  </si>
  <si>
    <t>Regulatory Commission Expense</t>
  </si>
  <si>
    <t>Miscellaneous General Expense</t>
  </si>
  <si>
    <t>Maintenance of General Plant</t>
  </si>
  <si>
    <t>Total Administrative and General Expense</t>
  </si>
  <si>
    <t>Total Operations and Maintenance Expense</t>
  </si>
  <si>
    <t>Storage Maint. Expense of Compressor Equp</t>
  </si>
  <si>
    <t>LNG Fuel Expense - Credit Liquef Costs</t>
  </si>
  <si>
    <t>Twelve Months Ended September 30, 2018</t>
  </si>
  <si>
    <t>O&amp;M based on Regulatory application of Pension related costs in O&amp;M (costs map to Non-Operating for GAAP).</t>
  </si>
  <si>
    <t>Note:  O&amp;M above excludes amounts that are not intended to be recoverable in ratemaking.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</si>
</sst>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164" fontId="0" fillId="0" borderId="1" xfId="1" applyNumberFormat="1" applyFont="1" applyBorder="1"/>
    <xf numFmtId="0" fontId="0" fillId="0" borderId="0" xfId="0" applyFill="1" applyAlignment="1">
      <alignment vertical="center"/>
    </xf>
    <xf numFmtId="164" fontId="0" fillId="0" borderId="0" xfId="1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left"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9" fontId="3" fillId="0" borderId="0" xfId="2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0" fillId="2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theme" Target="theme/theme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6"/>
  <sheetViews>
    <sheetView tabSelected="1" topLeftCell="A1065" workbookViewId="0">
      <selection activeCell="E1103" sqref="E1103"/>
    </sheetView>
  </sheetViews>
  <sheetFormatPr defaultColWidth="9.140625" defaultRowHeight="15" x14ac:dyDescent="0.25"/>
  <cols>
    <col min="1" max="1" width="7.7109375" style="8" bestFit="1" customWidth="1"/>
    <col min="2" max="2" width="11.28515625" style="8" bestFit="1" customWidth="1"/>
    <col min="3" max="3" width="25.28515625" style="8" bestFit="1" customWidth="1"/>
    <col min="4" max="4" width="8.85546875" style="8" bestFit="1" customWidth="1"/>
    <col min="5" max="5" width="47.28515625" style="8" bestFit="1" customWidth="1"/>
    <col min="6" max="7" width="14.7109375" style="9" customWidth="1"/>
    <col min="8" max="8" width="13.7109375" style="8" customWidth="1"/>
    <col min="9" max="16384" width="9.140625" style="8"/>
  </cols>
  <sheetData>
    <row r="1" spans="1: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>
        <v>3.6344959999999991</v>
      </c>
      <c r="G1" s="9">
        <v>34.880000000000003</v>
      </c>
    </row>
    <row r="2" spans="1:7" x14ac:dyDescent="0.25">
      <c r="A2" s="8" t="s">
        <v>0</v>
      </c>
      <c r="B2" s="8" t="s">
        <v>5</v>
      </c>
      <c r="C2" s="8" t="s">
        <v>6</v>
      </c>
      <c r="D2" s="8" t="s">
        <v>3</v>
      </c>
      <c r="E2" s="8" t="s">
        <v>4</v>
      </c>
      <c r="F2" s="9">
        <v>6.0206759999999981</v>
      </c>
      <c r="G2" s="9">
        <v>57.78</v>
      </c>
    </row>
    <row r="3" spans="1:7" x14ac:dyDescent="0.25">
      <c r="A3" s="8" t="s">
        <v>0</v>
      </c>
      <c r="B3" s="8" t="s">
        <v>7</v>
      </c>
      <c r="C3" s="8" t="s">
        <v>8</v>
      </c>
      <c r="D3" s="8" t="s">
        <v>9</v>
      </c>
      <c r="E3" s="8" t="s">
        <v>10</v>
      </c>
      <c r="F3" s="9">
        <v>23.425201999999992</v>
      </c>
      <c r="G3" s="9">
        <v>224.81</v>
      </c>
    </row>
    <row r="4" spans="1:7" x14ac:dyDescent="0.25">
      <c r="A4" s="8" t="s">
        <v>0</v>
      </c>
      <c r="B4" s="8" t="s">
        <v>1</v>
      </c>
      <c r="C4" s="8" t="s">
        <v>2</v>
      </c>
      <c r="D4" s="8" t="s">
        <v>11</v>
      </c>
      <c r="E4" s="8" t="s">
        <v>12</v>
      </c>
      <c r="F4" s="9">
        <v>31.308973999999992</v>
      </c>
      <c r="G4" s="9">
        <v>300.47000000000003</v>
      </c>
    </row>
    <row r="5" spans="1:7" x14ac:dyDescent="0.25">
      <c r="A5" s="8" t="s">
        <v>0</v>
      </c>
      <c r="B5" s="8" t="s">
        <v>13</v>
      </c>
      <c r="C5" s="8" t="s">
        <v>14</v>
      </c>
      <c r="D5" s="8" t="s">
        <v>9</v>
      </c>
      <c r="E5" s="8" t="s">
        <v>10</v>
      </c>
      <c r="F5" s="9">
        <v>125.03999999999995</v>
      </c>
      <c r="G5" s="9">
        <v>1200</v>
      </c>
    </row>
    <row r="6" spans="1:7" x14ac:dyDescent="0.25">
      <c r="A6" s="8" t="s">
        <v>0</v>
      </c>
      <c r="B6" s="8" t="s">
        <v>1</v>
      </c>
      <c r="C6" s="8" t="s">
        <v>2</v>
      </c>
      <c r="D6" s="8" t="s">
        <v>9</v>
      </c>
      <c r="E6" s="8" t="s">
        <v>10</v>
      </c>
      <c r="F6" s="9">
        <v>156.29999999999993</v>
      </c>
      <c r="G6" s="9">
        <v>1500</v>
      </c>
    </row>
    <row r="7" spans="1:7" x14ac:dyDescent="0.25">
      <c r="A7" s="8" t="s">
        <v>0</v>
      </c>
      <c r="B7" s="8" t="s">
        <v>15</v>
      </c>
      <c r="C7" s="8" t="s">
        <v>16</v>
      </c>
      <c r="D7" s="8" t="s">
        <v>9</v>
      </c>
      <c r="E7" s="8" t="s">
        <v>10</v>
      </c>
      <c r="F7" s="9">
        <v>166.71999999999994</v>
      </c>
      <c r="G7" s="9">
        <v>1600</v>
      </c>
    </row>
    <row r="8" spans="1:7" x14ac:dyDescent="0.25">
      <c r="A8" s="8" t="s">
        <v>0</v>
      </c>
      <c r="B8" s="8" t="s">
        <v>15</v>
      </c>
      <c r="C8" s="8" t="s">
        <v>16</v>
      </c>
      <c r="D8" s="8" t="s">
        <v>17</v>
      </c>
      <c r="E8" s="8" t="s">
        <v>18</v>
      </c>
      <c r="F8" s="9">
        <v>3673.0468739999997</v>
      </c>
      <c r="G8" s="9">
        <v>35249.970000000008</v>
      </c>
    </row>
    <row r="9" spans="1:7" x14ac:dyDescent="0.25">
      <c r="A9" s="8" t="s">
        <v>0</v>
      </c>
      <c r="B9" s="8" t="s">
        <v>15</v>
      </c>
      <c r="C9" s="8" t="s">
        <v>16</v>
      </c>
      <c r="D9" s="8" t="s">
        <v>19</v>
      </c>
      <c r="E9" s="8" t="s">
        <v>20</v>
      </c>
      <c r="F9" s="9">
        <v>8296.9249999999956</v>
      </c>
      <c r="G9" s="9">
        <v>79624.999999999971</v>
      </c>
    </row>
    <row r="10" spans="1:7" x14ac:dyDescent="0.25">
      <c r="A10" s="8" t="s">
        <v>0</v>
      </c>
      <c r="B10" s="8" t="s">
        <v>15</v>
      </c>
      <c r="C10" s="8" t="s">
        <v>16</v>
      </c>
      <c r="D10" s="8" t="s">
        <v>21</v>
      </c>
      <c r="E10" s="8" t="s">
        <v>22</v>
      </c>
      <c r="F10" s="9">
        <v>8737.3617279999944</v>
      </c>
      <c r="G10" s="9">
        <v>83851.839999999982</v>
      </c>
    </row>
    <row r="11" spans="1:7" x14ac:dyDescent="0.25">
      <c r="A11" s="8" t="s">
        <v>0</v>
      </c>
      <c r="B11" s="8" t="s">
        <v>15</v>
      </c>
      <c r="C11" s="8" t="s">
        <v>16</v>
      </c>
      <c r="D11" s="8" t="s">
        <v>11</v>
      </c>
      <c r="E11" s="8" t="s">
        <v>12</v>
      </c>
      <c r="F11" s="9">
        <v>9183.0417999999954</v>
      </c>
      <c r="G11" s="9">
        <v>88128.999999999985</v>
      </c>
    </row>
    <row r="12" spans="1:7" x14ac:dyDescent="0.25">
      <c r="A12" s="8" t="s">
        <v>23</v>
      </c>
      <c r="B12" s="8" t="s">
        <v>1</v>
      </c>
      <c r="C12" s="8" t="s">
        <v>2</v>
      </c>
      <c r="D12" s="8" t="s">
        <v>24</v>
      </c>
      <c r="E12" s="8" t="s">
        <v>25</v>
      </c>
      <c r="F12" s="9">
        <v>84.687507999999966</v>
      </c>
      <c r="G12" s="9">
        <v>812.74</v>
      </c>
    </row>
    <row r="13" spans="1:7" x14ac:dyDescent="0.25">
      <c r="A13" s="8" t="s">
        <v>23</v>
      </c>
      <c r="B13" s="8" t="s">
        <v>13</v>
      </c>
      <c r="C13" s="8" t="s">
        <v>14</v>
      </c>
      <c r="D13" s="8" t="s">
        <v>26</v>
      </c>
      <c r="E13" s="8" t="s">
        <v>25</v>
      </c>
      <c r="F13" s="9">
        <v>312.08420999999987</v>
      </c>
      <c r="G13" s="9">
        <v>2995.0499999999997</v>
      </c>
    </row>
    <row r="14" spans="1:7" x14ac:dyDescent="0.25">
      <c r="A14" s="8" t="s">
        <v>23</v>
      </c>
      <c r="B14" s="8" t="s">
        <v>13</v>
      </c>
      <c r="C14" s="8" t="s">
        <v>14</v>
      </c>
      <c r="D14" s="8" t="s">
        <v>27</v>
      </c>
      <c r="E14" s="8" t="s">
        <v>25</v>
      </c>
      <c r="F14" s="9">
        <v>445.17991199999989</v>
      </c>
      <c r="G14" s="9">
        <v>4272.3600000000006</v>
      </c>
    </row>
    <row r="15" spans="1:7" x14ac:dyDescent="0.25">
      <c r="A15" s="8" t="s">
        <v>23</v>
      </c>
      <c r="B15" s="8" t="s">
        <v>1</v>
      </c>
      <c r="C15" s="8" t="s">
        <v>2</v>
      </c>
      <c r="D15" s="8" t="s">
        <v>27</v>
      </c>
      <c r="E15" s="8" t="s">
        <v>25</v>
      </c>
      <c r="F15" s="9">
        <v>562.04437999999971</v>
      </c>
      <c r="G15" s="9">
        <v>5393.9</v>
      </c>
    </row>
    <row r="16" spans="1:7" x14ac:dyDescent="0.25">
      <c r="A16" s="8" t="s">
        <v>23</v>
      </c>
      <c r="B16" s="8" t="s">
        <v>13</v>
      </c>
      <c r="C16" s="8" t="s">
        <v>14</v>
      </c>
      <c r="D16" s="8" t="s">
        <v>28</v>
      </c>
      <c r="E16" s="8" t="s">
        <v>25</v>
      </c>
      <c r="F16" s="9">
        <v>1243.7384939999995</v>
      </c>
      <c r="G16" s="9">
        <v>11936.07</v>
      </c>
    </row>
    <row r="17" spans="1:7" x14ac:dyDescent="0.25">
      <c r="A17" s="8" t="s">
        <v>23</v>
      </c>
      <c r="B17" s="8" t="s">
        <v>13</v>
      </c>
      <c r="C17" s="8" t="s">
        <v>14</v>
      </c>
      <c r="D17" s="8" t="s">
        <v>24</v>
      </c>
      <c r="E17" s="8" t="s">
        <v>25</v>
      </c>
      <c r="F17" s="9">
        <v>4966.9587099999981</v>
      </c>
      <c r="G17" s="9">
        <v>47667.55</v>
      </c>
    </row>
    <row r="18" spans="1:7" x14ac:dyDescent="0.25">
      <c r="A18" s="8" t="s">
        <v>29</v>
      </c>
      <c r="B18" s="8" t="s">
        <v>1</v>
      </c>
      <c r="C18" s="8" t="s">
        <v>2</v>
      </c>
      <c r="D18" s="8" t="s">
        <v>24</v>
      </c>
      <c r="E18" s="8" t="s">
        <v>30</v>
      </c>
      <c r="F18" s="9">
        <v>1.0419999999999995E-2</v>
      </c>
      <c r="G18" s="9">
        <v>9.9999999999999992E-2</v>
      </c>
    </row>
    <row r="19" spans="1:7" x14ac:dyDescent="0.25">
      <c r="A19" s="8" t="s">
        <v>31</v>
      </c>
      <c r="B19" s="8" t="s">
        <v>32</v>
      </c>
      <c r="C19" s="8" t="s">
        <v>33</v>
      </c>
      <c r="D19" s="8" t="s">
        <v>34</v>
      </c>
      <c r="E19" s="8" t="s">
        <v>35</v>
      </c>
      <c r="F19" s="9">
        <v>54.467517599999979</v>
      </c>
      <c r="G19" s="9">
        <v>485.97</v>
      </c>
    </row>
    <row r="20" spans="1:7" x14ac:dyDescent="0.25">
      <c r="A20" s="8" t="s">
        <v>31</v>
      </c>
      <c r="B20" s="8" t="s">
        <v>36</v>
      </c>
      <c r="C20" s="8" t="s">
        <v>37</v>
      </c>
      <c r="D20" s="8" t="s">
        <v>34</v>
      </c>
      <c r="E20" s="8" t="s">
        <v>35</v>
      </c>
      <c r="F20" s="9">
        <v>196.05229999999992</v>
      </c>
      <c r="G20" s="9">
        <v>1881.5</v>
      </c>
    </row>
    <row r="21" spans="1:7" x14ac:dyDescent="0.25">
      <c r="A21" s="8" t="s">
        <v>31</v>
      </c>
      <c r="B21" s="8" t="s">
        <v>38</v>
      </c>
      <c r="C21" s="8" t="s">
        <v>39</v>
      </c>
      <c r="D21" s="8" t="s">
        <v>34</v>
      </c>
      <c r="E21" s="8" t="s">
        <v>35</v>
      </c>
      <c r="F21" s="9">
        <v>0</v>
      </c>
      <c r="G21" s="9">
        <v>8202.93</v>
      </c>
    </row>
    <row r="22" spans="1:7" x14ac:dyDescent="0.25">
      <c r="A22" s="8" t="s">
        <v>31</v>
      </c>
      <c r="B22" s="8" t="s">
        <v>40</v>
      </c>
      <c r="C22" s="8" t="s">
        <v>41</v>
      </c>
      <c r="D22" s="8" t="s">
        <v>34</v>
      </c>
      <c r="E22" s="8" t="s">
        <v>35</v>
      </c>
      <c r="F22" s="9">
        <v>1103.8352479999999</v>
      </c>
      <c r="G22" s="9">
        <v>9846.880000000001</v>
      </c>
    </row>
    <row r="23" spans="1:7" x14ac:dyDescent="0.25">
      <c r="A23" s="8" t="s">
        <v>31</v>
      </c>
      <c r="B23" s="8" t="s">
        <v>7</v>
      </c>
      <c r="C23" s="8" t="s">
        <v>8</v>
      </c>
      <c r="D23" s="8" t="s">
        <v>34</v>
      </c>
      <c r="E23" s="8" t="s">
        <v>35</v>
      </c>
      <c r="F23" s="9">
        <v>2678.3157720000004</v>
      </c>
      <c r="G23" s="9">
        <v>32037.27</v>
      </c>
    </row>
    <row r="24" spans="1:7" x14ac:dyDescent="0.25">
      <c r="A24" s="8" t="s">
        <v>31</v>
      </c>
      <c r="B24" s="8" t="s">
        <v>42</v>
      </c>
      <c r="C24" s="8" t="s">
        <v>43</v>
      </c>
      <c r="D24" s="8" t="s">
        <v>34</v>
      </c>
      <c r="E24" s="8" t="s">
        <v>35</v>
      </c>
      <c r="F24" s="9">
        <v>3903.1579859999979</v>
      </c>
      <c r="G24" s="9">
        <v>37458.329999999994</v>
      </c>
    </row>
    <row r="25" spans="1:7" x14ac:dyDescent="0.25">
      <c r="A25" s="8" t="s">
        <v>31</v>
      </c>
      <c r="B25" s="8" t="s">
        <v>1</v>
      </c>
      <c r="C25" s="8" t="s">
        <v>2</v>
      </c>
      <c r="D25" s="8" t="s">
        <v>34</v>
      </c>
      <c r="E25" s="8" t="s">
        <v>35</v>
      </c>
      <c r="F25" s="9">
        <v>73551.225737999994</v>
      </c>
      <c r="G25" s="9">
        <v>705865.89000000025</v>
      </c>
    </row>
    <row r="26" spans="1:7" x14ac:dyDescent="0.25">
      <c r="A26" s="8" t="s">
        <v>31</v>
      </c>
      <c r="B26" s="8" t="s">
        <v>13</v>
      </c>
      <c r="C26" s="8" t="s">
        <v>14</v>
      </c>
      <c r="D26" s="8" t="s">
        <v>34</v>
      </c>
      <c r="E26" s="8" t="s">
        <v>35</v>
      </c>
      <c r="F26" s="9">
        <v>190795.37040399993</v>
      </c>
      <c r="G26" s="9">
        <v>1831049.62</v>
      </c>
    </row>
    <row r="27" spans="1:7" x14ac:dyDescent="0.25">
      <c r="A27" s="8" t="s">
        <v>44</v>
      </c>
      <c r="B27" s="8" t="s">
        <v>45</v>
      </c>
      <c r="C27" s="8" t="s">
        <v>46</v>
      </c>
      <c r="D27" s="8" t="s">
        <v>47</v>
      </c>
      <c r="E27" s="8" t="s">
        <v>48</v>
      </c>
      <c r="F27" s="9">
        <v>6.3254400000000004</v>
      </c>
      <c r="G27" s="9">
        <v>527.12</v>
      </c>
    </row>
    <row r="28" spans="1:7" x14ac:dyDescent="0.25">
      <c r="A28" s="8" t="s">
        <v>44</v>
      </c>
      <c r="B28" s="8" t="s">
        <v>1</v>
      </c>
      <c r="C28" s="8" t="s">
        <v>2</v>
      </c>
      <c r="D28" s="8" t="s">
        <v>47</v>
      </c>
      <c r="E28" s="8" t="s">
        <v>48</v>
      </c>
      <c r="F28" s="9">
        <v>837.44393799999932</v>
      </c>
      <c r="G28" s="9">
        <v>8036.8899999999967</v>
      </c>
    </row>
    <row r="29" spans="1:7" x14ac:dyDescent="0.25">
      <c r="A29" s="8" t="s">
        <v>44</v>
      </c>
      <c r="B29" s="8" t="s">
        <v>13</v>
      </c>
      <c r="C29" s="8" t="s">
        <v>14</v>
      </c>
      <c r="D29" s="8" t="s">
        <v>47</v>
      </c>
      <c r="E29" s="8" t="s">
        <v>48</v>
      </c>
      <c r="F29" s="9">
        <v>1294.5057759999995</v>
      </c>
      <c r="G29" s="9">
        <v>12423.28</v>
      </c>
    </row>
    <row r="30" spans="1:7" x14ac:dyDescent="0.25">
      <c r="A30" s="8" t="s">
        <v>49</v>
      </c>
      <c r="B30" s="8" t="s">
        <v>38</v>
      </c>
      <c r="C30" s="8" t="s">
        <v>39</v>
      </c>
      <c r="D30" s="8" t="s">
        <v>50</v>
      </c>
      <c r="E30" s="8" t="s">
        <v>51</v>
      </c>
      <c r="F30" s="9">
        <v>11.674567999999995</v>
      </c>
      <c r="G30" s="9">
        <v>112.04</v>
      </c>
    </row>
    <row r="31" spans="1:7" x14ac:dyDescent="0.25">
      <c r="A31" s="8" t="s">
        <v>49</v>
      </c>
      <c r="B31" s="8" t="s">
        <v>52</v>
      </c>
      <c r="C31" s="8" t="s">
        <v>53</v>
      </c>
      <c r="D31" s="8" t="s">
        <v>50</v>
      </c>
      <c r="E31" s="8" t="s">
        <v>51</v>
      </c>
      <c r="F31" s="9">
        <v>1324.3819999999994</v>
      </c>
      <c r="G31" s="9">
        <v>12710</v>
      </c>
    </row>
    <row r="32" spans="1:7" x14ac:dyDescent="0.25">
      <c r="A32" s="8" t="s">
        <v>49</v>
      </c>
      <c r="B32" s="8" t="s">
        <v>1</v>
      </c>
      <c r="C32" s="8" t="s">
        <v>2</v>
      </c>
      <c r="D32" s="8" t="s">
        <v>50</v>
      </c>
      <c r="E32" s="8" t="s">
        <v>51</v>
      </c>
      <c r="F32" s="9">
        <v>10264.891005999994</v>
      </c>
      <c r="G32" s="9">
        <v>98511.43</v>
      </c>
    </row>
    <row r="33" spans="1:7" x14ac:dyDescent="0.25">
      <c r="A33" s="8" t="s">
        <v>49</v>
      </c>
      <c r="B33" s="8" t="s">
        <v>13</v>
      </c>
      <c r="C33" s="8" t="s">
        <v>14</v>
      </c>
      <c r="D33" s="8" t="s">
        <v>50</v>
      </c>
      <c r="E33" s="8" t="s">
        <v>51</v>
      </c>
      <c r="F33" s="9">
        <v>13139.654385999995</v>
      </c>
      <c r="G33" s="9">
        <v>126100.33</v>
      </c>
    </row>
    <row r="34" spans="1:7" x14ac:dyDescent="0.25">
      <c r="A34" s="8" t="s">
        <v>54</v>
      </c>
      <c r="B34" s="8" t="s">
        <v>13</v>
      </c>
      <c r="C34" s="8" t="s">
        <v>14</v>
      </c>
      <c r="D34" s="8" t="s">
        <v>55</v>
      </c>
      <c r="E34" s="8" t="s">
        <v>56</v>
      </c>
      <c r="F34" s="9">
        <v>24220.194857999988</v>
      </c>
      <c r="G34" s="9">
        <v>232439.48999999993</v>
      </c>
    </row>
    <row r="35" spans="1:7" x14ac:dyDescent="0.25">
      <c r="A35" s="8" t="s">
        <v>57</v>
      </c>
      <c r="B35" s="8" t="s">
        <v>38</v>
      </c>
      <c r="C35" s="8" t="s">
        <v>39</v>
      </c>
      <c r="D35" s="8" t="s">
        <v>58</v>
      </c>
      <c r="E35" s="8" t="s">
        <v>59</v>
      </c>
      <c r="F35" s="9">
        <v>1709.4530999999993</v>
      </c>
      <c r="G35" s="9">
        <v>16405.5</v>
      </c>
    </row>
    <row r="36" spans="1:7" x14ac:dyDescent="0.25">
      <c r="A36" s="8" t="s">
        <v>57</v>
      </c>
      <c r="B36" s="8" t="s">
        <v>13</v>
      </c>
      <c r="C36" s="8" t="s">
        <v>14</v>
      </c>
      <c r="D36" s="8" t="s">
        <v>58</v>
      </c>
      <c r="E36" s="8" t="s">
        <v>59</v>
      </c>
      <c r="F36" s="9">
        <v>4102.0257699999993</v>
      </c>
      <c r="G36" s="9">
        <v>39366.850000000006</v>
      </c>
    </row>
    <row r="37" spans="1:7" x14ac:dyDescent="0.25">
      <c r="A37" s="8" t="s">
        <v>57</v>
      </c>
      <c r="B37" s="8" t="s">
        <v>1</v>
      </c>
      <c r="C37" s="8" t="s">
        <v>2</v>
      </c>
      <c r="D37" s="8" t="s">
        <v>58</v>
      </c>
      <c r="E37" s="8" t="s">
        <v>59</v>
      </c>
      <c r="F37" s="9">
        <v>5440.2976299999991</v>
      </c>
      <c r="G37" s="9">
        <v>52210.150000000009</v>
      </c>
    </row>
    <row r="38" spans="1:7" x14ac:dyDescent="0.25">
      <c r="A38" s="8" t="s">
        <v>57</v>
      </c>
      <c r="B38" s="8" t="s">
        <v>7</v>
      </c>
      <c r="C38" s="8" t="s">
        <v>8</v>
      </c>
      <c r="D38" s="8" t="s">
        <v>58</v>
      </c>
      <c r="E38" s="8" t="s">
        <v>59</v>
      </c>
      <c r="F38" s="9">
        <v>6676.5556059999972</v>
      </c>
      <c r="G38" s="9">
        <v>64074.43</v>
      </c>
    </row>
    <row r="39" spans="1:7" x14ac:dyDescent="0.25">
      <c r="A39" s="8" t="s">
        <v>60</v>
      </c>
      <c r="B39" s="8" t="s">
        <v>61</v>
      </c>
      <c r="C39" s="8" t="s">
        <v>62</v>
      </c>
      <c r="D39" s="8" t="s">
        <v>63</v>
      </c>
      <c r="E39" s="8" t="s">
        <v>64</v>
      </c>
      <c r="F39" s="9">
        <v>2.500799999999999</v>
      </c>
      <c r="G39" s="9">
        <v>24</v>
      </c>
    </row>
    <row r="40" spans="1:7" x14ac:dyDescent="0.25">
      <c r="A40" s="8" t="s">
        <v>60</v>
      </c>
      <c r="B40" s="8" t="s">
        <v>65</v>
      </c>
      <c r="C40" s="8" t="s">
        <v>66</v>
      </c>
      <c r="D40" s="8" t="s">
        <v>67</v>
      </c>
      <c r="E40" s="8" t="s">
        <v>68</v>
      </c>
      <c r="F40" s="9">
        <v>14.665107999999995</v>
      </c>
      <c r="G40" s="9">
        <v>140.74</v>
      </c>
    </row>
    <row r="41" spans="1:7" x14ac:dyDescent="0.25">
      <c r="A41" s="8" t="s">
        <v>60</v>
      </c>
      <c r="B41" s="8" t="s">
        <v>45</v>
      </c>
      <c r="C41" s="8" t="s">
        <v>46</v>
      </c>
      <c r="D41" s="8" t="s">
        <v>67</v>
      </c>
      <c r="E41" s="8" t="s">
        <v>68</v>
      </c>
      <c r="F41" s="9">
        <v>38.325801999999989</v>
      </c>
      <c r="G41" s="9">
        <v>367.81</v>
      </c>
    </row>
    <row r="42" spans="1:7" x14ac:dyDescent="0.25">
      <c r="A42" s="8" t="s">
        <v>60</v>
      </c>
      <c r="B42" s="8" t="s">
        <v>38</v>
      </c>
      <c r="C42" s="8" t="s">
        <v>39</v>
      </c>
      <c r="D42" s="8" t="s">
        <v>69</v>
      </c>
      <c r="E42" s="8" t="s">
        <v>70</v>
      </c>
      <c r="F42" s="9">
        <v>854.74530599999969</v>
      </c>
      <c r="G42" s="9">
        <v>8202.93</v>
      </c>
    </row>
    <row r="43" spans="1:7" x14ac:dyDescent="0.25">
      <c r="A43" s="8" t="s">
        <v>60</v>
      </c>
      <c r="B43" s="8" t="s">
        <v>38</v>
      </c>
      <c r="C43" s="8" t="s">
        <v>39</v>
      </c>
      <c r="D43" s="8" t="s">
        <v>63</v>
      </c>
      <c r="E43" s="8" t="s">
        <v>64</v>
      </c>
      <c r="F43" s="9">
        <v>854.74530599999969</v>
      </c>
      <c r="G43" s="9">
        <v>8202.93</v>
      </c>
    </row>
    <row r="44" spans="1:7" x14ac:dyDescent="0.25">
      <c r="A44" s="8" t="s">
        <v>60</v>
      </c>
      <c r="B44" s="8" t="s">
        <v>61</v>
      </c>
      <c r="C44" s="8" t="s">
        <v>62</v>
      </c>
      <c r="D44" s="8" t="s">
        <v>69</v>
      </c>
      <c r="E44" s="8" t="s">
        <v>70</v>
      </c>
      <c r="F44" s="9">
        <v>1819.9926279999993</v>
      </c>
      <c r="G44" s="9">
        <v>17466.34</v>
      </c>
    </row>
    <row r="45" spans="1:7" x14ac:dyDescent="0.25">
      <c r="A45" s="8" t="s">
        <v>60</v>
      </c>
      <c r="B45" s="8" t="s">
        <v>71</v>
      </c>
      <c r="C45" s="8" t="s">
        <v>72</v>
      </c>
      <c r="D45" s="8" t="s">
        <v>63</v>
      </c>
      <c r="E45" s="8" t="s">
        <v>64</v>
      </c>
      <c r="F45" s="9">
        <v>1962.267307999999</v>
      </c>
      <c r="G45" s="9">
        <v>18831.739999999998</v>
      </c>
    </row>
    <row r="46" spans="1:7" x14ac:dyDescent="0.25">
      <c r="A46" s="8" t="s">
        <v>60</v>
      </c>
      <c r="B46" s="8" t="s">
        <v>1</v>
      </c>
      <c r="C46" s="8" t="s">
        <v>2</v>
      </c>
      <c r="D46" s="8" t="s">
        <v>69</v>
      </c>
      <c r="E46" s="8" t="s">
        <v>70</v>
      </c>
      <c r="F46" s="9">
        <v>2052.7222859999993</v>
      </c>
      <c r="G46" s="9">
        <v>19699.830000000002</v>
      </c>
    </row>
    <row r="47" spans="1:7" x14ac:dyDescent="0.25">
      <c r="A47" s="8" t="s">
        <v>60</v>
      </c>
      <c r="B47" s="8" t="s">
        <v>1</v>
      </c>
      <c r="C47" s="8" t="s">
        <v>2</v>
      </c>
      <c r="D47" s="8" t="s">
        <v>63</v>
      </c>
      <c r="E47" s="8" t="s">
        <v>64</v>
      </c>
      <c r="F47" s="9">
        <v>2479.1326519999993</v>
      </c>
      <c r="G47" s="9">
        <v>23792.06</v>
      </c>
    </row>
    <row r="48" spans="1:7" x14ac:dyDescent="0.25">
      <c r="A48" s="8" t="s">
        <v>60</v>
      </c>
      <c r="B48" s="8" t="s">
        <v>7</v>
      </c>
      <c r="C48" s="8" t="s">
        <v>8</v>
      </c>
      <c r="D48" s="8" t="s">
        <v>69</v>
      </c>
      <c r="E48" s="8" t="s">
        <v>70</v>
      </c>
      <c r="F48" s="9">
        <v>3338.2835339999988</v>
      </c>
      <c r="G48" s="9">
        <v>32037.27</v>
      </c>
    </row>
    <row r="49" spans="1:7" x14ac:dyDescent="0.25">
      <c r="A49" s="8" t="s">
        <v>60</v>
      </c>
      <c r="B49" s="8" t="s">
        <v>7</v>
      </c>
      <c r="C49" s="8" t="s">
        <v>8</v>
      </c>
      <c r="D49" s="8" t="s">
        <v>63</v>
      </c>
      <c r="E49" s="8" t="s">
        <v>64</v>
      </c>
      <c r="F49" s="9">
        <v>3338.2835339999988</v>
      </c>
      <c r="G49" s="9">
        <v>32037.27</v>
      </c>
    </row>
    <row r="50" spans="1:7" x14ac:dyDescent="0.25">
      <c r="A50" s="8" t="s">
        <v>60</v>
      </c>
      <c r="B50" s="8" t="s">
        <v>1</v>
      </c>
      <c r="C50" s="8" t="s">
        <v>2</v>
      </c>
      <c r="D50" s="8" t="s">
        <v>67</v>
      </c>
      <c r="E50" s="8" t="s">
        <v>68</v>
      </c>
      <c r="F50" s="9">
        <v>12054.639583999995</v>
      </c>
      <c r="G50" s="9">
        <v>115687.51999999999</v>
      </c>
    </row>
    <row r="51" spans="1:7" x14ac:dyDescent="0.25">
      <c r="A51" s="8" t="s">
        <v>60</v>
      </c>
      <c r="B51" s="8" t="s">
        <v>61</v>
      </c>
      <c r="C51" s="8" t="s">
        <v>62</v>
      </c>
      <c r="D51" s="8" t="s">
        <v>67</v>
      </c>
      <c r="E51" s="8" t="s">
        <v>68</v>
      </c>
      <c r="F51" s="9">
        <v>27960.91754799999</v>
      </c>
      <c r="G51" s="9">
        <v>268338.94</v>
      </c>
    </row>
    <row r="52" spans="1:7" x14ac:dyDescent="0.25">
      <c r="A52" s="8" t="s">
        <v>60</v>
      </c>
      <c r="B52" s="8" t="s">
        <v>1</v>
      </c>
      <c r="C52" s="8" t="s">
        <v>2</v>
      </c>
      <c r="D52" s="8" t="s">
        <v>73</v>
      </c>
      <c r="E52" s="8" t="s">
        <v>74</v>
      </c>
      <c r="F52" s="9">
        <v>42057.570783999981</v>
      </c>
      <c r="G52" s="9">
        <v>403623.51999999996</v>
      </c>
    </row>
    <row r="53" spans="1:7" x14ac:dyDescent="0.25">
      <c r="A53" s="8" t="s">
        <v>60</v>
      </c>
      <c r="B53" s="8" t="s">
        <v>71</v>
      </c>
      <c r="C53" s="8" t="s">
        <v>72</v>
      </c>
      <c r="D53" s="8" t="s">
        <v>73</v>
      </c>
      <c r="E53" s="8" t="s">
        <v>74</v>
      </c>
      <c r="F53" s="9">
        <v>98325.595791999978</v>
      </c>
      <c r="G53" s="9">
        <v>943623.76000000013</v>
      </c>
    </row>
    <row r="54" spans="1:7" x14ac:dyDescent="0.25">
      <c r="A54" s="8" t="s">
        <v>75</v>
      </c>
      <c r="B54" s="8" t="s">
        <v>1</v>
      </c>
      <c r="C54" s="8" t="s">
        <v>2</v>
      </c>
      <c r="D54" s="8" t="s">
        <v>76</v>
      </c>
      <c r="E54" s="8" t="s">
        <v>77</v>
      </c>
      <c r="F54" s="9">
        <v>-6004.4510179999988</v>
      </c>
      <c r="G54" s="9">
        <v>-57624.290000000008</v>
      </c>
    </row>
    <row r="55" spans="1:7" x14ac:dyDescent="0.25">
      <c r="A55" s="8" t="s">
        <v>75</v>
      </c>
      <c r="B55" s="8" t="s">
        <v>71</v>
      </c>
      <c r="C55" s="8" t="s">
        <v>72</v>
      </c>
      <c r="D55" s="8" t="s">
        <v>76</v>
      </c>
      <c r="E55" s="8" t="s">
        <v>77</v>
      </c>
      <c r="F55" s="9">
        <v>-4474.1114659999985</v>
      </c>
      <c r="G55" s="9">
        <v>-42937.73000000001</v>
      </c>
    </row>
    <row r="56" spans="1:7" x14ac:dyDescent="0.25">
      <c r="A56" s="8" t="s">
        <v>78</v>
      </c>
      <c r="B56" s="8" t="s">
        <v>61</v>
      </c>
      <c r="C56" s="8" t="s">
        <v>62</v>
      </c>
      <c r="D56" s="8" t="s">
        <v>73</v>
      </c>
      <c r="E56" s="8" t="s">
        <v>79</v>
      </c>
      <c r="F56" s="9">
        <v>0</v>
      </c>
      <c r="G56" s="9">
        <v>0</v>
      </c>
    </row>
    <row r="57" spans="1:7" x14ac:dyDescent="0.25">
      <c r="A57" s="8" t="s">
        <v>78</v>
      </c>
      <c r="B57" s="8" t="s">
        <v>42</v>
      </c>
      <c r="C57" s="8" t="s">
        <v>43</v>
      </c>
      <c r="D57" s="8" t="s">
        <v>73</v>
      </c>
      <c r="E57" s="8" t="s">
        <v>79</v>
      </c>
      <c r="F57" s="9">
        <v>12.503999999999994</v>
      </c>
      <c r="G57" s="9">
        <v>120</v>
      </c>
    </row>
    <row r="58" spans="1:7" x14ac:dyDescent="0.25">
      <c r="A58" s="8" t="s">
        <v>78</v>
      </c>
      <c r="B58" s="8" t="s">
        <v>13</v>
      </c>
      <c r="C58" s="8" t="s">
        <v>14</v>
      </c>
      <c r="D58" s="8" t="s">
        <v>67</v>
      </c>
      <c r="E58" s="8" t="s">
        <v>80</v>
      </c>
      <c r="F58" s="9">
        <v>16.853307999999995</v>
      </c>
      <c r="G58" s="9">
        <v>161.74</v>
      </c>
    </row>
    <row r="59" spans="1:7" x14ac:dyDescent="0.25">
      <c r="A59" s="8" t="s">
        <v>78</v>
      </c>
      <c r="B59" s="8" t="s">
        <v>1</v>
      </c>
      <c r="C59" s="8" t="s">
        <v>2</v>
      </c>
      <c r="D59" s="8" t="s">
        <v>67</v>
      </c>
      <c r="E59" s="8" t="s">
        <v>80</v>
      </c>
      <c r="F59" s="9">
        <v>15411.875013999992</v>
      </c>
      <c r="G59" s="9">
        <v>147906.66999999998</v>
      </c>
    </row>
    <row r="60" spans="1:7" x14ac:dyDescent="0.25">
      <c r="A60" s="8" t="s">
        <v>78</v>
      </c>
      <c r="B60" s="8" t="s">
        <v>1</v>
      </c>
      <c r="C60" s="8" t="s">
        <v>2</v>
      </c>
      <c r="D60" s="8" t="s">
        <v>73</v>
      </c>
      <c r="E60" s="8" t="s">
        <v>79</v>
      </c>
      <c r="F60" s="9">
        <v>16786.57206799999</v>
      </c>
      <c r="G60" s="9">
        <v>161099.53999999998</v>
      </c>
    </row>
    <row r="61" spans="1:7" x14ac:dyDescent="0.25">
      <c r="A61" s="8" t="s">
        <v>78</v>
      </c>
      <c r="B61" s="8" t="s">
        <v>71</v>
      </c>
      <c r="C61" s="8" t="s">
        <v>72</v>
      </c>
      <c r="D61" s="8" t="s">
        <v>73</v>
      </c>
      <c r="E61" s="8" t="s">
        <v>79</v>
      </c>
      <c r="F61" s="9">
        <v>40115.544325999988</v>
      </c>
      <c r="G61" s="9">
        <v>384986.03</v>
      </c>
    </row>
    <row r="62" spans="1:7" x14ac:dyDescent="0.25">
      <c r="A62" s="8" t="s">
        <v>78</v>
      </c>
      <c r="B62" s="8" t="s">
        <v>61</v>
      </c>
      <c r="C62" s="8" t="s">
        <v>62</v>
      </c>
      <c r="D62" s="8" t="s">
        <v>67</v>
      </c>
      <c r="E62" s="8" t="s">
        <v>80</v>
      </c>
      <c r="F62" s="9">
        <v>44133.958973999986</v>
      </c>
      <c r="G62" s="9">
        <v>423550.47000000003</v>
      </c>
    </row>
    <row r="63" spans="1:7" x14ac:dyDescent="0.25">
      <c r="A63" s="8" t="s">
        <v>81</v>
      </c>
      <c r="B63" s="8" t="s">
        <v>82</v>
      </c>
      <c r="C63" s="8" t="s">
        <v>83</v>
      </c>
      <c r="D63" s="8" t="s">
        <v>84</v>
      </c>
      <c r="E63" s="8" t="s">
        <v>85</v>
      </c>
      <c r="F63" s="9">
        <v>0</v>
      </c>
      <c r="G63" s="9">
        <v>204.87</v>
      </c>
    </row>
    <row r="64" spans="1:7" x14ac:dyDescent="0.25">
      <c r="A64" s="8" t="s">
        <v>81</v>
      </c>
      <c r="B64" s="8" t="s">
        <v>86</v>
      </c>
      <c r="C64" s="8" t="s">
        <v>87</v>
      </c>
      <c r="D64" s="8" t="s">
        <v>88</v>
      </c>
      <c r="E64" s="8" t="s">
        <v>89</v>
      </c>
      <c r="F64" s="9">
        <v>254.24</v>
      </c>
      <c r="G64" s="9">
        <v>254.24</v>
      </c>
    </row>
    <row r="65" spans="1:7" x14ac:dyDescent="0.25">
      <c r="A65" s="8" t="s">
        <v>81</v>
      </c>
      <c r="B65" s="8" t="s">
        <v>90</v>
      </c>
      <c r="C65" s="8" t="s">
        <v>91</v>
      </c>
      <c r="D65" s="8" t="s">
        <v>88</v>
      </c>
      <c r="E65" s="8" t="s">
        <v>89</v>
      </c>
      <c r="F65" s="9">
        <v>53.016203640000001</v>
      </c>
      <c r="G65" s="9">
        <v>812.92000000000007</v>
      </c>
    </row>
    <row r="66" spans="1:7" x14ac:dyDescent="0.25">
      <c r="A66" s="8" t="s">
        <v>81</v>
      </c>
      <c r="B66" s="8" t="s">
        <v>45</v>
      </c>
      <c r="C66" s="8" t="s">
        <v>46</v>
      </c>
      <c r="D66" s="8" t="s">
        <v>92</v>
      </c>
      <c r="E66" s="8" t="s">
        <v>93</v>
      </c>
      <c r="F66" s="9">
        <v>10.36872</v>
      </c>
      <c r="G66" s="9">
        <v>864.06</v>
      </c>
    </row>
    <row r="67" spans="1:7" x14ac:dyDescent="0.25">
      <c r="A67" s="8" t="s">
        <v>81</v>
      </c>
      <c r="B67" s="8" t="s">
        <v>90</v>
      </c>
      <c r="C67" s="8" t="s">
        <v>91</v>
      </c>
      <c r="D67" s="8" t="s">
        <v>94</v>
      </c>
      <c r="E67" s="8" t="s">
        <v>95</v>
      </c>
      <c r="F67" s="9">
        <v>67.202205480000003</v>
      </c>
      <c r="G67" s="9">
        <v>1030.44</v>
      </c>
    </row>
    <row r="68" spans="1:7" x14ac:dyDescent="0.25">
      <c r="A68" s="8" t="s">
        <v>81</v>
      </c>
      <c r="B68" s="8" t="s">
        <v>96</v>
      </c>
      <c r="C68" s="8" t="s">
        <v>97</v>
      </c>
      <c r="D68" s="8" t="s">
        <v>88</v>
      </c>
      <c r="E68" s="8" t="s">
        <v>89</v>
      </c>
      <c r="F68" s="9">
        <v>558.11339099999987</v>
      </c>
      <c r="G68" s="9">
        <v>4978.71</v>
      </c>
    </row>
    <row r="69" spans="1:7" x14ac:dyDescent="0.25">
      <c r="A69" s="8" t="s">
        <v>81</v>
      </c>
      <c r="B69" s="8" t="s">
        <v>82</v>
      </c>
      <c r="C69" s="8" t="s">
        <v>83</v>
      </c>
      <c r="D69" s="8" t="s">
        <v>94</v>
      </c>
      <c r="E69" s="8" t="s">
        <v>95</v>
      </c>
      <c r="F69" s="9">
        <v>0</v>
      </c>
      <c r="G69" s="9">
        <v>5276.6299999999992</v>
      </c>
    </row>
    <row r="70" spans="1:7" x14ac:dyDescent="0.25">
      <c r="A70" s="8" t="s">
        <v>81</v>
      </c>
      <c r="B70" s="8" t="s">
        <v>82</v>
      </c>
      <c r="C70" s="8" t="s">
        <v>83</v>
      </c>
      <c r="D70" s="8" t="s">
        <v>98</v>
      </c>
      <c r="E70" s="8" t="s">
        <v>99</v>
      </c>
      <c r="F70" s="9">
        <v>0</v>
      </c>
      <c r="G70" s="9">
        <v>5425.5</v>
      </c>
    </row>
    <row r="71" spans="1:7" x14ac:dyDescent="0.25">
      <c r="A71" s="8" t="s">
        <v>81</v>
      </c>
      <c r="B71" s="8" t="s">
        <v>38</v>
      </c>
      <c r="C71" s="8" t="s">
        <v>39</v>
      </c>
      <c r="D71" s="8" t="s">
        <v>94</v>
      </c>
      <c r="E71" s="8" t="s">
        <v>95</v>
      </c>
      <c r="F71" s="9">
        <v>0</v>
      </c>
      <c r="G71" s="9">
        <v>10052.299999999999</v>
      </c>
    </row>
    <row r="72" spans="1:7" x14ac:dyDescent="0.25">
      <c r="A72" s="8" t="s">
        <v>81</v>
      </c>
      <c r="B72" s="8" t="s">
        <v>42</v>
      </c>
      <c r="C72" s="8" t="s">
        <v>43</v>
      </c>
      <c r="D72" s="8" t="s">
        <v>88</v>
      </c>
      <c r="E72" s="8" t="s">
        <v>89</v>
      </c>
      <c r="F72" s="9">
        <v>1202.3845240000001</v>
      </c>
      <c r="G72" s="9">
        <v>14382.59</v>
      </c>
    </row>
    <row r="73" spans="1:7" x14ac:dyDescent="0.25">
      <c r="A73" s="8" t="s">
        <v>81</v>
      </c>
      <c r="B73" s="8" t="s">
        <v>100</v>
      </c>
      <c r="C73" s="8" t="s">
        <v>101</v>
      </c>
      <c r="D73" s="8" t="s">
        <v>98</v>
      </c>
      <c r="E73" s="8" t="s">
        <v>99</v>
      </c>
      <c r="F73" s="9">
        <v>1902.2854339999992</v>
      </c>
      <c r="G73" s="9">
        <v>16969.539999999997</v>
      </c>
    </row>
    <row r="74" spans="1:7" x14ac:dyDescent="0.25">
      <c r="A74" s="8" t="s">
        <v>81</v>
      </c>
      <c r="B74" s="8" t="s">
        <v>96</v>
      </c>
      <c r="C74" s="8" t="s">
        <v>97</v>
      </c>
      <c r="D74" s="8" t="s">
        <v>102</v>
      </c>
      <c r="E74" s="8" t="s">
        <v>103</v>
      </c>
      <c r="F74" s="9">
        <v>361.40040000000005</v>
      </c>
      <c r="G74" s="9">
        <v>30116.700000000004</v>
      </c>
    </row>
    <row r="75" spans="1:7" x14ac:dyDescent="0.25">
      <c r="A75" s="8" t="s">
        <v>81</v>
      </c>
      <c r="B75" s="8" t="s">
        <v>38</v>
      </c>
      <c r="C75" s="8" t="s">
        <v>39</v>
      </c>
      <c r="D75" s="8" t="s">
        <v>88</v>
      </c>
      <c r="E75" s="8" t="s">
        <v>89</v>
      </c>
      <c r="F75" s="9">
        <v>0</v>
      </c>
      <c r="G75" s="9">
        <v>35900.6</v>
      </c>
    </row>
    <row r="76" spans="1:7" x14ac:dyDescent="0.25">
      <c r="A76" s="8" t="s">
        <v>81</v>
      </c>
      <c r="B76" s="8" t="s">
        <v>45</v>
      </c>
      <c r="C76" s="8" t="s">
        <v>46</v>
      </c>
      <c r="D76" s="8" t="s">
        <v>104</v>
      </c>
      <c r="E76" s="8" t="s">
        <v>105</v>
      </c>
      <c r="F76" s="9">
        <v>817.02996000000007</v>
      </c>
      <c r="G76" s="9">
        <v>68085.83</v>
      </c>
    </row>
    <row r="77" spans="1:7" x14ac:dyDescent="0.25">
      <c r="A77" s="8" t="s">
        <v>81</v>
      </c>
      <c r="B77" s="8" t="s">
        <v>82</v>
      </c>
      <c r="C77" s="8" t="s">
        <v>83</v>
      </c>
      <c r="D77" s="8" t="s">
        <v>88</v>
      </c>
      <c r="E77" s="8" t="s">
        <v>89</v>
      </c>
      <c r="F77" s="9">
        <v>0</v>
      </c>
      <c r="G77" s="9">
        <v>70702.67</v>
      </c>
    </row>
    <row r="78" spans="1:7" x14ac:dyDescent="0.25">
      <c r="A78" s="8" t="s">
        <v>81</v>
      </c>
      <c r="B78" s="8" t="s">
        <v>45</v>
      </c>
      <c r="C78" s="8" t="s">
        <v>46</v>
      </c>
      <c r="D78" s="8" t="s">
        <v>98</v>
      </c>
      <c r="E78" s="8" t="s">
        <v>99</v>
      </c>
      <c r="F78" s="9">
        <v>892.2654</v>
      </c>
      <c r="G78" s="9">
        <v>74355.45</v>
      </c>
    </row>
    <row r="79" spans="1:7" x14ac:dyDescent="0.25">
      <c r="A79" s="8" t="s">
        <v>81</v>
      </c>
      <c r="B79" s="8" t="s">
        <v>45</v>
      </c>
      <c r="C79" s="8" t="s">
        <v>46</v>
      </c>
      <c r="D79" s="8" t="s">
        <v>88</v>
      </c>
      <c r="E79" s="8" t="s">
        <v>89</v>
      </c>
      <c r="F79" s="9">
        <v>1652.1136799999999</v>
      </c>
      <c r="G79" s="9">
        <v>137676.13999999998</v>
      </c>
    </row>
    <row r="80" spans="1:7" x14ac:dyDescent="0.25">
      <c r="A80" s="8" t="s">
        <v>81</v>
      </c>
      <c r="B80" s="8" t="s">
        <v>45</v>
      </c>
      <c r="C80" s="8" t="s">
        <v>46</v>
      </c>
      <c r="D80" s="8" t="s">
        <v>84</v>
      </c>
      <c r="E80" s="8" t="s">
        <v>85</v>
      </c>
      <c r="F80" s="9">
        <v>1797.15984</v>
      </c>
      <c r="G80" s="9">
        <v>149763.32</v>
      </c>
    </row>
    <row r="81" spans="1:7" x14ac:dyDescent="0.25">
      <c r="A81" s="8" t="s">
        <v>81</v>
      </c>
      <c r="B81" s="8" t="s">
        <v>45</v>
      </c>
      <c r="C81" s="8" t="s">
        <v>46</v>
      </c>
      <c r="D81" s="8" t="s">
        <v>94</v>
      </c>
      <c r="E81" s="8" t="s">
        <v>95</v>
      </c>
      <c r="F81" s="9">
        <v>3181.4513999999995</v>
      </c>
      <c r="G81" s="9">
        <v>265120.94999999995</v>
      </c>
    </row>
    <row r="82" spans="1:7" x14ac:dyDescent="0.25">
      <c r="A82" s="8" t="s">
        <v>81</v>
      </c>
      <c r="B82" s="8" t="s">
        <v>96</v>
      </c>
      <c r="C82" s="8" t="s">
        <v>97</v>
      </c>
      <c r="D82" s="8" t="s">
        <v>94</v>
      </c>
      <c r="E82" s="8" t="s">
        <v>95</v>
      </c>
      <c r="F82" s="9">
        <v>124073.56466599998</v>
      </c>
      <c r="G82" s="9">
        <v>1106811.46</v>
      </c>
    </row>
    <row r="83" spans="1:7" x14ac:dyDescent="0.25">
      <c r="A83" s="8" t="s">
        <v>106</v>
      </c>
      <c r="B83" s="8" t="s">
        <v>96</v>
      </c>
      <c r="C83" s="8" t="s">
        <v>97</v>
      </c>
      <c r="D83" s="8" t="s">
        <v>102</v>
      </c>
      <c r="E83" s="8" t="s">
        <v>107</v>
      </c>
      <c r="F83" s="9">
        <v>45.694924000000007</v>
      </c>
      <c r="G83" s="9">
        <v>546.59</v>
      </c>
    </row>
    <row r="84" spans="1:7" x14ac:dyDescent="0.25">
      <c r="A84" s="8" t="s">
        <v>106</v>
      </c>
      <c r="B84" s="8" t="s">
        <v>96</v>
      </c>
      <c r="C84" s="8" t="s">
        <v>97</v>
      </c>
      <c r="D84" s="8" t="s">
        <v>94</v>
      </c>
      <c r="E84" s="8" t="s">
        <v>108</v>
      </c>
      <c r="F84" s="9">
        <v>18589.489191999997</v>
      </c>
      <c r="G84" s="9">
        <v>165829.52000000002</v>
      </c>
    </row>
    <row r="85" spans="1:7" x14ac:dyDescent="0.25">
      <c r="A85" s="8" t="s">
        <v>109</v>
      </c>
      <c r="B85" s="8" t="s">
        <v>45</v>
      </c>
      <c r="C85" s="8" t="s">
        <v>46</v>
      </c>
      <c r="D85" s="8" t="s">
        <v>58</v>
      </c>
      <c r="E85" s="8" t="s">
        <v>110</v>
      </c>
      <c r="F85" s="9">
        <v>0.25175999999999998</v>
      </c>
      <c r="G85" s="9">
        <v>20.98</v>
      </c>
    </row>
    <row r="86" spans="1:7" x14ac:dyDescent="0.25">
      <c r="A86" s="8" t="s">
        <v>109</v>
      </c>
      <c r="B86" s="8" t="s">
        <v>82</v>
      </c>
      <c r="C86" s="8" t="s">
        <v>83</v>
      </c>
      <c r="D86" s="8" t="s">
        <v>111</v>
      </c>
      <c r="E86" s="8" t="s">
        <v>112</v>
      </c>
      <c r="F86" s="9">
        <v>5.7976879999999982</v>
      </c>
      <c r="G86" s="9">
        <v>55.64</v>
      </c>
    </row>
    <row r="87" spans="1:7" x14ac:dyDescent="0.25">
      <c r="A87" s="8" t="s">
        <v>109</v>
      </c>
      <c r="B87" s="8" t="s">
        <v>38</v>
      </c>
      <c r="C87" s="8" t="s">
        <v>39</v>
      </c>
      <c r="D87" s="8" t="s">
        <v>111</v>
      </c>
      <c r="E87" s="8" t="s">
        <v>112</v>
      </c>
      <c r="F87" s="9">
        <v>42.123532000000004</v>
      </c>
      <c r="G87" s="9">
        <v>503.87</v>
      </c>
    </row>
    <row r="88" spans="1:7" x14ac:dyDescent="0.25">
      <c r="A88" s="8" t="s">
        <v>109</v>
      </c>
      <c r="B88" s="8" t="s">
        <v>42</v>
      </c>
      <c r="C88" s="8" t="s">
        <v>43</v>
      </c>
      <c r="D88" s="8" t="s">
        <v>111</v>
      </c>
      <c r="E88" s="8" t="s">
        <v>112</v>
      </c>
      <c r="F88" s="9">
        <v>100.07649599999993</v>
      </c>
      <c r="G88" s="9">
        <v>1097.33</v>
      </c>
    </row>
    <row r="89" spans="1:7" x14ac:dyDescent="0.25">
      <c r="A89" s="8" t="s">
        <v>109</v>
      </c>
      <c r="B89" s="8" t="s">
        <v>1</v>
      </c>
      <c r="C89" s="8" t="s">
        <v>2</v>
      </c>
      <c r="D89" s="8" t="s">
        <v>111</v>
      </c>
      <c r="E89" s="8" t="s">
        <v>112</v>
      </c>
      <c r="F89" s="9">
        <v>678.13255799999968</v>
      </c>
      <c r="G89" s="9">
        <v>6507.99</v>
      </c>
    </row>
    <row r="90" spans="1:7" x14ac:dyDescent="0.25">
      <c r="A90" s="8" t="s">
        <v>109</v>
      </c>
      <c r="B90" s="8" t="s">
        <v>113</v>
      </c>
      <c r="C90" s="8" t="s">
        <v>114</v>
      </c>
      <c r="D90" s="8" t="s">
        <v>111</v>
      </c>
      <c r="E90" s="8" t="s">
        <v>112</v>
      </c>
      <c r="F90" s="9">
        <v>585.20000000000005</v>
      </c>
      <c r="G90" s="9">
        <v>7000</v>
      </c>
    </row>
    <row r="91" spans="1:7" x14ac:dyDescent="0.25">
      <c r="A91" s="8" t="s">
        <v>109</v>
      </c>
      <c r="B91" s="8" t="s">
        <v>7</v>
      </c>
      <c r="C91" s="8" t="s">
        <v>8</v>
      </c>
      <c r="D91" s="8" t="s">
        <v>111</v>
      </c>
      <c r="E91" s="8" t="s">
        <v>112</v>
      </c>
      <c r="F91" s="9">
        <v>1492.5275199999999</v>
      </c>
      <c r="G91" s="9">
        <v>17853.199999999997</v>
      </c>
    </row>
    <row r="92" spans="1:7" x14ac:dyDescent="0.25">
      <c r="A92" s="8" t="s">
        <v>109</v>
      </c>
      <c r="B92" s="8" t="s">
        <v>42</v>
      </c>
      <c r="C92" s="8" t="s">
        <v>43</v>
      </c>
      <c r="D92" s="8" t="s">
        <v>58</v>
      </c>
      <c r="E92" s="8" t="s">
        <v>110</v>
      </c>
      <c r="F92" s="9">
        <v>32598.572688000004</v>
      </c>
      <c r="G92" s="9">
        <v>389935.08</v>
      </c>
    </row>
    <row r="93" spans="1:7" x14ac:dyDescent="0.25">
      <c r="A93" s="8" t="s">
        <v>109</v>
      </c>
      <c r="B93" s="8" t="s">
        <v>1</v>
      </c>
      <c r="C93" s="8" t="s">
        <v>2</v>
      </c>
      <c r="D93" s="8" t="s">
        <v>58</v>
      </c>
      <c r="E93" s="8" t="s">
        <v>110</v>
      </c>
      <c r="F93" s="9">
        <v>51717.484925999983</v>
      </c>
      <c r="G93" s="9">
        <v>496329.03</v>
      </c>
    </row>
    <row r="94" spans="1:7" x14ac:dyDescent="0.25">
      <c r="A94" s="8" t="s">
        <v>109</v>
      </c>
      <c r="B94" s="8" t="s">
        <v>15</v>
      </c>
      <c r="C94" s="8" t="s">
        <v>16</v>
      </c>
      <c r="D94" s="8" t="s">
        <v>111</v>
      </c>
      <c r="E94" s="8" t="s">
        <v>112</v>
      </c>
      <c r="F94" s="9">
        <v>96557.745856000009</v>
      </c>
      <c r="G94" s="9">
        <v>1154996.96</v>
      </c>
    </row>
    <row r="95" spans="1:7" x14ac:dyDescent="0.25">
      <c r="A95" s="8" t="s">
        <v>109</v>
      </c>
      <c r="B95" s="8" t="s">
        <v>7</v>
      </c>
      <c r="C95" s="8" t="s">
        <v>8</v>
      </c>
      <c r="D95" s="8" t="s">
        <v>58</v>
      </c>
      <c r="E95" s="8" t="s">
        <v>110</v>
      </c>
      <c r="F95" s="9">
        <v>118955.43066000001</v>
      </c>
      <c r="G95" s="9">
        <v>1422911.85</v>
      </c>
    </row>
    <row r="96" spans="1:7" x14ac:dyDescent="0.25">
      <c r="A96" s="8" t="s">
        <v>115</v>
      </c>
      <c r="B96" s="8" t="s">
        <v>45</v>
      </c>
      <c r="C96" s="8" t="s">
        <v>46</v>
      </c>
      <c r="D96" s="8" t="s">
        <v>98</v>
      </c>
      <c r="E96" s="8" t="s">
        <v>116</v>
      </c>
      <c r="F96" s="9">
        <v>-21.345360000000003</v>
      </c>
      <c r="G96" s="9">
        <v>-1778.7800000000002</v>
      </c>
    </row>
    <row r="97" spans="1:7" x14ac:dyDescent="0.25">
      <c r="A97" s="8" t="s">
        <v>115</v>
      </c>
      <c r="B97" s="8" t="s">
        <v>82</v>
      </c>
      <c r="C97" s="8" t="s">
        <v>83</v>
      </c>
      <c r="D97" s="8" t="s">
        <v>117</v>
      </c>
      <c r="E97" s="8" t="s">
        <v>118</v>
      </c>
      <c r="F97" s="9">
        <v>0</v>
      </c>
      <c r="G97" s="9">
        <v>-445.43999999999988</v>
      </c>
    </row>
    <row r="98" spans="1:7" x14ac:dyDescent="0.25">
      <c r="A98" s="8" t="s">
        <v>115</v>
      </c>
      <c r="B98" s="8" t="s">
        <v>119</v>
      </c>
      <c r="C98" s="8" t="s">
        <v>120</v>
      </c>
      <c r="D98" s="8" t="s">
        <v>121</v>
      </c>
      <c r="E98" s="8" t="s">
        <v>122</v>
      </c>
      <c r="F98" s="9">
        <v>0</v>
      </c>
      <c r="G98" s="9">
        <v>0</v>
      </c>
    </row>
    <row r="99" spans="1:7" x14ac:dyDescent="0.25">
      <c r="A99" s="8" t="s">
        <v>115</v>
      </c>
      <c r="B99" s="8" t="s">
        <v>100</v>
      </c>
      <c r="C99" s="8" t="s">
        <v>101</v>
      </c>
      <c r="D99" s="8" t="s">
        <v>123</v>
      </c>
      <c r="E99" s="8" t="s">
        <v>124</v>
      </c>
      <c r="F99" s="9">
        <v>0.15693999999999997</v>
      </c>
      <c r="G99" s="9">
        <v>1.4</v>
      </c>
    </row>
    <row r="100" spans="1:7" x14ac:dyDescent="0.25">
      <c r="A100" s="8" t="s">
        <v>115</v>
      </c>
      <c r="B100" s="8" t="s">
        <v>125</v>
      </c>
      <c r="C100" s="8" t="s">
        <v>126</v>
      </c>
      <c r="D100" s="8" t="s">
        <v>98</v>
      </c>
      <c r="E100" s="8" t="s">
        <v>116</v>
      </c>
      <c r="F100" s="9">
        <v>3.8401560000000008</v>
      </c>
      <c r="G100" s="9">
        <v>34.409999999999997</v>
      </c>
    </row>
    <row r="101" spans="1:7" x14ac:dyDescent="0.25">
      <c r="A101" s="8" t="s">
        <v>115</v>
      </c>
      <c r="B101" s="8" t="s">
        <v>127</v>
      </c>
      <c r="C101" s="8" t="s">
        <v>128</v>
      </c>
      <c r="D101" s="8" t="s">
        <v>129</v>
      </c>
      <c r="E101" s="8" t="s">
        <v>118</v>
      </c>
      <c r="F101" s="9">
        <v>4.2073200000000019</v>
      </c>
      <c r="G101" s="9">
        <v>37.700000000000003</v>
      </c>
    </row>
    <row r="102" spans="1:7" x14ac:dyDescent="0.25">
      <c r="A102" s="8" t="s">
        <v>115</v>
      </c>
      <c r="B102" s="8" t="s">
        <v>42</v>
      </c>
      <c r="C102" s="8" t="s">
        <v>43</v>
      </c>
      <c r="D102" s="8" t="s">
        <v>130</v>
      </c>
      <c r="E102" s="8" t="s">
        <v>131</v>
      </c>
      <c r="F102" s="9">
        <v>5.842804000000001</v>
      </c>
      <c r="G102" s="9">
        <v>69.89</v>
      </c>
    </row>
    <row r="103" spans="1:7" x14ac:dyDescent="0.25">
      <c r="A103" s="8" t="s">
        <v>115</v>
      </c>
      <c r="B103" s="8" t="s">
        <v>100</v>
      </c>
      <c r="C103" s="8" t="s">
        <v>101</v>
      </c>
      <c r="D103" s="8" t="s">
        <v>132</v>
      </c>
      <c r="E103" s="8" t="s">
        <v>133</v>
      </c>
      <c r="F103" s="9">
        <v>13.362319999999997</v>
      </c>
      <c r="G103" s="9">
        <v>119.2</v>
      </c>
    </row>
    <row r="104" spans="1:7" x14ac:dyDescent="0.25">
      <c r="A104" s="8" t="s">
        <v>115</v>
      </c>
      <c r="B104" s="8" t="s">
        <v>42</v>
      </c>
      <c r="C104" s="8" t="s">
        <v>43</v>
      </c>
      <c r="D104" s="8" t="s">
        <v>123</v>
      </c>
      <c r="E104" s="8" t="s">
        <v>124</v>
      </c>
      <c r="F104" s="9">
        <v>10.032</v>
      </c>
      <c r="G104" s="9">
        <v>120</v>
      </c>
    </row>
    <row r="105" spans="1:7" x14ac:dyDescent="0.25">
      <c r="A105" s="8" t="s">
        <v>115</v>
      </c>
      <c r="B105" s="8" t="s">
        <v>134</v>
      </c>
      <c r="C105" s="8" t="s">
        <v>135</v>
      </c>
      <c r="D105" s="8" t="s">
        <v>88</v>
      </c>
      <c r="E105" s="8" t="s">
        <v>136</v>
      </c>
      <c r="F105" s="9">
        <v>0</v>
      </c>
      <c r="G105" s="9">
        <v>124.04</v>
      </c>
    </row>
    <row r="106" spans="1:7" x14ac:dyDescent="0.25">
      <c r="A106" s="8" t="s">
        <v>115</v>
      </c>
      <c r="B106" s="8" t="s">
        <v>137</v>
      </c>
      <c r="C106" s="8" t="s">
        <v>138</v>
      </c>
      <c r="D106" s="8" t="s">
        <v>88</v>
      </c>
      <c r="E106" s="8" t="s">
        <v>136</v>
      </c>
      <c r="F106" s="9">
        <v>143.38999999999999</v>
      </c>
      <c r="G106" s="9">
        <v>143.38999999999999</v>
      </c>
    </row>
    <row r="107" spans="1:7" x14ac:dyDescent="0.25">
      <c r="A107" s="8" t="s">
        <v>115</v>
      </c>
      <c r="B107" s="8" t="s">
        <v>86</v>
      </c>
      <c r="C107" s="8" t="s">
        <v>87</v>
      </c>
      <c r="D107" s="8" t="s">
        <v>117</v>
      </c>
      <c r="E107" s="8" t="s">
        <v>118</v>
      </c>
      <c r="F107" s="9">
        <v>152.01</v>
      </c>
      <c r="G107" s="9">
        <v>152.01</v>
      </c>
    </row>
    <row r="108" spans="1:7" x14ac:dyDescent="0.25">
      <c r="A108" s="8" t="s">
        <v>115</v>
      </c>
      <c r="B108" s="8" t="s">
        <v>139</v>
      </c>
      <c r="C108" s="8" t="s">
        <v>140</v>
      </c>
      <c r="D108" s="8" t="s">
        <v>98</v>
      </c>
      <c r="E108" s="8" t="s">
        <v>116</v>
      </c>
      <c r="F108" s="9">
        <v>0</v>
      </c>
      <c r="G108" s="9">
        <v>195</v>
      </c>
    </row>
    <row r="109" spans="1:7" x14ac:dyDescent="0.25">
      <c r="A109" s="8" t="s">
        <v>115</v>
      </c>
      <c r="B109" s="8" t="s">
        <v>141</v>
      </c>
      <c r="C109" s="8" t="s">
        <v>142</v>
      </c>
      <c r="D109" s="8" t="s">
        <v>88</v>
      </c>
      <c r="E109" s="8" t="s">
        <v>136</v>
      </c>
      <c r="F109" s="9">
        <v>27.15897600000001</v>
      </c>
      <c r="G109" s="9">
        <v>243.36</v>
      </c>
    </row>
    <row r="110" spans="1:7" x14ac:dyDescent="0.25">
      <c r="A110" s="8" t="s">
        <v>115</v>
      </c>
      <c r="B110" s="8" t="s">
        <v>100</v>
      </c>
      <c r="C110" s="8" t="s">
        <v>101</v>
      </c>
      <c r="D110" s="8" t="s">
        <v>55</v>
      </c>
      <c r="E110" s="8" t="s">
        <v>143</v>
      </c>
      <c r="F110" s="9">
        <v>28.703204999999997</v>
      </c>
      <c r="G110" s="9">
        <v>256.05</v>
      </c>
    </row>
    <row r="111" spans="1:7" x14ac:dyDescent="0.25">
      <c r="A111" s="8" t="s">
        <v>115</v>
      </c>
      <c r="B111" s="8" t="s">
        <v>90</v>
      </c>
      <c r="C111" s="8" t="s">
        <v>91</v>
      </c>
      <c r="D111" s="8" t="s">
        <v>98</v>
      </c>
      <c r="E111" s="8" t="s">
        <v>116</v>
      </c>
      <c r="F111" s="9">
        <v>25.936800899999998</v>
      </c>
      <c r="G111" s="9">
        <v>397.7</v>
      </c>
    </row>
    <row r="112" spans="1:7" x14ac:dyDescent="0.25">
      <c r="A112" s="8" t="s">
        <v>115</v>
      </c>
      <c r="B112" s="8" t="s">
        <v>119</v>
      </c>
      <c r="C112" s="8" t="s">
        <v>120</v>
      </c>
      <c r="D112" s="8" t="s">
        <v>98</v>
      </c>
      <c r="E112" s="8" t="s">
        <v>116</v>
      </c>
      <c r="F112" s="9">
        <v>59.710619999999977</v>
      </c>
      <c r="G112" s="9">
        <v>532.75</v>
      </c>
    </row>
    <row r="113" spans="1:7" x14ac:dyDescent="0.25">
      <c r="A113" s="8" t="s">
        <v>115</v>
      </c>
      <c r="B113" s="8" t="s">
        <v>42</v>
      </c>
      <c r="C113" s="8" t="s">
        <v>43</v>
      </c>
      <c r="D113" s="8" t="s">
        <v>88</v>
      </c>
      <c r="E113" s="8" t="s">
        <v>136</v>
      </c>
      <c r="F113" s="9">
        <v>49.725279999999998</v>
      </c>
      <c r="G113" s="9">
        <v>594.79999999999995</v>
      </c>
    </row>
    <row r="114" spans="1:7" x14ac:dyDescent="0.25">
      <c r="A114" s="8" t="s">
        <v>115</v>
      </c>
      <c r="B114" s="8" t="s">
        <v>38</v>
      </c>
      <c r="C114" s="8" t="s">
        <v>39</v>
      </c>
      <c r="D114" s="8" t="s">
        <v>144</v>
      </c>
      <c r="E114" s="8" t="s">
        <v>145</v>
      </c>
      <c r="F114" s="9">
        <v>0</v>
      </c>
      <c r="G114" s="9">
        <v>605.9</v>
      </c>
    </row>
    <row r="115" spans="1:7" x14ac:dyDescent="0.25">
      <c r="A115" s="8" t="s">
        <v>115</v>
      </c>
      <c r="B115" s="8" t="s">
        <v>42</v>
      </c>
      <c r="C115" s="8" t="s">
        <v>43</v>
      </c>
      <c r="D115" s="8" t="s">
        <v>98</v>
      </c>
      <c r="E115" s="8" t="s">
        <v>116</v>
      </c>
      <c r="F115" s="9">
        <v>65.208000000000013</v>
      </c>
      <c r="G115" s="9">
        <v>780</v>
      </c>
    </row>
    <row r="116" spans="1:7" x14ac:dyDescent="0.25">
      <c r="A116" s="8" t="s">
        <v>115</v>
      </c>
      <c r="B116" s="8" t="s">
        <v>45</v>
      </c>
      <c r="C116" s="8" t="s">
        <v>46</v>
      </c>
      <c r="D116" s="8" t="s">
        <v>129</v>
      </c>
      <c r="E116" s="8" t="s">
        <v>118</v>
      </c>
      <c r="F116" s="9">
        <v>14.747160000000001</v>
      </c>
      <c r="G116" s="9">
        <v>1228.93</v>
      </c>
    </row>
    <row r="117" spans="1:7" x14ac:dyDescent="0.25">
      <c r="A117" s="8" t="s">
        <v>115</v>
      </c>
      <c r="B117" s="8" t="s">
        <v>42</v>
      </c>
      <c r="C117" s="8" t="s">
        <v>43</v>
      </c>
      <c r="D117" s="8" t="s">
        <v>132</v>
      </c>
      <c r="E117" s="8" t="s">
        <v>133</v>
      </c>
      <c r="F117" s="9">
        <v>105.20725600000002</v>
      </c>
      <c r="G117" s="9">
        <v>1258.46</v>
      </c>
    </row>
    <row r="118" spans="1:7" x14ac:dyDescent="0.25">
      <c r="A118" s="8" t="s">
        <v>115</v>
      </c>
      <c r="B118" s="8" t="s">
        <v>90</v>
      </c>
      <c r="C118" s="8" t="s">
        <v>91</v>
      </c>
      <c r="D118" s="8" t="s">
        <v>123</v>
      </c>
      <c r="E118" s="8" t="s">
        <v>124</v>
      </c>
      <c r="F118" s="9">
        <v>100.16157294000001</v>
      </c>
      <c r="G118" s="9">
        <v>1535.8200000000002</v>
      </c>
    </row>
    <row r="119" spans="1:7" x14ac:dyDescent="0.25">
      <c r="A119" s="8" t="s">
        <v>115</v>
      </c>
      <c r="B119" s="8" t="s">
        <v>141</v>
      </c>
      <c r="C119" s="8" t="s">
        <v>142</v>
      </c>
      <c r="D119" s="8" t="s">
        <v>98</v>
      </c>
      <c r="E119" s="8" t="s">
        <v>116</v>
      </c>
      <c r="F119" s="9">
        <v>173.00566800000004</v>
      </c>
      <c r="G119" s="9">
        <v>1550.23</v>
      </c>
    </row>
    <row r="120" spans="1:7" x14ac:dyDescent="0.25">
      <c r="A120" s="8" t="s">
        <v>115</v>
      </c>
      <c r="B120" s="8" t="s">
        <v>38</v>
      </c>
      <c r="C120" s="8" t="s">
        <v>39</v>
      </c>
      <c r="D120" s="8" t="s">
        <v>132</v>
      </c>
      <c r="E120" s="8" t="s">
        <v>133</v>
      </c>
      <c r="F120" s="9">
        <v>0</v>
      </c>
      <c r="G120" s="9">
        <v>1790.06</v>
      </c>
    </row>
    <row r="121" spans="1:7" x14ac:dyDescent="0.25">
      <c r="A121" s="8" t="s">
        <v>115</v>
      </c>
      <c r="B121" s="8" t="s">
        <v>100</v>
      </c>
      <c r="C121" s="8" t="s">
        <v>101</v>
      </c>
      <c r="D121" s="8" t="s">
        <v>144</v>
      </c>
      <c r="E121" s="8" t="s">
        <v>145</v>
      </c>
      <c r="F121" s="9">
        <v>211.60892799999993</v>
      </c>
      <c r="G121" s="9">
        <v>1887.6799999999998</v>
      </c>
    </row>
    <row r="122" spans="1:7" x14ac:dyDescent="0.25">
      <c r="A122" s="8" t="s">
        <v>115</v>
      </c>
      <c r="B122" s="8" t="s">
        <v>141</v>
      </c>
      <c r="C122" s="8" t="s">
        <v>142</v>
      </c>
      <c r="D122" s="8" t="s">
        <v>130</v>
      </c>
      <c r="E122" s="8" t="s">
        <v>131</v>
      </c>
      <c r="F122" s="9">
        <v>229.57459200000005</v>
      </c>
      <c r="G122" s="9">
        <v>2057.12</v>
      </c>
    </row>
    <row r="123" spans="1:7" x14ac:dyDescent="0.25">
      <c r="A123" s="8" t="s">
        <v>115</v>
      </c>
      <c r="B123" s="8" t="s">
        <v>125</v>
      </c>
      <c r="C123" s="8" t="s">
        <v>126</v>
      </c>
      <c r="D123" s="8" t="s">
        <v>144</v>
      </c>
      <c r="E123" s="8" t="s">
        <v>145</v>
      </c>
      <c r="F123" s="9">
        <v>234.25174800000005</v>
      </c>
      <c r="G123" s="9">
        <v>2099.0299999999997</v>
      </c>
    </row>
    <row r="124" spans="1:7" x14ac:dyDescent="0.25">
      <c r="A124" s="8" t="s">
        <v>115</v>
      </c>
      <c r="B124" s="8" t="s">
        <v>45</v>
      </c>
      <c r="C124" s="8" t="s">
        <v>46</v>
      </c>
      <c r="D124" s="8" t="s">
        <v>130</v>
      </c>
      <c r="E124" s="8" t="s">
        <v>131</v>
      </c>
      <c r="F124" s="9">
        <v>26.619479999999999</v>
      </c>
      <c r="G124" s="9">
        <v>2218.29</v>
      </c>
    </row>
    <row r="125" spans="1:7" x14ac:dyDescent="0.25">
      <c r="A125" s="8" t="s">
        <v>115</v>
      </c>
      <c r="B125" s="8" t="s">
        <v>82</v>
      </c>
      <c r="C125" s="8" t="s">
        <v>83</v>
      </c>
      <c r="D125" s="8" t="s">
        <v>123</v>
      </c>
      <c r="E125" s="8" t="s">
        <v>124</v>
      </c>
      <c r="F125" s="9">
        <v>0</v>
      </c>
      <c r="G125" s="9">
        <v>2641.84</v>
      </c>
    </row>
    <row r="126" spans="1:7" x14ac:dyDescent="0.25">
      <c r="A126" s="8" t="s">
        <v>115</v>
      </c>
      <c r="B126" s="8" t="s">
        <v>38</v>
      </c>
      <c r="C126" s="8" t="s">
        <v>39</v>
      </c>
      <c r="D126" s="8" t="s">
        <v>88</v>
      </c>
      <c r="E126" s="8" t="s">
        <v>136</v>
      </c>
      <c r="F126" s="9">
        <v>0</v>
      </c>
      <c r="G126" s="9">
        <v>3071.8999999999996</v>
      </c>
    </row>
    <row r="127" spans="1:7" x14ac:dyDescent="0.25">
      <c r="A127" s="8" t="s">
        <v>115</v>
      </c>
      <c r="B127" s="8" t="s">
        <v>45</v>
      </c>
      <c r="C127" s="8" t="s">
        <v>46</v>
      </c>
      <c r="D127" s="8" t="s">
        <v>144</v>
      </c>
      <c r="E127" s="8" t="s">
        <v>145</v>
      </c>
      <c r="F127" s="9">
        <v>42.511560000000003</v>
      </c>
      <c r="G127" s="9">
        <v>3542.63</v>
      </c>
    </row>
    <row r="128" spans="1:7" x14ac:dyDescent="0.25">
      <c r="A128" s="8" t="s">
        <v>115</v>
      </c>
      <c r="B128" s="8" t="s">
        <v>82</v>
      </c>
      <c r="C128" s="8" t="s">
        <v>83</v>
      </c>
      <c r="D128" s="8" t="s">
        <v>98</v>
      </c>
      <c r="E128" s="8" t="s">
        <v>116</v>
      </c>
      <c r="F128" s="9">
        <v>0</v>
      </c>
      <c r="G128" s="9">
        <v>3672.76</v>
      </c>
    </row>
    <row r="129" spans="1:7" x14ac:dyDescent="0.25">
      <c r="A129" s="8" t="s">
        <v>115</v>
      </c>
      <c r="B129" s="8" t="s">
        <v>38</v>
      </c>
      <c r="C129" s="8" t="s">
        <v>39</v>
      </c>
      <c r="D129" s="8" t="s">
        <v>121</v>
      </c>
      <c r="E129" s="8" t="s">
        <v>122</v>
      </c>
      <c r="F129" s="9">
        <v>0</v>
      </c>
      <c r="G129" s="9">
        <v>5524.36</v>
      </c>
    </row>
    <row r="130" spans="1:7" x14ac:dyDescent="0.25">
      <c r="A130" s="8" t="s">
        <v>115</v>
      </c>
      <c r="B130" s="8" t="s">
        <v>38</v>
      </c>
      <c r="C130" s="8" t="s">
        <v>39</v>
      </c>
      <c r="D130" s="8" t="s">
        <v>129</v>
      </c>
      <c r="E130" s="8" t="s">
        <v>118</v>
      </c>
      <c r="F130" s="9">
        <v>0</v>
      </c>
      <c r="G130" s="9">
        <v>6562.52</v>
      </c>
    </row>
    <row r="131" spans="1:7" x14ac:dyDescent="0.25">
      <c r="A131" s="8" t="s">
        <v>115</v>
      </c>
      <c r="B131" s="8" t="s">
        <v>42</v>
      </c>
      <c r="C131" s="8" t="s">
        <v>43</v>
      </c>
      <c r="D131" s="8" t="s">
        <v>144</v>
      </c>
      <c r="E131" s="8" t="s">
        <v>145</v>
      </c>
      <c r="F131" s="9">
        <v>604.62696800000003</v>
      </c>
      <c r="G131" s="9">
        <v>7232.380000000001</v>
      </c>
    </row>
    <row r="132" spans="1:7" x14ac:dyDescent="0.25">
      <c r="A132" s="8" t="s">
        <v>115</v>
      </c>
      <c r="B132" s="8" t="s">
        <v>38</v>
      </c>
      <c r="C132" s="8" t="s">
        <v>39</v>
      </c>
      <c r="D132" s="8" t="s">
        <v>130</v>
      </c>
      <c r="E132" s="8" t="s">
        <v>131</v>
      </c>
      <c r="F132" s="9">
        <v>0</v>
      </c>
      <c r="G132" s="9">
        <v>7440.3899999999994</v>
      </c>
    </row>
    <row r="133" spans="1:7" x14ac:dyDescent="0.25">
      <c r="A133" s="8" t="s">
        <v>115</v>
      </c>
      <c r="B133" s="8" t="s">
        <v>38</v>
      </c>
      <c r="C133" s="8" t="s">
        <v>39</v>
      </c>
      <c r="D133" s="8" t="s">
        <v>123</v>
      </c>
      <c r="E133" s="8" t="s">
        <v>124</v>
      </c>
      <c r="F133" s="9">
        <v>0</v>
      </c>
      <c r="G133" s="9">
        <v>8140.91</v>
      </c>
    </row>
    <row r="134" spans="1:7" x14ac:dyDescent="0.25">
      <c r="A134" s="8" t="s">
        <v>115</v>
      </c>
      <c r="B134" s="8" t="s">
        <v>141</v>
      </c>
      <c r="C134" s="8" t="s">
        <v>142</v>
      </c>
      <c r="D134" s="8" t="s">
        <v>121</v>
      </c>
      <c r="E134" s="8" t="s">
        <v>122</v>
      </c>
      <c r="F134" s="9">
        <v>1782.6760800000002</v>
      </c>
      <c r="G134" s="9">
        <v>15973.8</v>
      </c>
    </row>
    <row r="135" spans="1:7" x14ac:dyDescent="0.25">
      <c r="A135" s="8" t="s">
        <v>115</v>
      </c>
      <c r="B135" s="8" t="s">
        <v>100</v>
      </c>
      <c r="C135" s="8" t="s">
        <v>101</v>
      </c>
      <c r="D135" s="8" t="s">
        <v>117</v>
      </c>
      <c r="E135" s="8" t="s">
        <v>118</v>
      </c>
      <c r="F135" s="9">
        <v>2027.6928249999996</v>
      </c>
      <c r="G135" s="9">
        <v>18088.25</v>
      </c>
    </row>
    <row r="136" spans="1:7" x14ac:dyDescent="0.25">
      <c r="A136" s="8" t="s">
        <v>115</v>
      </c>
      <c r="B136" s="8" t="s">
        <v>45</v>
      </c>
      <c r="C136" s="8" t="s">
        <v>46</v>
      </c>
      <c r="D136" s="8" t="s">
        <v>88</v>
      </c>
      <c r="E136" s="8" t="s">
        <v>136</v>
      </c>
      <c r="F136" s="9">
        <v>232.67172000000002</v>
      </c>
      <c r="G136" s="9">
        <v>19389.310000000001</v>
      </c>
    </row>
    <row r="137" spans="1:7" x14ac:dyDescent="0.25">
      <c r="A137" s="8" t="s">
        <v>115</v>
      </c>
      <c r="B137" s="8" t="s">
        <v>146</v>
      </c>
      <c r="C137" s="8" t="s">
        <v>147</v>
      </c>
      <c r="D137" s="8" t="s">
        <v>148</v>
      </c>
      <c r="E137" s="8" t="s">
        <v>149</v>
      </c>
      <c r="F137" s="9">
        <v>2362.1129079999996</v>
      </c>
      <c r="G137" s="9">
        <v>21071.48</v>
      </c>
    </row>
    <row r="138" spans="1:7" x14ac:dyDescent="0.25">
      <c r="A138" s="8" t="s">
        <v>115</v>
      </c>
      <c r="B138" s="8" t="s">
        <v>90</v>
      </c>
      <c r="C138" s="8" t="s">
        <v>91</v>
      </c>
      <c r="D138" s="8" t="s">
        <v>88</v>
      </c>
      <c r="E138" s="8" t="s">
        <v>136</v>
      </c>
      <c r="F138" s="9">
        <v>1772.3600179499999</v>
      </c>
      <c r="G138" s="9">
        <v>27176.35</v>
      </c>
    </row>
    <row r="139" spans="1:7" x14ac:dyDescent="0.25">
      <c r="A139" s="8" t="s">
        <v>115</v>
      </c>
      <c r="B139" s="8" t="s">
        <v>45</v>
      </c>
      <c r="C139" s="8" t="s">
        <v>46</v>
      </c>
      <c r="D139" s="8" t="s">
        <v>121</v>
      </c>
      <c r="E139" s="8" t="s">
        <v>122</v>
      </c>
      <c r="F139" s="9">
        <v>350.18124</v>
      </c>
      <c r="G139" s="9">
        <v>29181.77</v>
      </c>
    </row>
    <row r="140" spans="1:7" x14ac:dyDescent="0.25">
      <c r="A140" s="8" t="s">
        <v>115</v>
      </c>
      <c r="B140" s="8" t="s">
        <v>90</v>
      </c>
      <c r="C140" s="8" t="s">
        <v>91</v>
      </c>
      <c r="D140" s="8" t="s">
        <v>132</v>
      </c>
      <c r="E140" s="8" t="s">
        <v>133</v>
      </c>
      <c r="F140" s="9">
        <v>2078.1677483099998</v>
      </c>
      <c r="G140" s="9">
        <v>31865.43</v>
      </c>
    </row>
    <row r="141" spans="1:7" x14ac:dyDescent="0.25">
      <c r="A141" s="8" t="s">
        <v>115</v>
      </c>
      <c r="B141" s="8" t="s">
        <v>40</v>
      </c>
      <c r="C141" s="8" t="s">
        <v>41</v>
      </c>
      <c r="D141" s="8" t="s">
        <v>98</v>
      </c>
      <c r="E141" s="8" t="s">
        <v>116</v>
      </c>
      <c r="F141" s="9">
        <v>3617.1037959999994</v>
      </c>
      <c r="G141" s="9">
        <v>32266.760000000002</v>
      </c>
    </row>
    <row r="142" spans="1:7" x14ac:dyDescent="0.25">
      <c r="A142" s="8" t="s">
        <v>115</v>
      </c>
      <c r="B142" s="8" t="s">
        <v>86</v>
      </c>
      <c r="C142" s="8" t="s">
        <v>87</v>
      </c>
      <c r="D142" s="8" t="s">
        <v>132</v>
      </c>
      <c r="E142" s="8" t="s">
        <v>133</v>
      </c>
      <c r="F142" s="9">
        <v>34971.550000000003</v>
      </c>
      <c r="G142" s="9">
        <v>34971.550000000003</v>
      </c>
    </row>
    <row r="143" spans="1:7" x14ac:dyDescent="0.25">
      <c r="A143" s="8" t="s">
        <v>115</v>
      </c>
      <c r="B143" s="8" t="s">
        <v>86</v>
      </c>
      <c r="C143" s="8" t="s">
        <v>87</v>
      </c>
      <c r="D143" s="8" t="s">
        <v>144</v>
      </c>
      <c r="E143" s="8" t="s">
        <v>145</v>
      </c>
      <c r="F143" s="9">
        <v>42256.08</v>
      </c>
      <c r="G143" s="9">
        <v>42256.08</v>
      </c>
    </row>
    <row r="144" spans="1:7" x14ac:dyDescent="0.25">
      <c r="A144" s="8" t="s">
        <v>115</v>
      </c>
      <c r="B144" s="8" t="s">
        <v>38</v>
      </c>
      <c r="C144" s="8" t="s">
        <v>39</v>
      </c>
      <c r="D144" s="8" t="s">
        <v>117</v>
      </c>
      <c r="E144" s="8" t="s">
        <v>118</v>
      </c>
      <c r="F144" s="9">
        <v>0</v>
      </c>
      <c r="G144" s="9">
        <v>42600.77</v>
      </c>
    </row>
    <row r="145" spans="1:7" x14ac:dyDescent="0.25">
      <c r="A145" s="8" t="s">
        <v>115</v>
      </c>
      <c r="B145" s="8" t="s">
        <v>86</v>
      </c>
      <c r="C145" s="8" t="s">
        <v>87</v>
      </c>
      <c r="D145" s="8" t="s">
        <v>130</v>
      </c>
      <c r="E145" s="8" t="s">
        <v>131</v>
      </c>
      <c r="F145" s="9">
        <v>50269.35</v>
      </c>
      <c r="G145" s="9">
        <v>50269.35</v>
      </c>
    </row>
    <row r="146" spans="1:7" x14ac:dyDescent="0.25">
      <c r="A146" s="8" t="s">
        <v>115</v>
      </c>
      <c r="B146" s="8" t="s">
        <v>90</v>
      </c>
      <c r="C146" s="8" t="s">
        <v>91</v>
      </c>
      <c r="D146" s="8" t="s">
        <v>130</v>
      </c>
      <c r="E146" s="8" t="s">
        <v>131</v>
      </c>
      <c r="F146" s="9">
        <v>3332.8013074199998</v>
      </c>
      <c r="G146" s="9">
        <v>51103.26</v>
      </c>
    </row>
    <row r="147" spans="1:7" x14ac:dyDescent="0.25">
      <c r="A147" s="8" t="s">
        <v>115</v>
      </c>
      <c r="B147" s="8" t="s">
        <v>90</v>
      </c>
      <c r="C147" s="8" t="s">
        <v>91</v>
      </c>
      <c r="D147" s="8" t="s">
        <v>144</v>
      </c>
      <c r="E147" s="8" t="s">
        <v>145</v>
      </c>
      <c r="F147" s="9">
        <v>4169.6801991599987</v>
      </c>
      <c r="G147" s="9">
        <v>63935.479999999989</v>
      </c>
    </row>
    <row r="148" spans="1:7" x14ac:dyDescent="0.25">
      <c r="A148" s="8" t="s">
        <v>115</v>
      </c>
      <c r="B148" s="8" t="s">
        <v>86</v>
      </c>
      <c r="C148" s="8" t="s">
        <v>87</v>
      </c>
      <c r="D148" s="8" t="s">
        <v>88</v>
      </c>
      <c r="E148" s="8" t="s">
        <v>136</v>
      </c>
      <c r="F148" s="9">
        <v>64356.840000000011</v>
      </c>
      <c r="G148" s="9">
        <v>64356.840000000011</v>
      </c>
    </row>
    <row r="149" spans="1:7" x14ac:dyDescent="0.25">
      <c r="A149" s="8" t="s">
        <v>115</v>
      </c>
      <c r="B149" s="8" t="s">
        <v>96</v>
      </c>
      <c r="C149" s="8" t="s">
        <v>97</v>
      </c>
      <c r="D149" s="8" t="s">
        <v>132</v>
      </c>
      <c r="E149" s="8" t="s">
        <v>133</v>
      </c>
      <c r="F149" s="9">
        <v>0</v>
      </c>
      <c r="G149" s="9">
        <v>80792.069999999992</v>
      </c>
    </row>
    <row r="150" spans="1:7" x14ac:dyDescent="0.25">
      <c r="A150" s="8" t="s">
        <v>115</v>
      </c>
      <c r="B150" s="8" t="s">
        <v>45</v>
      </c>
      <c r="C150" s="8" t="s">
        <v>46</v>
      </c>
      <c r="D150" s="8" t="s">
        <v>123</v>
      </c>
      <c r="E150" s="8" t="s">
        <v>124</v>
      </c>
      <c r="F150" s="9">
        <v>1248.6176399999999</v>
      </c>
      <c r="G150" s="9">
        <v>104051.47</v>
      </c>
    </row>
    <row r="151" spans="1:7" x14ac:dyDescent="0.25">
      <c r="A151" s="8" t="s">
        <v>115</v>
      </c>
      <c r="B151" s="8" t="s">
        <v>90</v>
      </c>
      <c r="C151" s="8" t="s">
        <v>91</v>
      </c>
      <c r="D151" s="8" t="s">
        <v>129</v>
      </c>
      <c r="E151" s="8" t="s">
        <v>118</v>
      </c>
      <c r="F151" s="9">
        <v>7405.3114374300003</v>
      </c>
      <c r="G151" s="9">
        <v>113548.79000000001</v>
      </c>
    </row>
    <row r="152" spans="1:7" x14ac:dyDescent="0.25">
      <c r="A152" s="8" t="s">
        <v>115</v>
      </c>
      <c r="B152" s="8" t="s">
        <v>86</v>
      </c>
      <c r="C152" s="8" t="s">
        <v>87</v>
      </c>
      <c r="D152" s="8" t="s">
        <v>129</v>
      </c>
      <c r="E152" s="8" t="s">
        <v>118</v>
      </c>
      <c r="F152" s="9">
        <v>115605.25</v>
      </c>
      <c r="G152" s="9">
        <v>115605.25</v>
      </c>
    </row>
    <row r="153" spans="1:7" x14ac:dyDescent="0.25">
      <c r="A153" s="8" t="s">
        <v>115</v>
      </c>
      <c r="B153" s="8" t="s">
        <v>90</v>
      </c>
      <c r="C153" s="8" t="s">
        <v>91</v>
      </c>
      <c r="D153" s="8" t="s">
        <v>117</v>
      </c>
      <c r="E153" s="8" t="s">
        <v>118</v>
      </c>
      <c r="F153" s="9">
        <v>8003.6356735499994</v>
      </c>
      <c r="G153" s="9">
        <v>122723.15</v>
      </c>
    </row>
    <row r="154" spans="1:7" x14ac:dyDescent="0.25">
      <c r="A154" s="8" t="s">
        <v>115</v>
      </c>
      <c r="B154" s="8" t="s">
        <v>90</v>
      </c>
      <c r="C154" s="8" t="s">
        <v>91</v>
      </c>
      <c r="D154" s="8" t="s">
        <v>121</v>
      </c>
      <c r="E154" s="8" t="s">
        <v>122</v>
      </c>
      <c r="F154" s="9">
        <v>8987.9741153099985</v>
      </c>
      <c r="G154" s="9">
        <v>137816.43</v>
      </c>
    </row>
    <row r="155" spans="1:7" x14ac:dyDescent="0.25">
      <c r="A155" s="8" t="s">
        <v>115</v>
      </c>
      <c r="B155" s="8" t="s">
        <v>82</v>
      </c>
      <c r="C155" s="8" t="s">
        <v>83</v>
      </c>
      <c r="D155" s="8" t="s">
        <v>130</v>
      </c>
      <c r="E155" s="8" t="s">
        <v>131</v>
      </c>
      <c r="F155" s="9">
        <v>0</v>
      </c>
      <c r="G155" s="9">
        <v>157795.64000000001</v>
      </c>
    </row>
    <row r="156" spans="1:7" x14ac:dyDescent="0.25">
      <c r="A156" s="8" t="s">
        <v>115</v>
      </c>
      <c r="B156" s="8" t="s">
        <v>86</v>
      </c>
      <c r="C156" s="8" t="s">
        <v>87</v>
      </c>
      <c r="D156" s="8" t="s">
        <v>121</v>
      </c>
      <c r="E156" s="8" t="s">
        <v>122</v>
      </c>
      <c r="F156" s="9">
        <v>175061.42999999996</v>
      </c>
      <c r="G156" s="9">
        <v>175061.42999999996</v>
      </c>
    </row>
    <row r="157" spans="1:7" x14ac:dyDescent="0.25">
      <c r="A157" s="8" t="s">
        <v>115</v>
      </c>
      <c r="B157" s="8" t="s">
        <v>82</v>
      </c>
      <c r="C157" s="8" t="s">
        <v>83</v>
      </c>
      <c r="D157" s="8" t="s">
        <v>132</v>
      </c>
      <c r="E157" s="8" t="s">
        <v>133</v>
      </c>
      <c r="F157" s="9">
        <v>0</v>
      </c>
      <c r="G157" s="9">
        <v>211410.68</v>
      </c>
    </row>
    <row r="158" spans="1:7" x14ac:dyDescent="0.25">
      <c r="A158" s="8" t="s">
        <v>115</v>
      </c>
      <c r="B158" s="8" t="s">
        <v>100</v>
      </c>
      <c r="C158" s="8" t="s">
        <v>101</v>
      </c>
      <c r="D158" s="8" t="s">
        <v>130</v>
      </c>
      <c r="E158" s="8" t="s">
        <v>131</v>
      </c>
      <c r="F158" s="9">
        <v>30958.631216999995</v>
      </c>
      <c r="G158" s="9">
        <v>276169.77</v>
      </c>
    </row>
    <row r="159" spans="1:7" x14ac:dyDescent="0.25">
      <c r="A159" s="8" t="s">
        <v>115</v>
      </c>
      <c r="B159" s="8" t="s">
        <v>82</v>
      </c>
      <c r="C159" s="8" t="s">
        <v>83</v>
      </c>
      <c r="D159" s="8" t="s">
        <v>144</v>
      </c>
      <c r="E159" s="8" t="s">
        <v>145</v>
      </c>
      <c r="F159" s="9">
        <v>0</v>
      </c>
      <c r="G159" s="9">
        <v>313490.86</v>
      </c>
    </row>
    <row r="160" spans="1:7" x14ac:dyDescent="0.25">
      <c r="A160" s="8" t="s">
        <v>115</v>
      </c>
      <c r="B160" s="8" t="s">
        <v>141</v>
      </c>
      <c r="C160" s="8" t="s">
        <v>142</v>
      </c>
      <c r="D160" s="8" t="s">
        <v>129</v>
      </c>
      <c r="E160" s="8" t="s">
        <v>118</v>
      </c>
      <c r="F160" s="9">
        <v>38821.78980000002</v>
      </c>
      <c r="G160" s="9">
        <v>347865.50000000006</v>
      </c>
    </row>
    <row r="161" spans="1:7" x14ac:dyDescent="0.25">
      <c r="A161" s="8" t="s">
        <v>115</v>
      </c>
      <c r="B161" s="8" t="s">
        <v>82</v>
      </c>
      <c r="C161" s="8" t="s">
        <v>83</v>
      </c>
      <c r="D161" s="8" t="s">
        <v>88</v>
      </c>
      <c r="E161" s="8" t="s">
        <v>136</v>
      </c>
      <c r="F161" s="9">
        <v>0</v>
      </c>
      <c r="G161" s="9">
        <v>562537.25</v>
      </c>
    </row>
    <row r="162" spans="1:7" x14ac:dyDescent="0.25">
      <c r="A162" s="8" t="s">
        <v>115</v>
      </c>
      <c r="B162" s="8" t="s">
        <v>82</v>
      </c>
      <c r="C162" s="8" t="s">
        <v>83</v>
      </c>
      <c r="D162" s="8" t="s">
        <v>121</v>
      </c>
      <c r="E162" s="8" t="s">
        <v>122</v>
      </c>
      <c r="F162" s="9">
        <v>0</v>
      </c>
      <c r="G162" s="9">
        <v>722837.59</v>
      </c>
    </row>
    <row r="163" spans="1:7" x14ac:dyDescent="0.25">
      <c r="A163" s="8" t="s">
        <v>115</v>
      </c>
      <c r="B163" s="8" t="s">
        <v>82</v>
      </c>
      <c r="C163" s="8" t="s">
        <v>83</v>
      </c>
      <c r="D163" s="8" t="s">
        <v>129</v>
      </c>
      <c r="E163" s="8" t="s">
        <v>118</v>
      </c>
      <c r="F163" s="9">
        <v>0</v>
      </c>
      <c r="G163" s="9">
        <v>739862.39</v>
      </c>
    </row>
    <row r="164" spans="1:7" x14ac:dyDescent="0.25">
      <c r="A164" s="8" t="s">
        <v>115</v>
      </c>
      <c r="B164" s="8" t="s">
        <v>141</v>
      </c>
      <c r="C164" s="8" t="s">
        <v>142</v>
      </c>
      <c r="D164" s="8" t="s">
        <v>144</v>
      </c>
      <c r="E164" s="8" t="s">
        <v>145</v>
      </c>
      <c r="F164" s="9">
        <v>96680.21720400003</v>
      </c>
      <c r="G164" s="9">
        <v>866310.19000000006</v>
      </c>
    </row>
    <row r="165" spans="1:7" x14ac:dyDescent="0.25">
      <c r="A165" s="8" t="s">
        <v>115</v>
      </c>
      <c r="B165" s="8" t="s">
        <v>100</v>
      </c>
      <c r="C165" s="8" t="s">
        <v>101</v>
      </c>
      <c r="D165" s="8" t="s">
        <v>129</v>
      </c>
      <c r="E165" s="8" t="s">
        <v>118</v>
      </c>
      <c r="F165" s="9">
        <v>108512.19129699997</v>
      </c>
      <c r="G165" s="9">
        <v>967994.57</v>
      </c>
    </row>
    <row r="166" spans="1:7" x14ac:dyDescent="0.25">
      <c r="A166" s="8" t="s">
        <v>115</v>
      </c>
      <c r="B166" s="8" t="s">
        <v>150</v>
      </c>
      <c r="C166" s="8" t="s">
        <v>151</v>
      </c>
      <c r="D166" s="8" t="s">
        <v>98</v>
      </c>
      <c r="E166" s="8" t="s">
        <v>116</v>
      </c>
      <c r="F166" s="9">
        <v>108524.90231599998</v>
      </c>
      <c r="G166" s="9">
        <v>968107.96</v>
      </c>
    </row>
    <row r="167" spans="1:7" x14ac:dyDescent="0.25">
      <c r="A167" s="8" t="s">
        <v>115</v>
      </c>
      <c r="B167" s="8" t="s">
        <v>100</v>
      </c>
      <c r="C167" s="8" t="s">
        <v>101</v>
      </c>
      <c r="D167" s="8" t="s">
        <v>98</v>
      </c>
      <c r="E167" s="8" t="s">
        <v>116</v>
      </c>
      <c r="F167" s="9">
        <v>162984.09569999998</v>
      </c>
      <c r="G167" s="9">
        <v>1453917</v>
      </c>
    </row>
    <row r="168" spans="1:7" x14ac:dyDescent="0.25">
      <c r="A168" s="8" t="s">
        <v>115</v>
      </c>
      <c r="B168" s="8" t="s">
        <v>150</v>
      </c>
      <c r="C168" s="8" t="s">
        <v>151</v>
      </c>
      <c r="D168" s="8" t="s">
        <v>129</v>
      </c>
      <c r="E168" s="8" t="s">
        <v>118</v>
      </c>
      <c r="F168" s="9">
        <v>427197.61296000006</v>
      </c>
      <c r="G168" s="9">
        <v>3827935.5999999996</v>
      </c>
    </row>
    <row r="169" spans="1:7" x14ac:dyDescent="0.25">
      <c r="A169" s="8" t="s">
        <v>152</v>
      </c>
      <c r="B169" s="8" t="s">
        <v>45</v>
      </c>
      <c r="C169" s="8" t="s">
        <v>46</v>
      </c>
      <c r="D169" s="8" t="s">
        <v>153</v>
      </c>
      <c r="E169" s="8" t="s">
        <v>154</v>
      </c>
      <c r="F169" s="9">
        <v>-70.229639999999989</v>
      </c>
      <c r="G169" s="9">
        <v>-5852.4699999999993</v>
      </c>
    </row>
    <row r="170" spans="1:7" x14ac:dyDescent="0.25">
      <c r="A170" s="8" t="s">
        <v>152</v>
      </c>
      <c r="B170" s="8" t="s">
        <v>82</v>
      </c>
      <c r="C170" s="8" t="s">
        <v>83</v>
      </c>
      <c r="D170" s="8" t="s">
        <v>155</v>
      </c>
      <c r="E170" s="8" t="s">
        <v>156</v>
      </c>
      <c r="F170" s="9">
        <v>0</v>
      </c>
      <c r="G170" s="9">
        <v>73.16</v>
      </c>
    </row>
    <row r="171" spans="1:7" x14ac:dyDescent="0.25">
      <c r="A171" s="8" t="s">
        <v>152</v>
      </c>
      <c r="B171" s="8" t="s">
        <v>141</v>
      </c>
      <c r="C171" s="8" t="s">
        <v>142</v>
      </c>
      <c r="D171" s="8" t="s">
        <v>153</v>
      </c>
      <c r="E171" s="8" t="s">
        <v>154</v>
      </c>
      <c r="F171" s="9">
        <v>78.46707600000002</v>
      </c>
      <c r="G171" s="9">
        <v>703.11</v>
      </c>
    </row>
    <row r="172" spans="1:7" x14ac:dyDescent="0.25">
      <c r="A172" s="8" t="s">
        <v>152</v>
      </c>
      <c r="B172" s="8" t="s">
        <v>42</v>
      </c>
      <c r="C172" s="8" t="s">
        <v>43</v>
      </c>
      <c r="D172" s="8" t="s">
        <v>155</v>
      </c>
      <c r="E172" s="8" t="s">
        <v>156</v>
      </c>
      <c r="F172" s="9">
        <v>249.29018400000004</v>
      </c>
      <c r="G172" s="9">
        <v>2981.94</v>
      </c>
    </row>
    <row r="173" spans="1:7" x14ac:dyDescent="0.25">
      <c r="A173" s="8" t="s">
        <v>152</v>
      </c>
      <c r="B173" s="8" t="s">
        <v>42</v>
      </c>
      <c r="C173" s="8" t="s">
        <v>43</v>
      </c>
      <c r="D173" s="8" t="s">
        <v>157</v>
      </c>
      <c r="E173" s="8" t="s">
        <v>158</v>
      </c>
      <c r="F173" s="9">
        <v>937.34744400000011</v>
      </c>
      <c r="G173" s="9">
        <v>11212.29</v>
      </c>
    </row>
    <row r="174" spans="1:7" x14ac:dyDescent="0.25">
      <c r="A174" s="8" t="s">
        <v>152</v>
      </c>
      <c r="B174" s="8" t="s">
        <v>40</v>
      </c>
      <c r="C174" s="8" t="s">
        <v>41</v>
      </c>
      <c r="D174" s="8" t="s">
        <v>157</v>
      </c>
      <c r="E174" s="8" t="s">
        <v>158</v>
      </c>
      <c r="F174" s="9">
        <v>1415.5012729999996</v>
      </c>
      <c r="G174" s="9">
        <v>12627.13</v>
      </c>
    </row>
    <row r="175" spans="1:7" x14ac:dyDescent="0.25">
      <c r="A175" s="8" t="s">
        <v>152</v>
      </c>
      <c r="B175" s="8" t="s">
        <v>5</v>
      </c>
      <c r="C175" s="8" t="s">
        <v>6</v>
      </c>
      <c r="D175" s="8" t="s">
        <v>159</v>
      </c>
      <c r="E175" s="8" t="s">
        <v>160</v>
      </c>
      <c r="F175" s="9">
        <v>3160.9799999999987</v>
      </c>
      <c r="G175" s="9">
        <v>24761.01</v>
      </c>
    </row>
    <row r="176" spans="1:7" x14ac:dyDescent="0.25">
      <c r="A176" s="8" t="s">
        <v>152</v>
      </c>
      <c r="B176" s="8" t="s">
        <v>40</v>
      </c>
      <c r="C176" s="8" t="s">
        <v>41</v>
      </c>
      <c r="D176" s="8" t="s">
        <v>159</v>
      </c>
      <c r="E176" s="8" t="s">
        <v>160</v>
      </c>
      <c r="F176" s="9">
        <v>7025.4114893616988</v>
      </c>
      <c r="G176" s="9">
        <v>55032.389999999992</v>
      </c>
    </row>
    <row r="177" spans="1:7" x14ac:dyDescent="0.25">
      <c r="A177" s="8" t="s">
        <v>152</v>
      </c>
      <c r="B177" s="8" t="s">
        <v>42</v>
      </c>
      <c r="C177" s="8" t="s">
        <v>43</v>
      </c>
      <c r="D177" s="8" t="s">
        <v>153</v>
      </c>
      <c r="E177" s="8" t="s">
        <v>154</v>
      </c>
      <c r="F177" s="9">
        <v>8185.0778680000003</v>
      </c>
      <c r="G177" s="9">
        <v>97907.629999999976</v>
      </c>
    </row>
    <row r="178" spans="1:7" x14ac:dyDescent="0.25">
      <c r="A178" s="8" t="s">
        <v>161</v>
      </c>
      <c r="B178" s="8" t="s">
        <v>42</v>
      </c>
      <c r="C178" s="8" t="s">
        <v>43</v>
      </c>
      <c r="D178" s="8" t="s">
        <v>162</v>
      </c>
      <c r="E178" s="8" t="s">
        <v>163</v>
      </c>
      <c r="F178" s="9">
        <v>11.569404</v>
      </c>
      <c r="G178" s="9">
        <v>138.38999999999999</v>
      </c>
    </row>
    <row r="179" spans="1:7" x14ac:dyDescent="0.25">
      <c r="A179" s="8" t="s">
        <v>161</v>
      </c>
      <c r="B179" s="8" t="s">
        <v>100</v>
      </c>
      <c r="C179" s="8" t="s">
        <v>101</v>
      </c>
      <c r="D179" s="8" t="s">
        <v>164</v>
      </c>
      <c r="E179" s="8" t="s">
        <v>165</v>
      </c>
      <c r="F179" s="9">
        <v>20.955973999999994</v>
      </c>
      <c r="G179" s="9">
        <v>186.94</v>
      </c>
    </row>
    <row r="180" spans="1:7" x14ac:dyDescent="0.25">
      <c r="A180" s="8" t="s">
        <v>161</v>
      </c>
      <c r="B180" s="8" t="s">
        <v>90</v>
      </c>
      <c r="C180" s="8" t="s">
        <v>91</v>
      </c>
      <c r="D180" s="8" t="s">
        <v>166</v>
      </c>
      <c r="E180" s="8" t="s">
        <v>167</v>
      </c>
      <c r="F180" s="9">
        <v>35.217179999999999</v>
      </c>
      <c r="G180" s="9">
        <v>540</v>
      </c>
    </row>
    <row r="181" spans="1:7" x14ac:dyDescent="0.25">
      <c r="A181" s="8" t="s">
        <v>161</v>
      </c>
      <c r="B181" s="8" t="s">
        <v>82</v>
      </c>
      <c r="C181" s="8" t="s">
        <v>83</v>
      </c>
      <c r="D181" s="8" t="s">
        <v>168</v>
      </c>
      <c r="E181" s="8" t="s">
        <v>169</v>
      </c>
      <c r="F181" s="9">
        <v>0</v>
      </c>
      <c r="G181" s="9">
        <v>593.75</v>
      </c>
    </row>
    <row r="182" spans="1:7" x14ac:dyDescent="0.25">
      <c r="A182" s="8" t="s">
        <v>161</v>
      </c>
      <c r="B182" s="8" t="s">
        <v>45</v>
      </c>
      <c r="C182" s="8" t="s">
        <v>46</v>
      </c>
      <c r="D182" s="8" t="s">
        <v>166</v>
      </c>
      <c r="E182" s="8" t="s">
        <v>167</v>
      </c>
      <c r="F182" s="9">
        <v>16.84956</v>
      </c>
      <c r="G182" s="9">
        <v>1404.13</v>
      </c>
    </row>
    <row r="183" spans="1:7" x14ac:dyDescent="0.25">
      <c r="A183" s="8" t="s">
        <v>161</v>
      </c>
      <c r="B183" s="8" t="s">
        <v>42</v>
      </c>
      <c r="C183" s="8" t="s">
        <v>43</v>
      </c>
      <c r="D183" s="8" t="s">
        <v>166</v>
      </c>
      <c r="E183" s="8" t="s">
        <v>167</v>
      </c>
      <c r="F183" s="9">
        <v>875.25020000000006</v>
      </c>
      <c r="G183" s="9">
        <v>10469.5</v>
      </c>
    </row>
    <row r="184" spans="1:7" x14ac:dyDescent="0.25">
      <c r="A184" s="8" t="s">
        <v>161</v>
      </c>
      <c r="B184" s="8" t="s">
        <v>125</v>
      </c>
      <c r="C184" s="8" t="s">
        <v>126</v>
      </c>
      <c r="D184" s="8" t="s">
        <v>164</v>
      </c>
      <c r="E184" s="8" t="s">
        <v>165</v>
      </c>
      <c r="F184" s="9">
        <v>1007.9325960000003</v>
      </c>
      <c r="G184" s="9">
        <v>12056.610000000002</v>
      </c>
    </row>
    <row r="185" spans="1:7" x14ac:dyDescent="0.25">
      <c r="A185" s="8" t="s">
        <v>161</v>
      </c>
      <c r="B185" s="8" t="s">
        <v>141</v>
      </c>
      <c r="C185" s="8" t="s">
        <v>142</v>
      </c>
      <c r="D185" s="8" t="s">
        <v>164</v>
      </c>
      <c r="E185" s="8" t="s">
        <v>165</v>
      </c>
      <c r="F185" s="9">
        <v>2127.1060440000001</v>
      </c>
      <c r="G185" s="9">
        <v>19060.089999999997</v>
      </c>
    </row>
    <row r="186" spans="1:7" x14ac:dyDescent="0.25">
      <c r="A186" s="8" t="s">
        <v>161</v>
      </c>
      <c r="B186" s="8" t="s">
        <v>42</v>
      </c>
      <c r="C186" s="8" t="s">
        <v>43</v>
      </c>
      <c r="D186" s="8" t="s">
        <v>164</v>
      </c>
      <c r="E186" s="8" t="s">
        <v>165</v>
      </c>
      <c r="F186" s="9">
        <v>3066.4956520000001</v>
      </c>
      <c r="G186" s="9">
        <v>36680.57</v>
      </c>
    </row>
    <row r="187" spans="1:7" x14ac:dyDescent="0.25">
      <c r="A187" s="8" t="s">
        <v>161</v>
      </c>
      <c r="B187" s="8" t="s">
        <v>40</v>
      </c>
      <c r="C187" s="8" t="s">
        <v>41</v>
      </c>
      <c r="D187" s="8" t="s">
        <v>166</v>
      </c>
      <c r="E187" s="8" t="s">
        <v>167</v>
      </c>
      <c r="F187" s="9">
        <v>5502.9889999999996</v>
      </c>
      <c r="G187" s="9">
        <v>49090.000000000007</v>
      </c>
    </row>
    <row r="188" spans="1:7" x14ac:dyDescent="0.25">
      <c r="A188" s="8" t="s">
        <v>161</v>
      </c>
      <c r="B188" s="8" t="s">
        <v>42</v>
      </c>
      <c r="C188" s="8" t="s">
        <v>43</v>
      </c>
      <c r="D188" s="8" t="s">
        <v>168</v>
      </c>
      <c r="E188" s="8" t="s">
        <v>169</v>
      </c>
      <c r="F188" s="9">
        <v>15517.031947999998</v>
      </c>
      <c r="G188" s="9">
        <v>185610.42999999996</v>
      </c>
    </row>
    <row r="189" spans="1:7" x14ac:dyDescent="0.25">
      <c r="A189" s="8" t="s">
        <v>161</v>
      </c>
      <c r="B189" s="8" t="s">
        <v>42</v>
      </c>
      <c r="C189" s="8" t="s">
        <v>43</v>
      </c>
      <c r="D189" s="8" t="s">
        <v>170</v>
      </c>
      <c r="E189" s="8" t="s">
        <v>171</v>
      </c>
      <c r="F189" s="9">
        <v>15768.342744000005</v>
      </c>
      <c r="G189" s="9">
        <v>188616.54000000004</v>
      </c>
    </row>
    <row r="190" spans="1:7" x14ac:dyDescent="0.25">
      <c r="A190" s="8" t="s">
        <v>172</v>
      </c>
      <c r="B190" s="8" t="s">
        <v>127</v>
      </c>
      <c r="C190" s="8" t="s">
        <v>128</v>
      </c>
      <c r="D190" s="8" t="s">
        <v>58</v>
      </c>
      <c r="E190" s="8" t="s">
        <v>173</v>
      </c>
      <c r="F190" s="9">
        <v>0.95752800000000027</v>
      </c>
      <c r="G190" s="9">
        <v>8.58</v>
      </c>
    </row>
    <row r="191" spans="1:7" x14ac:dyDescent="0.25">
      <c r="A191" s="8" t="s">
        <v>172</v>
      </c>
      <c r="B191" s="8" t="s">
        <v>100</v>
      </c>
      <c r="C191" s="8" t="s">
        <v>101</v>
      </c>
      <c r="D191" s="8" t="s">
        <v>174</v>
      </c>
      <c r="E191" s="8" t="s">
        <v>175</v>
      </c>
      <c r="F191" s="9">
        <v>6.9681359999999986</v>
      </c>
      <c r="G191" s="9">
        <v>62.16</v>
      </c>
    </row>
    <row r="192" spans="1:7" x14ac:dyDescent="0.25">
      <c r="A192" s="8" t="s">
        <v>172</v>
      </c>
      <c r="B192" s="8" t="s">
        <v>125</v>
      </c>
      <c r="C192" s="8" t="s">
        <v>126</v>
      </c>
      <c r="D192" s="8" t="s">
        <v>176</v>
      </c>
      <c r="E192" s="8" t="s">
        <v>177</v>
      </c>
      <c r="F192" s="9">
        <v>8.4789339999999971</v>
      </c>
      <c r="G192" s="9">
        <v>101.06</v>
      </c>
    </row>
    <row r="193" spans="1:7" x14ac:dyDescent="0.25">
      <c r="A193" s="8" t="s">
        <v>172</v>
      </c>
      <c r="B193" s="8" t="s">
        <v>32</v>
      </c>
      <c r="C193" s="8" t="s">
        <v>33</v>
      </c>
      <c r="D193" s="8" t="s">
        <v>58</v>
      </c>
      <c r="E193" s="8" t="s">
        <v>173</v>
      </c>
      <c r="F193" s="9">
        <v>12.551839199999995</v>
      </c>
      <c r="G193" s="9">
        <v>111.99</v>
      </c>
    </row>
    <row r="194" spans="1:7" x14ac:dyDescent="0.25">
      <c r="A194" s="8" t="s">
        <v>172</v>
      </c>
      <c r="B194" s="8" t="s">
        <v>178</v>
      </c>
      <c r="C194" s="8" t="s">
        <v>179</v>
      </c>
      <c r="D194" s="8" t="s">
        <v>58</v>
      </c>
      <c r="E194" s="8" t="s">
        <v>173</v>
      </c>
      <c r="F194" s="9">
        <v>0</v>
      </c>
      <c r="G194" s="9">
        <v>128</v>
      </c>
    </row>
    <row r="195" spans="1:7" x14ac:dyDescent="0.25">
      <c r="A195" s="8" t="s">
        <v>172</v>
      </c>
      <c r="B195" s="8" t="s">
        <v>45</v>
      </c>
      <c r="C195" s="8" t="s">
        <v>46</v>
      </c>
      <c r="D195" s="8" t="s">
        <v>180</v>
      </c>
      <c r="E195" s="8" t="s">
        <v>181</v>
      </c>
      <c r="F195" s="9">
        <v>1.6761600000000001</v>
      </c>
      <c r="G195" s="9">
        <v>139.68</v>
      </c>
    </row>
    <row r="196" spans="1:7" x14ac:dyDescent="0.25">
      <c r="A196" s="8" t="s">
        <v>172</v>
      </c>
      <c r="B196" s="8" t="s">
        <v>119</v>
      </c>
      <c r="C196" s="8" t="s">
        <v>120</v>
      </c>
      <c r="D196" s="8" t="s">
        <v>58</v>
      </c>
      <c r="E196" s="8" t="s">
        <v>173</v>
      </c>
      <c r="F196" s="9">
        <v>16.811999999999994</v>
      </c>
      <c r="G196" s="9">
        <v>150</v>
      </c>
    </row>
    <row r="197" spans="1:7" x14ac:dyDescent="0.25">
      <c r="A197" s="8" t="s">
        <v>172</v>
      </c>
      <c r="B197" s="8" t="s">
        <v>45</v>
      </c>
      <c r="C197" s="8" t="s">
        <v>46</v>
      </c>
      <c r="D197" s="8" t="s">
        <v>58</v>
      </c>
      <c r="E197" s="8" t="s">
        <v>173</v>
      </c>
      <c r="F197" s="9">
        <v>1.8149999999999999</v>
      </c>
      <c r="G197" s="9">
        <v>151.25</v>
      </c>
    </row>
    <row r="198" spans="1:7" x14ac:dyDescent="0.25">
      <c r="A198" s="8" t="s">
        <v>172</v>
      </c>
      <c r="B198" s="8" t="s">
        <v>82</v>
      </c>
      <c r="C198" s="8" t="s">
        <v>83</v>
      </c>
      <c r="D198" s="8" t="s">
        <v>182</v>
      </c>
      <c r="E198" s="8" t="s">
        <v>183</v>
      </c>
      <c r="F198" s="9">
        <v>0</v>
      </c>
      <c r="G198" s="9">
        <v>188.76</v>
      </c>
    </row>
    <row r="199" spans="1:7" x14ac:dyDescent="0.25">
      <c r="A199" s="8" t="s">
        <v>172</v>
      </c>
      <c r="B199" s="8" t="s">
        <v>38</v>
      </c>
      <c r="C199" s="8" t="s">
        <v>39</v>
      </c>
      <c r="D199" s="8" t="s">
        <v>184</v>
      </c>
      <c r="E199" s="8" t="s">
        <v>185</v>
      </c>
      <c r="F199" s="9">
        <v>0</v>
      </c>
      <c r="G199" s="9">
        <v>428.23</v>
      </c>
    </row>
    <row r="200" spans="1:7" x14ac:dyDescent="0.25">
      <c r="A200" s="8" t="s">
        <v>172</v>
      </c>
      <c r="B200" s="8" t="s">
        <v>45</v>
      </c>
      <c r="C200" s="8" t="s">
        <v>46</v>
      </c>
      <c r="D200" s="8" t="s">
        <v>174</v>
      </c>
      <c r="E200" s="8" t="s">
        <v>175</v>
      </c>
      <c r="F200" s="9">
        <v>7.21488</v>
      </c>
      <c r="G200" s="9">
        <v>601.24</v>
      </c>
    </row>
    <row r="201" spans="1:7" x14ac:dyDescent="0.25">
      <c r="A201" s="8" t="s">
        <v>172</v>
      </c>
      <c r="B201" s="8" t="s">
        <v>141</v>
      </c>
      <c r="C201" s="8" t="s">
        <v>142</v>
      </c>
      <c r="D201" s="8" t="s">
        <v>176</v>
      </c>
      <c r="E201" s="8" t="s">
        <v>177</v>
      </c>
      <c r="F201" s="9">
        <v>55.258217999999985</v>
      </c>
      <c r="G201" s="9">
        <v>658.62</v>
      </c>
    </row>
    <row r="202" spans="1:7" x14ac:dyDescent="0.25">
      <c r="A202" s="8" t="s">
        <v>172</v>
      </c>
      <c r="B202" s="8" t="s">
        <v>90</v>
      </c>
      <c r="C202" s="8" t="s">
        <v>91</v>
      </c>
      <c r="D202" s="8" t="s">
        <v>184</v>
      </c>
      <c r="E202" s="8" t="s">
        <v>185</v>
      </c>
      <c r="F202" s="9">
        <v>74.598465449999992</v>
      </c>
      <c r="G202" s="9">
        <v>1143.8499999999999</v>
      </c>
    </row>
    <row r="203" spans="1:7" x14ac:dyDescent="0.25">
      <c r="A203" s="8" t="s">
        <v>172</v>
      </c>
      <c r="B203" s="8" t="s">
        <v>141</v>
      </c>
      <c r="C203" s="8" t="s">
        <v>142</v>
      </c>
      <c r="D203" s="8" t="s">
        <v>186</v>
      </c>
      <c r="E203" s="8" t="s">
        <v>187</v>
      </c>
      <c r="F203" s="9">
        <v>192.40732800000004</v>
      </c>
      <c r="G203" s="9">
        <v>1724.08</v>
      </c>
    </row>
    <row r="204" spans="1:7" x14ac:dyDescent="0.25">
      <c r="A204" s="8" t="s">
        <v>172</v>
      </c>
      <c r="B204" s="8" t="s">
        <v>42</v>
      </c>
      <c r="C204" s="8" t="s">
        <v>43</v>
      </c>
      <c r="D204" s="8" t="s">
        <v>174</v>
      </c>
      <c r="E204" s="8" t="s">
        <v>175</v>
      </c>
      <c r="F204" s="9">
        <v>146.56490999999997</v>
      </c>
      <c r="G204" s="9">
        <v>1746.9</v>
      </c>
    </row>
    <row r="205" spans="1:7" x14ac:dyDescent="0.25">
      <c r="A205" s="8" t="s">
        <v>172</v>
      </c>
      <c r="B205" s="8" t="s">
        <v>82</v>
      </c>
      <c r="C205" s="8" t="s">
        <v>83</v>
      </c>
      <c r="D205" s="8" t="s">
        <v>184</v>
      </c>
      <c r="E205" s="8" t="s">
        <v>185</v>
      </c>
      <c r="F205" s="9">
        <v>0</v>
      </c>
      <c r="G205" s="9">
        <v>1768.8499999999997</v>
      </c>
    </row>
    <row r="206" spans="1:7" x14ac:dyDescent="0.25">
      <c r="A206" s="8" t="s">
        <v>172</v>
      </c>
      <c r="B206" s="8" t="s">
        <v>42</v>
      </c>
      <c r="C206" s="8" t="s">
        <v>43</v>
      </c>
      <c r="D206" s="8" t="s">
        <v>186</v>
      </c>
      <c r="E206" s="8" t="s">
        <v>187</v>
      </c>
      <c r="F206" s="9">
        <v>174.34671699999993</v>
      </c>
      <c r="G206" s="9">
        <v>2078.0299999999997</v>
      </c>
    </row>
    <row r="207" spans="1:7" x14ac:dyDescent="0.25">
      <c r="A207" s="8" t="s">
        <v>172</v>
      </c>
      <c r="B207" s="8" t="s">
        <v>141</v>
      </c>
      <c r="C207" s="8" t="s">
        <v>142</v>
      </c>
      <c r="D207" s="8" t="s">
        <v>174</v>
      </c>
      <c r="E207" s="8" t="s">
        <v>175</v>
      </c>
      <c r="F207" s="9">
        <v>324.8341200000001</v>
      </c>
      <c r="G207" s="9">
        <v>2910.7</v>
      </c>
    </row>
    <row r="208" spans="1:7" x14ac:dyDescent="0.25">
      <c r="A208" s="8" t="s">
        <v>172</v>
      </c>
      <c r="B208" s="8" t="s">
        <v>42</v>
      </c>
      <c r="C208" s="8" t="s">
        <v>43</v>
      </c>
      <c r="D208" s="8" t="s">
        <v>180</v>
      </c>
      <c r="E208" s="8" t="s">
        <v>181</v>
      </c>
      <c r="F208" s="9">
        <v>387.48516399999994</v>
      </c>
      <c r="G208" s="9">
        <v>4634.9899999999989</v>
      </c>
    </row>
    <row r="209" spans="1:7" x14ac:dyDescent="0.25">
      <c r="A209" s="8" t="s">
        <v>172</v>
      </c>
      <c r="B209" s="8" t="s">
        <v>125</v>
      </c>
      <c r="C209" s="8" t="s">
        <v>126</v>
      </c>
      <c r="D209" s="8" t="s">
        <v>58</v>
      </c>
      <c r="E209" s="8" t="s">
        <v>173</v>
      </c>
      <c r="F209" s="9">
        <v>1222.1628480000002</v>
      </c>
      <c r="G209" s="9">
        <v>10951.279999999999</v>
      </c>
    </row>
    <row r="210" spans="1:7" x14ac:dyDescent="0.25">
      <c r="A210" s="8" t="s">
        <v>172</v>
      </c>
      <c r="B210" s="8" t="s">
        <v>42</v>
      </c>
      <c r="C210" s="8" t="s">
        <v>43</v>
      </c>
      <c r="D210" s="8" t="s">
        <v>182</v>
      </c>
      <c r="E210" s="8" t="s">
        <v>183</v>
      </c>
      <c r="F210" s="9">
        <v>928.31195600000001</v>
      </c>
      <c r="G210" s="9">
        <v>11104.21</v>
      </c>
    </row>
    <row r="211" spans="1:7" x14ac:dyDescent="0.25">
      <c r="A211" s="8" t="s">
        <v>172</v>
      </c>
      <c r="B211" s="8" t="s">
        <v>125</v>
      </c>
      <c r="C211" s="8" t="s">
        <v>126</v>
      </c>
      <c r="D211" s="8" t="s">
        <v>184</v>
      </c>
      <c r="E211" s="8" t="s">
        <v>185</v>
      </c>
      <c r="F211" s="9">
        <v>1681.9916760000003</v>
      </c>
      <c r="G211" s="9">
        <v>15071.609999999999</v>
      </c>
    </row>
    <row r="212" spans="1:7" x14ac:dyDescent="0.25">
      <c r="A212" s="8" t="s">
        <v>172</v>
      </c>
      <c r="B212" s="8" t="s">
        <v>42</v>
      </c>
      <c r="C212" s="8" t="s">
        <v>43</v>
      </c>
      <c r="D212" s="8" t="s">
        <v>176</v>
      </c>
      <c r="E212" s="8" t="s">
        <v>177</v>
      </c>
      <c r="F212" s="9">
        <v>2486.1776569999993</v>
      </c>
      <c r="G212" s="9">
        <v>29632.63</v>
      </c>
    </row>
    <row r="213" spans="1:7" x14ac:dyDescent="0.25">
      <c r="A213" s="8" t="s">
        <v>172</v>
      </c>
      <c r="B213" s="8" t="s">
        <v>141</v>
      </c>
      <c r="C213" s="8" t="s">
        <v>142</v>
      </c>
      <c r="D213" s="8" t="s">
        <v>182</v>
      </c>
      <c r="E213" s="8" t="s">
        <v>183</v>
      </c>
      <c r="F213" s="9">
        <v>11007.182772000004</v>
      </c>
      <c r="G213" s="9">
        <v>98630.67</v>
      </c>
    </row>
    <row r="214" spans="1:7" x14ac:dyDescent="0.25">
      <c r="A214" s="8" t="s">
        <v>172</v>
      </c>
      <c r="B214" s="8" t="s">
        <v>141</v>
      </c>
      <c r="C214" s="8" t="s">
        <v>142</v>
      </c>
      <c r="D214" s="8" t="s">
        <v>58</v>
      </c>
      <c r="E214" s="8" t="s">
        <v>173</v>
      </c>
      <c r="F214" s="9">
        <v>238679.32510800005</v>
      </c>
      <c r="G214" s="9">
        <v>2138703.63</v>
      </c>
    </row>
    <row r="215" spans="1:7" x14ac:dyDescent="0.25">
      <c r="A215" s="8" t="s">
        <v>172</v>
      </c>
      <c r="B215" s="8" t="s">
        <v>141</v>
      </c>
      <c r="C215" s="8" t="s">
        <v>142</v>
      </c>
      <c r="D215" s="8" t="s">
        <v>184</v>
      </c>
      <c r="E215" s="8" t="s">
        <v>185</v>
      </c>
      <c r="F215" s="9">
        <v>412901.70429600013</v>
      </c>
      <c r="G215" s="9">
        <v>3699836.06</v>
      </c>
    </row>
    <row r="216" spans="1:7" x14ac:dyDescent="0.25">
      <c r="A216" s="8" t="s">
        <v>188</v>
      </c>
      <c r="B216" s="8" t="s">
        <v>38</v>
      </c>
      <c r="C216" s="8" t="s">
        <v>39</v>
      </c>
      <c r="D216" s="8" t="s">
        <v>55</v>
      </c>
      <c r="E216" s="8" t="s">
        <v>189</v>
      </c>
      <c r="F216" s="9">
        <v>0</v>
      </c>
      <c r="G216" s="9">
        <v>-6230.98</v>
      </c>
    </row>
    <row r="217" spans="1:7" x14ac:dyDescent="0.25">
      <c r="A217" s="8" t="s">
        <v>188</v>
      </c>
      <c r="B217" s="8" t="s">
        <v>42</v>
      </c>
      <c r="C217" s="8" t="s">
        <v>43</v>
      </c>
      <c r="D217" s="8" t="s">
        <v>190</v>
      </c>
      <c r="E217" s="8" t="s">
        <v>191</v>
      </c>
      <c r="F217" s="9">
        <v>0</v>
      </c>
      <c r="G217" s="9">
        <v>0</v>
      </c>
    </row>
    <row r="218" spans="1:7" x14ac:dyDescent="0.25">
      <c r="A218" s="8" t="s">
        <v>188</v>
      </c>
      <c r="B218" s="8" t="s">
        <v>38</v>
      </c>
      <c r="C218" s="8" t="s">
        <v>39</v>
      </c>
      <c r="D218" s="8" t="s">
        <v>58</v>
      </c>
      <c r="E218" s="8" t="s">
        <v>192</v>
      </c>
      <c r="F218" s="9">
        <v>0</v>
      </c>
      <c r="G218" s="9">
        <v>10.8</v>
      </c>
    </row>
    <row r="219" spans="1:7" x14ac:dyDescent="0.25">
      <c r="A219" s="8" t="s">
        <v>188</v>
      </c>
      <c r="B219" s="8" t="s">
        <v>193</v>
      </c>
      <c r="C219" s="8" t="s">
        <v>194</v>
      </c>
      <c r="D219" s="8" t="s">
        <v>55</v>
      </c>
      <c r="E219" s="8" t="s">
        <v>189</v>
      </c>
      <c r="F219" s="9">
        <v>15.068232000000005</v>
      </c>
      <c r="G219" s="9">
        <v>135.02000000000001</v>
      </c>
    </row>
    <row r="220" spans="1:7" x14ac:dyDescent="0.25">
      <c r="A220" s="8" t="s">
        <v>188</v>
      </c>
      <c r="B220" s="8" t="s">
        <v>195</v>
      </c>
      <c r="C220" s="8" t="s">
        <v>196</v>
      </c>
      <c r="D220" s="8" t="s">
        <v>184</v>
      </c>
      <c r="E220" s="8" t="s">
        <v>191</v>
      </c>
      <c r="F220" s="9">
        <v>20.315664000000005</v>
      </c>
      <c r="G220" s="9">
        <v>182.04</v>
      </c>
    </row>
    <row r="221" spans="1:7" x14ac:dyDescent="0.25">
      <c r="A221" s="8" t="s">
        <v>188</v>
      </c>
      <c r="B221" s="8" t="s">
        <v>86</v>
      </c>
      <c r="C221" s="8" t="s">
        <v>87</v>
      </c>
      <c r="D221" s="8" t="s">
        <v>104</v>
      </c>
      <c r="E221" s="8" t="s">
        <v>197</v>
      </c>
      <c r="F221" s="9">
        <v>385.66</v>
      </c>
      <c r="G221" s="9">
        <v>385.66</v>
      </c>
    </row>
    <row r="222" spans="1:7" x14ac:dyDescent="0.25">
      <c r="A222" s="8" t="s">
        <v>188</v>
      </c>
      <c r="B222" s="8" t="s">
        <v>45</v>
      </c>
      <c r="C222" s="8" t="s">
        <v>46</v>
      </c>
      <c r="D222" s="8" t="s">
        <v>184</v>
      </c>
      <c r="E222" s="8" t="s">
        <v>191</v>
      </c>
      <c r="F222" s="9">
        <v>4.6868400000000001</v>
      </c>
      <c r="G222" s="9">
        <v>390.57</v>
      </c>
    </row>
    <row r="223" spans="1:7" x14ac:dyDescent="0.25">
      <c r="A223" s="8" t="s">
        <v>188</v>
      </c>
      <c r="B223" s="8" t="s">
        <v>198</v>
      </c>
      <c r="C223" s="8" t="s">
        <v>199</v>
      </c>
      <c r="D223" s="8" t="s">
        <v>55</v>
      </c>
      <c r="E223" s="8" t="s">
        <v>189</v>
      </c>
      <c r="F223" s="9">
        <v>119.59167600000005</v>
      </c>
      <c r="G223" s="9">
        <v>1071.6100000000001</v>
      </c>
    </row>
    <row r="224" spans="1:7" x14ac:dyDescent="0.25">
      <c r="A224" s="8" t="s">
        <v>188</v>
      </c>
      <c r="B224" s="8" t="s">
        <v>42</v>
      </c>
      <c r="C224" s="8" t="s">
        <v>43</v>
      </c>
      <c r="D224" s="8" t="s">
        <v>184</v>
      </c>
      <c r="E224" s="8" t="s">
        <v>191</v>
      </c>
      <c r="F224" s="9">
        <v>205.67768400000008</v>
      </c>
      <c r="G224" s="9">
        <v>1842.9900000000002</v>
      </c>
    </row>
    <row r="225" spans="1:7" x14ac:dyDescent="0.25">
      <c r="A225" s="8" t="s">
        <v>188</v>
      </c>
      <c r="B225" s="8" t="s">
        <v>200</v>
      </c>
      <c r="C225" s="8" t="s">
        <v>201</v>
      </c>
      <c r="D225" s="8" t="s">
        <v>55</v>
      </c>
      <c r="E225" s="8" t="s">
        <v>189</v>
      </c>
      <c r="F225" s="9">
        <v>242.06649799999997</v>
      </c>
      <c r="G225" s="9">
        <v>2159.38</v>
      </c>
    </row>
    <row r="226" spans="1:7" x14ac:dyDescent="0.25">
      <c r="A226" s="8" t="s">
        <v>188</v>
      </c>
      <c r="B226" s="8" t="s">
        <v>38</v>
      </c>
      <c r="C226" s="8" t="s">
        <v>39</v>
      </c>
      <c r="D226" s="8" t="s">
        <v>184</v>
      </c>
      <c r="E226" s="8" t="s">
        <v>191</v>
      </c>
      <c r="F226" s="9">
        <v>0</v>
      </c>
      <c r="G226" s="9">
        <v>2481.84</v>
      </c>
    </row>
    <row r="227" spans="1:7" x14ac:dyDescent="0.25">
      <c r="A227" s="8" t="s">
        <v>188</v>
      </c>
      <c r="B227" s="8" t="s">
        <v>82</v>
      </c>
      <c r="C227" s="8" t="s">
        <v>83</v>
      </c>
      <c r="D227" s="8" t="s">
        <v>55</v>
      </c>
      <c r="E227" s="8" t="s">
        <v>189</v>
      </c>
      <c r="F227" s="9">
        <v>0</v>
      </c>
      <c r="G227" s="9">
        <v>4453.49</v>
      </c>
    </row>
    <row r="228" spans="1:7" x14ac:dyDescent="0.25">
      <c r="A228" s="8" t="s">
        <v>188</v>
      </c>
      <c r="B228" s="8" t="s">
        <v>141</v>
      </c>
      <c r="C228" s="8" t="s">
        <v>142</v>
      </c>
      <c r="D228" s="8" t="s">
        <v>190</v>
      </c>
      <c r="E228" s="8" t="s">
        <v>191</v>
      </c>
      <c r="F228" s="9">
        <v>530.94146400000011</v>
      </c>
      <c r="G228" s="9">
        <v>4757.54</v>
      </c>
    </row>
    <row r="229" spans="1:7" x14ac:dyDescent="0.25">
      <c r="A229" s="8" t="s">
        <v>188</v>
      </c>
      <c r="B229" s="8" t="s">
        <v>202</v>
      </c>
      <c r="C229" s="8" t="s">
        <v>203</v>
      </c>
      <c r="D229" s="8" t="s">
        <v>55</v>
      </c>
      <c r="E229" s="8" t="s">
        <v>189</v>
      </c>
      <c r="F229" s="9">
        <v>985.88250700000003</v>
      </c>
      <c r="G229" s="9">
        <v>8794.6700000000019</v>
      </c>
    </row>
    <row r="230" spans="1:7" x14ac:dyDescent="0.25">
      <c r="A230" s="8" t="s">
        <v>188</v>
      </c>
      <c r="B230" s="8" t="s">
        <v>141</v>
      </c>
      <c r="C230" s="8" t="s">
        <v>142</v>
      </c>
      <c r="D230" s="8" t="s">
        <v>58</v>
      </c>
      <c r="E230" s="8" t="s">
        <v>192</v>
      </c>
      <c r="F230" s="9">
        <v>1463.9565240000004</v>
      </c>
      <c r="G230" s="9">
        <v>13117.89</v>
      </c>
    </row>
    <row r="231" spans="1:7" x14ac:dyDescent="0.25">
      <c r="A231" s="8" t="s">
        <v>188</v>
      </c>
      <c r="B231" s="8" t="s">
        <v>150</v>
      </c>
      <c r="C231" s="8" t="s">
        <v>151</v>
      </c>
      <c r="D231" s="8" t="s">
        <v>55</v>
      </c>
      <c r="E231" s="8" t="s">
        <v>189</v>
      </c>
      <c r="F231" s="9">
        <v>1520.3674599999995</v>
      </c>
      <c r="G231" s="9">
        <v>13562.599999999999</v>
      </c>
    </row>
    <row r="232" spans="1:7" x14ac:dyDescent="0.25">
      <c r="A232" s="8" t="s">
        <v>188</v>
      </c>
      <c r="B232" s="8" t="s">
        <v>86</v>
      </c>
      <c r="C232" s="8" t="s">
        <v>87</v>
      </c>
      <c r="D232" s="8" t="s">
        <v>184</v>
      </c>
      <c r="E232" s="8" t="s">
        <v>191</v>
      </c>
      <c r="F232" s="9">
        <v>22736.820000000003</v>
      </c>
      <c r="G232" s="9">
        <v>22736.820000000003</v>
      </c>
    </row>
    <row r="233" spans="1:7" x14ac:dyDescent="0.25">
      <c r="A233" s="8" t="s">
        <v>188</v>
      </c>
      <c r="B233" s="8" t="s">
        <v>125</v>
      </c>
      <c r="C233" s="8" t="s">
        <v>126</v>
      </c>
      <c r="D233" s="8" t="s">
        <v>184</v>
      </c>
      <c r="E233" s="8" t="s">
        <v>191</v>
      </c>
      <c r="F233" s="9">
        <v>2738.6807400000007</v>
      </c>
      <c r="G233" s="9">
        <v>24540.149999999998</v>
      </c>
    </row>
    <row r="234" spans="1:7" x14ac:dyDescent="0.25">
      <c r="A234" s="8" t="s">
        <v>188</v>
      </c>
      <c r="B234" s="8" t="s">
        <v>90</v>
      </c>
      <c r="C234" s="8" t="s">
        <v>91</v>
      </c>
      <c r="D234" s="8" t="s">
        <v>184</v>
      </c>
      <c r="E234" s="8" t="s">
        <v>191</v>
      </c>
      <c r="F234" s="9">
        <v>4076.0057612099995</v>
      </c>
      <c r="G234" s="9">
        <v>62499.13</v>
      </c>
    </row>
    <row r="235" spans="1:7" x14ac:dyDescent="0.25">
      <c r="A235" s="8" t="s">
        <v>188</v>
      </c>
      <c r="B235" s="8" t="s">
        <v>146</v>
      </c>
      <c r="C235" s="8" t="s">
        <v>147</v>
      </c>
      <c r="D235" s="8" t="s">
        <v>148</v>
      </c>
      <c r="E235" s="8" t="s">
        <v>204</v>
      </c>
      <c r="F235" s="9">
        <v>12103.612996999998</v>
      </c>
      <c r="G235" s="9">
        <v>107971.57</v>
      </c>
    </row>
    <row r="236" spans="1:7" x14ac:dyDescent="0.25">
      <c r="A236" s="8" t="s">
        <v>188</v>
      </c>
      <c r="B236" s="8" t="s">
        <v>100</v>
      </c>
      <c r="C236" s="8" t="s">
        <v>101</v>
      </c>
      <c r="D236" s="8" t="s">
        <v>184</v>
      </c>
      <c r="E236" s="8" t="s">
        <v>191</v>
      </c>
      <c r="F236" s="9">
        <v>14544.097256999998</v>
      </c>
      <c r="G236" s="9">
        <v>129742.17000000001</v>
      </c>
    </row>
    <row r="237" spans="1:7" x14ac:dyDescent="0.25">
      <c r="A237" s="8" t="s">
        <v>188</v>
      </c>
      <c r="B237" s="8" t="s">
        <v>82</v>
      </c>
      <c r="C237" s="8" t="s">
        <v>83</v>
      </c>
      <c r="D237" s="8" t="s">
        <v>184</v>
      </c>
      <c r="E237" s="8" t="s">
        <v>191</v>
      </c>
      <c r="F237" s="9">
        <v>0</v>
      </c>
      <c r="G237" s="9">
        <v>180699.59999999998</v>
      </c>
    </row>
    <row r="238" spans="1:7" x14ac:dyDescent="0.25">
      <c r="A238" s="8" t="s">
        <v>188</v>
      </c>
      <c r="B238" s="8" t="s">
        <v>141</v>
      </c>
      <c r="C238" s="8" t="s">
        <v>142</v>
      </c>
      <c r="D238" s="8" t="s">
        <v>55</v>
      </c>
      <c r="E238" s="8" t="s">
        <v>189</v>
      </c>
      <c r="F238" s="9">
        <v>43848.471420000016</v>
      </c>
      <c r="G238" s="9">
        <v>392907.45</v>
      </c>
    </row>
    <row r="239" spans="1:7" x14ac:dyDescent="0.25">
      <c r="A239" s="8" t="s">
        <v>188</v>
      </c>
      <c r="B239" s="8" t="s">
        <v>125</v>
      </c>
      <c r="C239" s="8" t="s">
        <v>126</v>
      </c>
      <c r="D239" s="8" t="s">
        <v>190</v>
      </c>
      <c r="E239" s="8" t="s">
        <v>191</v>
      </c>
      <c r="F239" s="9">
        <v>68475.679776000019</v>
      </c>
      <c r="G239" s="9">
        <v>613581.36</v>
      </c>
    </row>
    <row r="240" spans="1:7" x14ac:dyDescent="0.25">
      <c r="A240" s="8" t="s">
        <v>188</v>
      </c>
      <c r="B240" s="8" t="s">
        <v>195</v>
      </c>
      <c r="C240" s="8" t="s">
        <v>196</v>
      </c>
      <c r="D240" s="8" t="s">
        <v>55</v>
      </c>
      <c r="E240" s="8" t="s">
        <v>189</v>
      </c>
      <c r="F240" s="9">
        <v>260716.94920800012</v>
      </c>
      <c r="G240" s="9">
        <v>2336173.3800000004</v>
      </c>
    </row>
    <row r="241" spans="1:7" x14ac:dyDescent="0.25">
      <c r="A241" s="8" t="s">
        <v>188</v>
      </c>
      <c r="B241" s="8" t="s">
        <v>141</v>
      </c>
      <c r="C241" s="8" t="s">
        <v>142</v>
      </c>
      <c r="D241" s="8" t="s">
        <v>184</v>
      </c>
      <c r="E241" s="8" t="s">
        <v>191</v>
      </c>
      <c r="F241" s="9">
        <v>794453.49882000021</v>
      </c>
      <c r="G241" s="9">
        <v>7118758.9500000002</v>
      </c>
    </row>
    <row r="242" spans="1:7" x14ac:dyDescent="0.25">
      <c r="A242" s="8" t="s">
        <v>205</v>
      </c>
      <c r="B242" s="8" t="s">
        <v>90</v>
      </c>
      <c r="C242" s="8" t="s">
        <v>91</v>
      </c>
      <c r="D242" s="8" t="s">
        <v>206</v>
      </c>
      <c r="E242" s="8" t="s">
        <v>207</v>
      </c>
      <c r="F242" s="9">
        <v>6.6677860799999991</v>
      </c>
      <c r="G242" s="9">
        <v>102.24</v>
      </c>
    </row>
    <row r="243" spans="1:7" x14ac:dyDescent="0.25">
      <c r="A243" s="8" t="s">
        <v>205</v>
      </c>
      <c r="B243" s="8" t="s">
        <v>82</v>
      </c>
      <c r="C243" s="8" t="s">
        <v>83</v>
      </c>
      <c r="D243" s="8" t="s">
        <v>104</v>
      </c>
      <c r="E243" s="8" t="s">
        <v>208</v>
      </c>
      <c r="F243" s="9">
        <v>0</v>
      </c>
      <c r="G243" s="9">
        <v>180</v>
      </c>
    </row>
    <row r="244" spans="1:7" x14ac:dyDescent="0.25">
      <c r="A244" s="8" t="s">
        <v>205</v>
      </c>
      <c r="B244" s="8" t="s">
        <v>141</v>
      </c>
      <c r="C244" s="8" t="s">
        <v>142</v>
      </c>
      <c r="D244" s="8" t="s">
        <v>206</v>
      </c>
      <c r="E244" s="8" t="s">
        <v>207</v>
      </c>
      <c r="F244" s="9">
        <v>23.134680000000007</v>
      </c>
      <c r="G244" s="9">
        <v>207.3</v>
      </c>
    </row>
    <row r="245" spans="1:7" x14ac:dyDescent="0.25">
      <c r="A245" s="8" t="s">
        <v>205</v>
      </c>
      <c r="B245" s="8" t="s">
        <v>100</v>
      </c>
      <c r="C245" s="8" t="s">
        <v>101</v>
      </c>
      <c r="D245" s="8" t="s">
        <v>104</v>
      </c>
      <c r="E245" s="8" t="s">
        <v>208</v>
      </c>
      <c r="F245" s="9">
        <v>26.903999999999996</v>
      </c>
      <c r="G245" s="9">
        <v>240</v>
      </c>
    </row>
    <row r="246" spans="1:7" x14ac:dyDescent="0.25">
      <c r="A246" s="8" t="s">
        <v>205</v>
      </c>
      <c r="B246" s="8" t="s">
        <v>125</v>
      </c>
      <c r="C246" s="8" t="s">
        <v>126</v>
      </c>
      <c r="D246" s="8" t="s">
        <v>132</v>
      </c>
      <c r="E246" s="8" t="s">
        <v>209</v>
      </c>
      <c r="F246" s="9">
        <v>26.88109200000001</v>
      </c>
      <c r="G246" s="9">
        <v>240.87</v>
      </c>
    </row>
    <row r="247" spans="1:7" x14ac:dyDescent="0.25">
      <c r="A247" s="8" t="s">
        <v>205</v>
      </c>
      <c r="B247" s="8" t="s">
        <v>137</v>
      </c>
      <c r="C247" s="8" t="s">
        <v>138</v>
      </c>
      <c r="D247" s="8" t="s">
        <v>210</v>
      </c>
      <c r="E247" s="8" t="s">
        <v>211</v>
      </c>
      <c r="F247" s="9">
        <v>295.18</v>
      </c>
      <c r="G247" s="9">
        <v>295.18</v>
      </c>
    </row>
    <row r="248" spans="1:7" x14ac:dyDescent="0.25">
      <c r="A248" s="8" t="s">
        <v>205</v>
      </c>
      <c r="B248" s="8" t="s">
        <v>38</v>
      </c>
      <c r="C248" s="8" t="s">
        <v>39</v>
      </c>
      <c r="D248" s="8" t="s">
        <v>212</v>
      </c>
      <c r="E248" s="8" t="s">
        <v>213</v>
      </c>
      <c r="F248" s="9">
        <v>0</v>
      </c>
      <c r="G248" s="9">
        <v>544.51</v>
      </c>
    </row>
    <row r="249" spans="1:7" x14ac:dyDescent="0.25">
      <c r="A249" s="8" t="s">
        <v>205</v>
      </c>
      <c r="B249" s="8" t="s">
        <v>86</v>
      </c>
      <c r="C249" s="8" t="s">
        <v>87</v>
      </c>
      <c r="D249" s="8" t="s">
        <v>212</v>
      </c>
      <c r="E249" s="8" t="s">
        <v>213</v>
      </c>
      <c r="F249" s="9">
        <v>658.09999999999991</v>
      </c>
      <c r="G249" s="9">
        <v>658.09999999999991</v>
      </c>
    </row>
    <row r="250" spans="1:7" x14ac:dyDescent="0.25">
      <c r="A250" s="8" t="s">
        <v>205</v>
      </c>
      <c r="B250" s="8" t="s">
        <v>100</v>
      </c>
      <c r="C250" s="8" t="s">
        <v>101</v>
      </c>
      <c r="D250" s="8" t="s">
        <v>214</v>
      </c>
      <c r="E250" s="8" t="s">
        <v>215</v>
      </c>
      <c r="F250" s="9">
        <v>74.247192999999996</v>
      </c>
      <c r="G250" s="9">
        <v>662.33</v>
      </c>
    </row>
    <row r="251" spans="1:7" x14ac:dyDescent="0.25">
      <c r="A251" s="8" t="s">
        <v>205</v>
      </c>
      <c r="B251" s="8" t="s">
        <v>45</v>
      </c>
      <c r="C251" s="8" t="s">
        <v>46</v>
      </c>
      <c r="D251" s="8" t="s">
        <v>214</v>
      </c>
      <c r="E251" s="8" t="s">
        <v>215</v>
      </c>
      <c r="F251" s="9">
        <v>8.8796399999999984</v>
      </c>
      <c r="G251" s="9">
        <v>739.96999999999991</v>
      </c>
    </row>
    <row r="252" spans="1:7" x14ac:dyDescent="0.25">
      <c r="A252" s="8" t="s">
        <v>205</v>
      </c>
      <c r="B252" s="8" t="s">
        <v>82</v>
      </c>
      <c r="C252" s="8" t="s">
        <v>83</v>
      </c>
      <c r="D252" s="8" t="s">
        <v>206</v>
      </c>
      <c r="E252" s="8" t="s">
        <v>207</v>
      </c>
      <c r="F252" s="9">
        <v>0</v>
      </c>
      <c r="G252" s="9">
        <v>747.43</v>
      </c>
    </row>
    <row r="253" spans="1:7" x14ac:dyDescent="0.25">
      <c r="A253" s="8" t="s">
        <v>205</v>
      </c>
      <c r="B253" s="8" t="s">
        <v>38</v>
      </c>
      <c r="C253" s="8" t="s">
        <v>39</v>
      </c>
      <c r="D253" s="8" t="s">
        <v>216</v>
      </c>
      <c r="E253" s="8" t="s">
        <v>217</v>
      </c>
      <c r="F253" s="9">
        <v>0</v>
      </c>
      <c r="G253" s="9">
        <v>795.74</v>
      </c>
    </row>
    <row r="254" spans="1:7" x14ac:dyDescent="0.25">
      <c r="A254" s="8" t="s">
        <v>205</v>
      </c>
      <c r="B254" s="8" t="s">
        <v>86</v>
      </c>
      <c r="C254" s="8" t="s">
        <v>87</v>
      </c>
      <c r="D254" s="8" t="s">
        <v>214</v>
      </c>
      <c r="E254" s="8" t="s">
        <v>215</v>
      </c>
      <c r="F254" s="9">
        <v>875.11</v>
      </c>
      <c r="G254" s="9">
        <v>875.11</v>
      </c>
    </row>
    <row r="255" spans="1:7" x14ac:dyDescent="0.25">
      <c r="A255" s="8" t="s">
        <v>205</v>
      </c>
      <c r="B255" s="8" t="s">
        <v>100</v>
      </c>
      <c r="C255" s="8" t="s">
        <v>101</v>
      </c>
      <c r="D255" s="8" t="s">
        <v>212</v>
      </c>
      <c r="E255" s="8" t="s">
        <v>213</v>
      </c>
      <c r="F255" s="9">
        <v>109.11589799999999</v>
      </c>
      <c r="G255" s="9">
        <v>973.38000000000011</v>
      </c>
    </row>
    <row r="256" spans="1:7" x14ac:dyDescent="0.25">
      <c r="A256" s="8" t="s">
        <v>205</v>
      </c>
      <c r="B256" s="8" t="s">
        <v>141</v>
      </c>
      <c r="C256" s="8" t="s">
        <v>142</v>
      </c>
      <c r="D256" s="8" t="s">
        <v>216</v>
      </c>
      <c r="E256" s="8" t="s">
        <v>217</v>
      </c>
      <c r="F256" s="9">
        <v>110.56770000000003</v>
      </c>
      <c r="G256" s="9">
        <v>990.75</v>
      </c>
    </row>
    <row r="257" spans="1:7" x14ac:dyDescent="0.25">
      <c r="A257" s="8" t="s">
        <v>205</v>
      </c>
      <c r="B257" s="8" t="s">
        <v>137</v>
      </c>
      <c r="C257" s="8" t="s">
        <v>138</v>
      </c>
      <c r="D257" s="8" t="s">
        <v>218</v>
      </c>
      <c r="E257" s="8" t="s">
        <v>219</v>
      </c>
      <c r="F257" s="9">
        <v>1264.3400000000001</v>
      </c>
      <c r="G257" s="9">
        <v>1264.3400000000001</v>
      </c>
    </row>
    <row r="258" spans="1:7" x14ac:dyDescent="0.25">
      <c r="A258" s="8" t="s">
        <v>205</v>
      </c>
      <c r="B258" s="8" t="s">
        <v>90</v>
      </c>
      <c r="C258" s="8" t="s">
        <v>91</v>
      </c>
      <c r="D258" s="8" t="s">
        <v>212</v>
      </c>
      <c r="E258" s="8" t="s">
        <v>213</v>
      </c>
      <c r="F258" s="9">
        <v>83.41384733999999</v>
      </c>
      <c r="G258" s="9">
        <v>1279.02</v>
      </c>
    </row>
    <row r="259" spans="1:7" x14ac:dyDescent="0.25">
      <c r="A259" s="8" t="s">
        <v>205</v>
      </c>
      <c r="B259" s="8" t="s">
        <v>45</v>
      </c>
      <c r="C259" s="8" t="s">
        <v>46</v>
      </c>
      <c r="D259" s="8" t="s">
        <v>216</v>
      </c>
      <c r="E259" s="8" t="s">
        <v>217</v>
      </c>
      <c r="F259" s="9">
        <v>16.00404</v>
      </c>
      <c r="G259" s="9">
        <v>1333.67</v>
      </c>
    </row>
    <row r="260" spans="1:7" x14ac:dyDescent="0.25">
      <c r="A260" s="8" t="s">
        <v>205</v>
      </c>
      <c r="B260" s="8" t="s">
        <v>125</v>
      </c>
      <c r="C260" s="8" t="s">
        <v>126</v>
      </c>
      <c r="D260" s="8" t="s">
        <v>210</v>
      </c>
      <c r="E260" s="8" t="s">
        <v>211</v>
      </c>
      <c r="F260" s="9">
        <v>156.35383200000004</v>
      </c>
      <c r="G260" s="9">
        <v>1401.02</v>
      </c>
    </row>
    <row r="261" spans="1:7" x14ac:dyDescent="0.25">
      <c r="A261" s="8" t="s">
        <v>205</v>
      </c>
      <c r="B261" s="8" t="s">
        <v>137</v>
      </c>
      <c r="C261" s="8" t="s">
        <v>138</v>
      </c>
      <c r="D261" s="8" t="s">
        <v>220</v>
      </c>
      <c r="E261" s="8" t="s">
        <v>221</v>
      </c>
      <c r="F261" s="9">
        <v>1792.5900000000001</v>
      </c>
      <c r="G261" s="9">
        <v>1792.5900000000001</v>
      </c>
    </row>
    <row r="262" spans="1:7" x14ac:dyDescent="0.25">
      <c r="A262" s="8" t="s">
        <v>205</v>
      </c>
      <c r="B262" s="8" t="s">
        <v>141</v>
      </c>
      <c r="C262" s="8" t="s">
        <v>142</v>
      </c>
      <c r="D262" s="8" t="s">
        <v>104</v>
      </c>
      <c r="E262" s="8" t="s">
        <v>208</v>
      </c>
      <c r="F262" s="9">
        <v>200.88000000000005</v>
      </c>
      <c r="G262" s="9">
        <v>1800</v>
      </c>
    </row>
    <row r="263" spans="1:7" x14ac:dyDescent="0.25">
      <c r="A263" s="8" t="s">
        <v>205</v>
      </c>
      <c r="B263" s="8" t="s">
        <v>45</v>
      </c>
      <c r="C263" s="8" t="s">
        <v>46</v>
      </c>
      <c r="D263" s="8" t="s">
        <v>104</v>
      </c>
      <c r="E263" s="8" t="s">
        <v>208</v>
      </c>
      <c r="F263" s="9">
        <v>22.472640000000002</v>
      </c>
      <c r="G263" s="9">
        <v>1872.72</v>
      </c>
    </row>
    <row r="264" spans="1:7" x14ac:dyDescent="0.25">
      <c r="A264" s="8" t="s">
        <v>205</v>
      </c>
      <c r="B264" s="8" t="s">
        <v>90</v>
      </c>
      <c r="C264" s="8" t="s">
        <v>91</v>
      </c>
      <c r="D264" s="8" t="s">
        <v>214</v>
      </c>
      <c r="E264" s="8" t="s">
        <v>215</v>
      </c>
      <c r="F264" s="9">
        <v>190.64755175999997</v>
      </c>
      <c r="G264" s="9">
        <v>2923.2799999999997</v>
      </c>
    </row>
    <row r="265" spans="1:7" x14ac:dyDescent="0.25">
      <c r="A265" s="8" t="s">
        <v>205</v>
      </c>
      <c r="B265" s="8" t="s">
        <v>125</v>
      </c>
      <c r="C265" s="8" t="s">
        <v>126</v>
      </c>
      <c r="D265" s="8" t="s">
        <v>218</v>
      </c>
      <c r="E265" s="8" t="s">
        <v>219</v>
      </c>
      <c r="F265" s="9">
        <v>342.20577600000007</v>
      </c>
      <c r="G265" s="9">
        <v>3066.3599999999997</v>
      </c>
    </row>
    <row r="266" spans="1:7" x14ac:dyDescent="0.25">
      <c r="A266" s="8" t="s">
        <v>205</v>
      </c>
      <c r="B266" s="8" t="s">
        <v>86</v>
      </c>
      <c r="C266" s="8" t="s">
        <v>87</v>
      </c>
      <c r="D266" s="8" t="s">
        <v>218</v>
      </c>
      <c r="E266" s="8" t="s">
        <v>219</v>
      </c>
      <c r="F266" s="9">
        <v>3246.1499999999996</v>
      </c>
      <c r="G266" s="9">
        <v>3246.1499999999996</v>
      </c>
    </row>
    <row r="267" spans="1:7" x14ac:dyDescent="0.25">
      <c r="A267" s="8" t="s">
        <v>205</v>
      </c>
      <c r="B267" s="8" t="s">
        <v>141</v>
      </c>
      <c r="C267" s="8" t="s">
        <v>142</v>
      </c>
      <c r="D267" s="8" t="s">
        <v>214</v>
      </c>
      <c r="E267" s="8" t="s">
        <v>215</v>
      </c>
      <c r="F267" s="9">
        <v>428.66676000000018</v>
      </c>
      <c r="G267" s="9">
        <v>3841.1000000000004</v>
      </c>
    </row>
    <row r="268" spans="1:7" x14ac:dyDescent="0.25">
      <c r="A268" s="8" t="s">
        <v>205</v>
      </c>
      <c r="B268" s="8" t="s">
        <v>119</v>
      </c>
      <c r="C268" s="8" t="s">
        <v>120</v>
      </c>
      <c r="D268" s="8" t="s">
        <v>210</v>
      </c>
      <c r="E268" s="8" t="s">
        <v>211</v>
      </c>
      <c r="F268" s="9">
        <v>478.69480079999983</v>
      </c>
      <c r="G268" s="9">
        <v>4271.01</v>
      </c>
    </row>
    <row r="269" spans="1:7" x14ac:dyDescent="0.25">
      <c r="A269" s="8" t="s">
        <v>205</v>
      </c>
      <c r="B269" s="8" t="s">
        <v>42</v>
      </c>
      <c r="C269" s="8" t="s">
        <v>43</v>
      </c>
      <c r="D269" s="8" t="s">
        <v>206</v>
      </c>
      <c r="E269" s="8" t="s">
        <v>207</v>
      </c>
      <c r="F269" s="9">
        <v>370.91480799999999</v>
      </c>
      <c r="G269" s="9">
        <v>4436.78</v>
      </c>
    </row>
    <row r="270" spans="1:7" x14ac:dyDescent="0.25">
      <c r="A270" s="8" t="s">
        <v>205</v>
      </c>
      <c r="B270" s="8" t="s">
        <v>42</v>
      </c>
      <c r="C270" s="8" t="s">
        <v>43</v>
      </c>
      <c r="D270" s="8" t="s">
        <v>212</v>
      </c>
      <c r="E270" s="8" t="s">
        <v>213</v>
      </c>
      <c r="F270" s="9">
        <v>378.67706800000002</v>
      </c>
      <c r="G270" s="9">
        <v>4529.63</v>
      </c>
    </row>
    <row r="271" spans="1:7" x14ac:dyDescent="0.25">
      <c r="A271" s="8" t="s">
        <v>205</v>
      </c>
      <c r="B271" s="8" t="s">
        <v>125</v>
      </c>
      <c r="C271" s="8" t="s">
        <v>126</v>
      </c>
      <c r="D271" s="8" t="s">
        <v>212</v>
      </c>
      <c r="E271" s="8" t="s">
        <v>213</v>
      </c>
      <c r="F271" s="9">
        <v>528.20391600000016</v>
      </c>
      <c r="G271" s="9">
        <v>4733.01</v>
      </c>
    </row>
    <row r="272" spans="1:7" x14ac:dyDescent="0.25">
      <c r="A272" s="8" t="s">
        <v>205</v>
      </c>
      <c r="B272" s="8" t="s">
        <v>82</v>
      </c>
      <c r="C272" s="8" t="s">
        <v>83</v>
      </c>
      <c r="D272" s="8" t="s">
        <v>216</v>
      </c>
      <c r="E272" s="8" t="s">
        <v>217</v>
      </c>
      <c r="F272" s="9">
        <v>0</v>
      </c>
      <c r="G272" s="9">
        <v>4874.7199999999993</v>
      </c>
    </row>
    <row r="273" spans="1:7" x14ac:dyDescent="0.25">
      <c r="A273" s="8" t="s">
        <v>205</v>
      </c>
      <c r="B273" s="8" t="s">
        <v>86</v>
      </c>
      <c r="C273" s="8" t="s">
        <v>87</v>
      </c>
      <c r="D273" s="8" t="s">
        <v>55</v>
      </c>
      <c r="E273" s="8" t="s">
        <v>222</v>
      </c>
      <c r="F273" s="9">
        <v>4950.119999999999</v>
      </c>
      <c r="G273" s="9">
        <v>4950.119999999999</v>
      </c>
    </row>
    <row r="274" spans="1:7" x14ac:dyDescent="0.25">
      <c r="A274" s="8" t="s">
        <v>205</v>
      </c>
      <c r="B274" s="8" t="s">
        <v>125</v>
      </c>
      <c r="C274" s="8" t="s">
        <v>126</v>
      </c>
      <c r="D274" s="8" t="s">
        <v>220</v>
      </c>
      <c r="E274" s="8" t="s">
        <v>221</v>
      </c>
      <c r="F274" s="9">
        <v>566.92800000000011</v>
      </c>
      <c r="G274" s="9">
        <v>5080</v>
      </c>
    </row>
    <row r="275" spans="1:7" x14ac:dyDescent="0.25">
      <c r="A275" s="8" t="s">
        <v>205</v>
      </c>
      <c r="B275" s="8" t="s">
        <v>90</v>
      </c>
      <c r="C275" s="8" t="s">
        <v>91</v>
      </c>
      <c r="D275" s="8" t="s">
        <v>220</v>
      </c>
      <c r="E275" s="8" t="s">
        <v>221</v>
      </c>
      <c r="F275" s="9">
        <v>378.16925270999997</v>
      </c>
      <c r="G275" s="9">
        <v>5798.63</v>
      </c>
    </row>
    <row r="276" spans="1:7" x14ac:dyDescent="0.25">
      <c r="A276" s="8" t="s">
        <v>205</v>
      </c>
      <c r="B276" s="8" t="s">
        <v>86</v>
      </c>
      <c r="C276" s="8" t="s">
        <v>87</v>
      </c>
      <c r="D276" s="8" t="s">
        <v>220</v>
      </c>
      <c r="E276" s="8" t="s">
        <v>221</v>
      </c>
      <c r="F276" s="9">
        <v>6043.15</v>
      </c>
      <c r="G276" s="9">
        <v>6043.15</v>
      </c>
    </row>
    <row r="277" spans="1:7" x14ac:dyDescent="0.25">
      <c r="A277" s="8" t="s">
        <v>205</v>
      </c>
      <c r="B277" s="8" t="s">
        <v>38</v>
      </c>
      <c r="C277" s="8" t="s">
        <v>39</v>
      </c>
      <c r="D277" s="8" t="s">
        <v>220</v>
      </c>
      <c r="E277" s="8" t="s">
        <v>221</v>
      </c>
      <c r="F277" s="9">
        <v>0</v>
      </c>
      <c r="G277" s="9">
        <v>6145.829999999999</v>
      </c>
    </row>
    <row r="278" spans="1:7" x14ac:dyDescent="0.25">
      <c r="A278" s="8" t="s">
        <v>205</v>
      </c>
      <c r="B278" s="8" t="s">
        <v>82</v>
      </c>
      <c r="C278" s="8" t="s">
        <v>83</v>
      </c>
      <c r="D278" s="8" t="s">
        <v>214</v>
      </c>
      <c r="E278" s="8" t="s">
        <v>215</v>
      </c>
      <c r="F278" s="9">
        <v>0</v>
      </c>
      <c r="G278" s="9">
        <v>8164.6100000000006</v>
      </c>
    </row>
    <row r="279" spans="1:7" x14ac:dyDescent="0.25">
      <c r="A279" s="8" t="s">
        <v>205</v>
      </c>
      <c r="B279" s="8" t="s">
        <v>100</v>
      </c>
      <c r="C279" s="8" t="s">
        <v>101</v>
      </c>
      <c r="D279" s="8" t="s">
        <v>220</v>
      </c>
      <c r="E279" s="8" t="s">
        <v>221</v>
      </c>
      <c r="F279" s="9">
        <v>923.53584999999987</v>
      </c>
      <c r="G279" s="9">
        <v>8238.5</v>
      </c>
    </row>
    <row r="280" spans="1:7" x14ac:dyDescent="0.25">
      <c r="A280" s="8" t="s">
        <v>205</v>
      </c>
      <c r="B280" s="8" t="s">
        <v>45</v>
      </c>
      <c r="C280" s="8" t="s">
        <v>46</v>
      </c>
      <c r="D280" s="8" t="s">
        <v>220</v>
      </c>
      <c r="E280" s="8" t="s">
        <v>221</v>
      </c>
      <c r="F280" s="9">
        <v>103.47828000000001</v>
      </c>
      <c r="G280" s="9">
        <v>8623.19</v>
      </c>
    </row>
    <row r="281" spans="1:7" x14ac:dyDescent="0.25">
      <c r="A281" s="8" t="s">
        <v>205</v>
      </c>
      <c r="B281" s="8" t="s">
        <v>90</v>
      </c>
      <c r="C281" s="8" t="s">
        <v>91</v>
      </c>
      <c r="D281" s="8" t="s">
        <v>218</v>
      </c>
      <c r="E281" s="8" t="s">
        <v>219</v>
      </c>
      <c r="F281" s="9">
        <v>579.79412990999992</v>
      </c>
      <c r="G281" s="9">
        <v>8890.23</v>
      </c>
    </row>
    <row r="282" spans="1:7" x14ac:dyDescent="0.25">
      <c r="A282" s="8" t="s">
        <v>205</v>
      </c>
      <c r="B282" s="8" t="s">
        <v>100</v>
      </c>
      <c r="C282" s="8" t="s">
        <v>101</v>
      </c>
      <c r="D282" s="8" t="s">
        <v>210</v>
      </c>
      <c r="E282" s="8" t="s">
        <v>211</v>
      </c>
      <c r="F282" s="9">
        <v>1041.0088029999997</v>
      </c>
      <c r="G282" s="9">
        <v>9286.43</v>
      </c>
    </row>
    <row r="283" spans="1:7" x14ac:dyDescent="0.25">
      <c r="A283" s="8" t="s">
        <v>205</v>
      </c>
      <c r="B283" s="8" t="s">
        <v>86</v>
      </c>
      <c r="C283" s="8" t="s">
        <v>87</v>
      </c>
      <c r="D283" s="8" t="s">
        <v>210</v>
      </c>
      <c r="E283" s="8" t="s">
        <v>211</v>
      </c>
      <c r="F283" s="9">
        <v>9642.369999999999</v>
      </c>
      <c r="G283" s="9">
        <v>9642.369999999999</v>
      </c>
    </row>
    <row r="284" spans="1:7" x14ac:dyDescent="0.25">
      <c r="A284" s="8" t="s">
        <v>205</v>
      </c>
      <c r="B284" s="8" t="s">
        <v>45</v>
      </c>
      <c r="C284" s="8" t="s">
        <v>46</v>
      </c>
      <c r="D284" s="8" t="s">
        <v>210</v>
      </c>
      <c r="E284" s="8" t="s">
        <v>211</v>
      </c>
      <c r="F284" s="9">
        <v>130.35144</v>
      </c>
      <c r="G284" s="9">
        <v>10862.619999999999</v>
      </c>
    </row>
    <row r="285" spans="1:7" x14ac:dyDescent="0.25">
      <c r="A285" s="8" t="s">
        <v>205</v>
      </c>
      <c r="B285" s="8" t="s">
        <v>82</v>
      </c>
      <c r="C285" s="8" t="s">
        <v>83</v>
      </c>
      <c r="D285" s="8" t="s">
        <v>55</v>
      </c>
      <c r="E285" s="8" t="s">
        <v>222</v>
      </c>
      <c r="F285" s="9">
        <v>0</v>
      </c>
      <c r="G285" s="9">
        <v>10902.63</v>
      </c>
    </row>
    <row r="286" spans="1:7" x14ac:dyDescent="0.25">
      <c r="A286" s="8" t="s">
        <v>205</v>
      </c>
      <c r="B286" s="8" t="s">
        <v>45</v>
      </c>
      <c r="C286" s="8" t="s">
        <v>46</v>
      </c>
      <c r="D286" s="8" t="s">
        <v>218</v>
      </c>
      <c r="E286" s="8" t="s">
        <v>219</v>
      </c>
      <c r="F286" s="9">
        <v>133.03932</v>
      </c>
      <c r="G286" s="9">
        <v>11086.61</v>
      </c>
    </row>
    <row r="287" spans="1:7" x14ac:dyDescent="0.25">
      <c r="A287" s="8" t="s">
        <v>205</v>
      </c>
      <c r="B287" s="8" t="s">
        <v>90</v>
      </c>
      <c r="C287" s="8" t="s">
        <v>91</v>
      </c>
      <c r="D287" s="8" t="s">
        <v>210</v>
      </c>
      <c r="E287" s="8" t="s">
        <v>211</v>
      </c>
      <c r="F287" s="9">
        <v>759.13501037999993</v>
      </c>
      <c r="G287" s="9">
        <v>11640.14</v>
      </c>
    </row>
    <row r="288" spans="1:7" x14ac:dyDescent="0.25">
      <c r="A288" s="8" t="s">
        <v>205</v>
      </c>
      <c r="B288" s="8" t="s">
        <v>141</v>
      </c>
      <c r="C288" s="8" t="s">
        <v>142</v>
      </c>
      <c r="D288" s="8" t="s">
        <v>212</v>
      </c>
      <c r="E288" s="8" t="s">
        <v>213</v>
      </c>
      <c r="F288" s="9">
        <v>1316.7594720000002</v>
      </c>
      <c r="G288" s="9">
        <v>11798.919999999998</v>
      </c>
    </row>
    <row r="289" spans="1:7" x14ac:dyDescent="0.25">
      <c r="A289" s="8" t="s">
        <v>205</v>
      </c>
      <c r="B289" s="8" t="s">
        <v>38</v>
      </c>
      <c r="C289" s="8" t="s">
        <v>39</v>
      </c>
      <c r="D289" s="8" t="s">
        <v>210</v>
      </c>
      <c r="E289" s="8" t="s">
        <v>211</v>
      </c>
      <c r="F289" s="9">
        <v>0</v>
      </c>
      <c r="G289" s="9">
        <v>12007.499999999998</v>
      </c>
    </row>
    <row r="290" spans="1:7" x14ac:dyDescent="0.25">
      <c r="A290" s="8" t="s">
        <v>205</v>
      </c>
      <c r="B290" s="8" t="s">
        <v>42</v>
      </c>
      <c r="C290" s="8" t="s">
        <v>43</v>
      </c>
      <c r="D290" s="8" t="s">
        <v>210</v>
      </c>
      <c r="E290" s="8" t="s">
        <v>211</v>
      </c>
      <c r="F290" s="9">
        <v>1031.3422680000001</v>
      </c>
      <c r="G290" s="9">
        <v>12336.63</v>
      </c>
    </row>
    <row r="291" spans="1:7" x14ac:dyDescent="0.25">
      <c r="A291" s="8" t="s">
        <v>205</v>
      </c>
      <c r="B291" s="8" t="s">
        <v>90</v>
      </c>
      <c r="C291" s="8" t="s">
        <v>91</v>
      </c>
      <c r="D291" s="8" t="s">
        <v>216</v>
      </c>
      <c r="E291" s="8" t="s">
        <v>217</v>
      </c>
      <c r="F291" s="9">
        <v>915.53255024999999</v>
      </c>
      <c r="G291" s="9">
        <v>14038.25</v>
      </c>
    </row>
    <row r="292" spans="1:7" x14ac:dyDescent="0.25">
      <c r="A292" s="8" t="s">
        <v>205</v>
      </c>
      <c r="B292" s="8" t="s">
        <v>42</v>
      </c>
      <c r="C292" s="8" t="s">
        <v>43</v>
      </c>
      <c r="D292" s="8" t="s">
        <v>220</v>
      </c>
      <c r="E292" s="8" t="s">
        <v>221</v>
      </c>
      <c r="F292" s="9">
        <v>1326.1651919999999</v>
      </c>
      <c r="G292" s="9">
        <v>15863.219999999998</v>
      </c>
    </row>
    <row r="293" spans="1:7" x14ac:dyDescent="0.25">
      <c r="A293" s="8" t="s">
        <v>205</v>
      </c>
      <c r="B293" s="8" t="s">
        <v>82</v>
      </c>
      <c r="C293" s="8" t="s">
        <v>83</v>
      </c>
      <c r="D293" s="8" t="s">
        <v>212</v>
      </c>
      <c r="E293" s="8" t="s">
        <v>213</v>
      </c>
      <c r="F293" s="9">
        <v>0</v>
      </c>
      <c r="G293" s="9">
        <v>20092.250000000004</v>
      </c>
    </row>
    <row r="294" spans="1:7" x14ac:dyDescent="0.25">
      <c r="A294" s="8" t="s">
        <v>205</v>
      </c>
      <c r="B294" s="8" t="s">
        <v>141</v>
      </c>
      <c r="C294" s="8" t="s">
        <v>142</v>
      </c>
      <c r="D294" s="8" t="s">
        <v>223</v>
      </c>
      <c r="E294" s="8" t="s">
        <v>224</v>
      </c>
      <c r="F294" s="9">
        <v>2395.6357320000002</v>
      </c>
      <c r="G294" s="9">
        <v>21466.269999999997</v>
      </c>
    </row>
    <row r="295" spans="1:7" x14ac:dyDescent="0.25">
      <c r="A295" s="8" t="s">
        <v>205</v>
      </c>
      <c r="B295" s="8" t="s">
        <v>82</v>
      </c>
      <c r="C295" s="8" t="s">
        <v>83</v>
      </c>
      <c r="D295" s="8" t="s">
        <v>218</v>
      </c>
      <c r="E295" s="8" t="s">
        <v>219</v>
      </c>
      <c r="F295" s="9">
        <v>0</v>
      </c>
      <c r="G295" s="9">
        <v>21989.800000000003</v>
      </c>
    </row>
    <row r="296" spans="1:7" x14ac:dyDescent="0.25">
      <c r="A296" s="8" t="s">
        <v>205</v>
      </c>
      <c r="B296" s="8" t="s">
        <v>82</v>
      </c>
      <c r="C296" s="8" t="s">
        <v>83</v>
      </c>
      <c r="D296" s="8" t="s">
        <v>220</v>
      </c>
      <c r="E296" s="8" t="s">
        <v>221</v>
      </c>
      <c r="F296" s="9">
        <v>0</v>
      </c>
      <c r="G296" s="9">
        <v>22888.480000000007</v>
      </c>
    </row>
    <row r="297" spans="1:7" x14ac:dyDescent="0.25">
      <c r="A297" s="8" t="s">
        <v>205</v>
      </c>
      <c r="B297" s="8" t="s">
        <v>100</v>
      </c>
      <c r="C297" s="8" t="s">
        <v>101</v>
      </c>
      <c r="D297" s="8" t="s">
        <v>218</v>
      </c>
      <c r="E297" s="8" t="s">
        <v>219</v>
      </c>
      <c r="F297" s="9">
        <v>2660.165508999999</v>
      </c>
      <c r="G297" s="9">
        <v>23730.289999999997</v>
      </c>
    </row>
    <row r="298" spans="1:7" x14ac:dyDescent="0.25">
      <c r="A298" s="8" t="s">
        <v>205</v>
      </c>
      <c r="B298" s="8" t="s">
        <v>42</v>
      </c>
      <c r="C298" s="8" t="s">
        <v>43</v>
      </c>
      <c r="D298" s="8" t="s">
        <v>216</v>
      </c>
      <c r="E298" s="8" t="s">
        <v>217</v>
      </c>
      <c r="F298" s="9">
        <v>2376.934428</v>
      </c>
      <c r="G298" s="9">
        <v>28432.23</v>
      </c>
    </row>
    <row r="299" spans="1:7" x14ac:dyDescent="0.25">
      <c r="A299" s="8" t="s">
        <v>205</v>
      </c>
      <c r="B299" s="8" t="s">
        <v>38</v>
      </c>
      <c r="C299" s="8" t="s">
        <v>39</v>
      </c>
      <c r="D299" s="8" t="s">
        <v>218</v>
      </c>
      <c r="E299" s="8" t="s">
        <v>219</v>
      </c>
      <c r="F299" s="9">
        <v>0</v>
      </c>
      <c r="G299" s="9">
        <v>38021.1</v>
      </c>
    </row>
    <row r="300" spans="1:7" x14ac:dyDescent="0.25">
      <c r="A300" s="8" t="s">
        <v>205</v>
      </c>
      <c r="B300" s="8" t="s">
        <v>42</v>
      </c>
      <c r="C300" s="8" t="s">
        <v>43</v>
      </c>
      <c r="D300" s="8" t="s">
        <v>104</v>
      </c>
      <c r="E300" s="8" t="s">
        <v>208</v>
      </c>
      <c r="F300" s="9">
        <v>5126.5200360000008</v>
      </c>
      <c r="G300" s="9">
        <v>61322.01</v>
      </c>
    </row>
    <row r="301" spans="1:7" x14ac:dyDescent="0.25">
      <c r="A301" s="8" t="s">
        <v>205</v>
      </c>
      <c r="B301" s="8" t="s">
        <v>141</v>
      </c>
      <c r="C301" s="8" t="s">
        <v>142</v>
      </c>
      <c r="D301" s="8" t="s">
        <v>210</v>
      </c>
      <c r="E301" s="8" t="s">
        <v>211</v>
      </c>
      <c r="F301" s="9">
        <v>7636.3940520000024</v>
      </c>
      <c r="G301" s="9">
        <v>68426.47</v>
      </c>
    </row>
    <row r="302" spans="1:7" x14ac:dyDescent="0.25">
      <c r="A302" s="8" t="s">
        <v>205</v>
      </c>
      <c r="B302" s="8" t="s">
        <v>42</v>
      </c>
      <c r="C302" s="8" t="s">
        <v>43</v>
      </c>
      <c r="D302" s="8" t="s">
        <v>214</v>
      </c>
      <c r="E302" s="8" t="s">
        <v>215</v>
      </c>
      <c r="F302" s="9">
        <v>7720.2568520000004</v>
      </c>
      <c r="G302" s="9">
        <v>92347.569999999992</v>
      </c>
    </row>
    <row r="303" spans="1:7" x14ac:dyDescent="0.25">
      <c r="A303" s="8" t="s">
        <v>205</v>
      </c>
      <c r="B303" s="8" t="s">
        <v>42</v>
      </c>
      <c r="C303" s="8" t="s">
        <v>43</v>
      </c>
      <c r="D303" s="8" t="s">
        <v>218</v>
      </c>
      <c r="E303" s="8" t="s">
        <v>219</v>
      </c>
      <c r="F303" s="9">
        <v>7981.2384960000018</v>
      </c>
      <c r="G303" s="9">
        <v>95469.360000000015</v>
      </c>
    </row>
    <row r="304" spans="1:7" x14ac:dyDescent="0.25">
      <c r="A304" s="8" t="s">
        <v>205</v>
      </c>
      <c r="B304" s="8" t="s">
        <v>82</v>
      </c>
      <c r="C304" s="8" t="s">
        <v>83</v>
      </c>
      <c r="D304" s="8" t="s">
        <v>210</v>
      </c>
      <c r="E304" s="8" t="s">
        <v>211</v>
      </c>
      <c r="F304" s="9">
        <v>0</v>
      </c>
      <c r="G304" s="9">
        <v>95508.12</v>
      </c>
    </row>
    <row r="305" spans="1:7" x14ac:dyDescent="0.25">
      <c r="A305" s="8" t="s">
        <v>205</v>
      </c>
      <c r="B305" s="8" t="s">
        <v>146</v>
      </c>
      <c r="C305" s="8" t="s">
        <v>147</v>
      </c>
      <c r="D305" s="8" t="s">
        <v>55</v>
      </c>
      <c r="E305" s="8" t="s">
        <v>222</v>
      </c>
      <c r="F305" s="9">
        <v>12109.819973999995</v>
      </c>
      <c r="G305" s="9">
        <v>108026.93999999997</v>
      </c>
    </row>
    <row r="306" spans="1:7" x14ac:dyDescent="0.25">
      <c r="A306" s="8" t="s">
        <v>205</v>
      </c>
      <c r="B306" s="8" t="s">
        <v>141</v>
      </c>
      <c r="C306" s="8" t="s">
        <v>142</v>
      </c>
      <c r="D306" s="8" t="s">
        <v>220</v>
      </c>
      <c r="E306" s="8" t="s">
        <v>221</v>
      </c>
      <c r="F306" s="9">
        <v>18008.493588000005</v>
      </c>
      <c r="G306" s="9">
        <v>161366.43</v>
      </c>
    </row>
    <row r="307" spans="1:7" x14ac:dyDescent="0.25">
      <c r="A307" s="8" t="s">
        <v>205</v>
      </c>
      <c r="B307" s="8" t="s">
        <v>141</v>
      </c>
      <c r="C307" s="8" t="s">
        <v>142</v>
      </c>
      <c r="D307" s="8" t="s">
        <v>218</v>
      </c>
      <c r="E307" s="8" t="s">
        <v>219</v>
      </c>
      <c r="F307" s="9">
        <v>75130.061904000017</v>
      </c>
      <c r="G307" s="9">
        <v>673208.44</v>
      </c>
    </row>
    <row r="308" spans="1:7" x14ac:dyDescent="0.25">
      <c r="A308" s="8" t="s">
        <v>225</v>
      </c>
      <c r="B308" s="8" t="s">
        <v>226</v>
      </c>
      <c r="C308" s="8" t="s">
        <v>227</v>
      </c>
      <c r="D308" s="8" t="s">
        <v>228</v>
      </c>
      <c r="E308" s="8" t="s">
        <v>229</v>
      </c>
      <c r="F308" s="9">
        <v>0</v>
      </c>
      <c r="G308" s="9">
        <v>0</v>
      </c>
    </row>
    <row r="309" spans="1:7" x14ac:dyDescent="0.25">
      <c r="A309" s="8" t="s">
        <v>225</v>
      </c>
      <c r="B309" s="8" t="s">
        <v>230</v>
      </c>
      <c r="C309" s="8" t="s">
        <v>231</v>
      </c>
      <c r="D309" s="8" t="s">
        <v>228</v>
      </c>
      <c r="E309" s="8" t="s">
        <v>229</v>
      </c>
      <c r="F309" s="9">
        <v>53.541201999999991</v>
      </c>
      <c r="G309" s="9">
        <v>477.62</v>
      </c>
    </row>
    <row r="310" spans="1:7" x14ac:dyDescent="0.25">
      <c r="A310" s="8" t="s">
        <v>225</v>
      </c>
      <c r="B310" s="8" t="s">
        <v>232</v>
      </c>
      <c r="C310" s="8" t="s">
        <v>233</v>
      </c>
      <c r="D310" s="8" t="s">
        <v>228</v>
      </c>
      <c r="E310" s="8" t="s">
        <v>229</v>
      </c>
      <c r="F310" s="9">
        <v>10647.798254999996</v>
      </c>
      <c r="G310" s="9">
        <v>42337.169999999991</v>
      </c>
    </row>
    <row r="311" spans="1:7" x14ac:dyDescent="0.25">
      <c r="A311" s="8" t="s">
        <v>225</v>
      </c>
      <c r="B311" s="8" t="s">
        <v>234</v>
      </c>
      <c r="C311" s="8" t="s">
        <v>235</v>
      </c>
      <c r="D311" s="8" t="s">
        <v>228</v>
      </c>
      <c r="E311" s="8" t="s">
        <v>229</v>
      </c>
      <c r="F311" s="9">
        <v>20395.018873999994</v>
      </c>
      <c r="G311" s="9">
        <v>181935.93999999997</v>
      </c>
    </row>
    <row r="312" spans="1:7" x14ac:dyDescent="0.25">
      <c r="A312" s="8" t="s">
        <v>236</v>
      </c>
      <c r="B312" s="8" t="s">
        <v>137</v>
      </c>
      <c r="C312" s="8" t="s">
        <v>138</v>
      </c>
      <c r="D312" s="8" t="s">
        <v>58</v>
      </c>
      <c r="E312" s="8" t="s">
        <v>237</v>
      </c>
      <c r="F312" s="9">
        <v>-17160.889999999992</v>
      </c>
      <c r="G312" s="9">
        <v>-17160.889999999992</v>
      </c>
    </row>
    <row r="313" spans="1:7" x14ac:dyDescent="0.25">
      <c r="A313" s="8" t="s">
        <v>236</v>
      </c>
      <c r="B313" s="8" t="s">
        <v>141</v>
      </c>
      <c r="C313" s="8" t="s">
        <v>142</v>
      </c>
      <c r="D313" s="8" t="s">
        <v>58</v>
      </c>
      <c r="E313" s="8" t="s">
        <v>237</v>
      </c>
      <c r="F313" s="9">
        <v>-431.49805200000014</v>
      </c>
      <c r="G313" s="9">
        <v>-3866.4700000000003</v>
      </c>
    </row>
    <row r="314" spans="1:7" x14ac:dyDescent="0.25">
      <c r="A314" s="8" t="s">
        <v>236</v>
      </c>
      <c r="B314" s="8" t="s">
        <v>238</v>
      </c>
      <c r="C314" s="8" t="s">
        <v>239</v>
      </c>
      <c r="D314" s="8" t="s">
        <v>58</v>
      </c>
      <c r="E314" s="8" t="s">
        <v>237</v>
      </c>
      <c r="F314" s="9">
        <v>-137.04897599999995</v>
      </c>
      <c r="G314" s="9">
        <v>-1222.56</v>
      </c>
    </row>
    <row r="315" spans="1:7" x14ac:dyDescent="0.25">
      <c r="A315" s="8" t="s">
        <v>236</v>
      </c>
      <c r="B315" s="8" t="s">
        <v>82</v>
      </c>
      <c r="C315" s="8" t="s">
        <v>83</v>
      </c>
      <c r="D315" s="8" t="s">
        <v>220</v>
      </c>
      <c r="E315" s="8" t="s">
        <v>240</v>
      </c>
      <c r="F315" s="9">
        <v>0</v>
      </c>
      <c r="G315" s="9">
        <v>-525.71</v>
      </c>
    </row>
    <row r="316" spans="1:7" x14ac:dyDescent="0.25">
      <c r="A316" s="8" t="s">
        <v>236</v>
      </c>
      <c r="B316" s="8" t="s">
        <v>96</v>
      </c>
      <c r="C316" s="8" t="s">
        <v>97</v>
      </c>
      <c r="D316" s="8" t="s">
        <v>55</v>
      </c>
      <c r="E316" s="8" t="s">
        <v>241</v>
      </c>
      <c r="F316" s="9">
        <v>0</v>
      </c>
      <c r="G316" s="9">
        <v>0</v>
      </c>
    </row>
    <row r="317" spans="1:7" x14ac:dyDescent="0.25">
      <c r="A317" s="8" t="s">
        <v>236</v>
      </c>
      <c r="B317" s="8" t="s">
        <v>150</v>
      </c>
      <c r="C317" s="8" t="s">
        <v>151</v>
      </c>
      <c r="D317" s="8" t="s">
        <v>55</v>
      </c>
      <c r="E317" s="8" t="s">
        <v>241</v>
      </c>
      <c r="F317" s="9">
        <v>0</v>
      </c>
      <c r="G317" s="9">
        <v>0</v>
      </c>
    </row>
    <row r="318" spans="1:7" x14ac:dyDescent="0.25">
      <c r="A318" s="8" t="s">
        <v>236</v>
      </c>
      <c r="B318" s="8" t="s">
        <v>137</v>
      </c>
      <c r="C318" s="8" t="s">
        <v>138</v>
      </c>
      <c r="D318" s="8" t="s">
        <v>242</v>
      </c>
      <c r="E318" s="8" t="s">
        <v>237</v>
      </c>
      <c r="F318" s="9">
        <v>2.6</v>
      </c>
      <c r="G318" s="9">
        <v>2.6</v>
      </c>
    </row>
    <row r="319" spans="1:7" x14ac:dyDescent="0.25">
      <c r="A319" s="8" t="s">
        <v>236</v>
      </c>
      <c r="B319" s="8" t="s">
        <v>42</v>
      </c>
      <c r="C319" s="8" t="s">
        <v>43</v>
      </c>
      <c r="D319" s="8" t="s">
        <v>242</v>
      </c>
      <c r="E319" s="8" t="s">
        <v>237</v>
      </c>
      <c r="F319" s="9">
        <v>1.3493040000000003</v>
      </c>
      <c r="G319" s="9">
        <v>16.14</v>
      </c>
    </row>
    <row r="320" spans="1:7" x14ac:dyDescent="0.25">
      <c r="A320" s="8" t="s">
        <v>236</v>
      </c>
      <c r="B320" s="8" t="s">
        <v>193</v>
      </c>
      <c r="C320" s="8" t="s">
        <v>194</v>
      </c>
      <c r="D320" s="8" t="s">
        <v>242</v>
      </c>
      <c r="E320" s="8" t="s">
        <v>237</v>
      </c>
      <c r="F320" s="9">
        <v>1.8012240000000006</v>
      </c>
      <c r="G320" s="9">
        <v>16.14</v>
      </c>
    </row>
    <row r="321" spans="1:7" x14ac:dyDescent="0.25">
      <c r="A321" s="8" t="s">
        <v>236</v>
      </c>
      <c r="B321" s="8" t="s">
        <v>243</v>
      </c>
      <c r="C321" s="8" t="s">
        <v>244</v>
      </c>
      <c r="D321" s="8" t="s">
        <v>55</v>
      </c>
      <c r="E321" s="8" t="s">
        <v>241</v>
      </c>
      <c r="F321" s="9">
        <v>2.3260749999999994</v>
      </c>
      <c r="G321" s="9">
        <v>20.75</v>
      </c>
    </row>
    <row r="322" spans="1:7" x14ac:dyDescent="0.25">
      <c r="A322" s="8" t="s">
        <v>236</v>
      </c>
      <c r="B322" s="8" t="s">
        <v>42</v>
      </c>
      <c r="C322" s="8" t="s">
        <v>43</v>
      </c>
      <c r="D322" s="8" t="s">
        <v>58</v>
      </c>
      <c r="E322" s="8" t="s">
        <v>237</v>
      </c>
      <c r="F322" s="9">
        <v>2.0189400000000002</v>
      </c>
      <c r="G322" s="9">
        <v>24.15</v>
      </c>
    </row>
    <row r="323" spans="1:7" x14ac:dyDescent="0.25">
      <c r="A323" s="8" t="s">
        <v>236</v>
      </c>
      <c r="B323" s="8" t="s">
        <v>141</v>
      </c>
      <c r="C323" s="8" t="s">
        <v>142</v>
      </c>
      <c r="D323" s="8" t="s">
        <v>242</v>
      </c>
      <c r="E323" s="8" t="s">
        <v>237</v>
      </c>
      <c r="F323" s="9">
        <v>3.6013320000000015</v>
      </c>
      <c r="G323" s="9">
        <v>32.270000000000003</v>
      </c>
    </row>
    <row r="324" spans="1:7" x14ac:dyDescent="0.25">
      <c r="A324" s="8" t="s">
        <v>236</v>
      </c>
      <c r="B324" s="8" t="s">
        <v>82</v>
      </c>
      <c r="C324" s="8" t="s">
        <v>83</v>
      </c>
      <c r="D324" s="8" t="s">
        <v>242</v>
      </c>
      <c r="E324" s="8" t="s">
        <v>237</v>
      </c>
      <c r="F324" s="9">
        <v>0</v>
      </c>
      <c r="G324" s="9">
        <v>57.07</v>
      </c>
    </row>
    <row r="325" spans="1:7" x14ac:dyDescent="0.25">
      <c r="A325" s="8" t="s">
        <v>236</v>
      </c>
      <c r="B325" s="8" t="s">
        <v>202</v>
      </c>
      <c r="C325" s="8" t="s">
        <v>203</v>
      </c>
      <c r="D325" s="8" t="s">
        <v>58</v>
      </c>
      <c r="E325" s="8" t="s">
        <v>237</v>
      </c>
      <c r="F325" s="9">
        <v>11.244750999999997</v>
      </c>
      <c r="G325" s="9">
        <v>100.31</v>
      </c>
    </row>
    <row r="326" spans="1:7" x14ac:dyDescent="0.25">
      <c r="A326" s="8" t="s">
        <v>236</v>
      </c>
      <c r="B326" s="8" t="s">
        <v>245</v>
      </c>
      <c r="C326" s="8" t="s">
        <v>246</v>
      </c>
      <c r="D326" s="8" t="s">
        <v>58</v>
      </c>
      <c r="E326" s="8" t="s">
        <v>237</v>
      </c>
      <c r="F326" s="9">
        <v>20.973909999999997</v>
      </c>
      <c r="G326" s="9">
        <v>187.1</v>
      </c>
    </row>
    <row r="327" spans="1:7" x14ac:dyDescent="0.25">
      <c r="A327" s="8" t="s">
        <v>236</v>
      </c>
      <c r="B327" s="8" t="s">
        <v>247</v>
      </c>
      <c r="C327" s="8" t="s">
        <v>248</v>
      </c>
      <c r="D327" s="8" t="s">
        <v>249</v>
      </c>
      <c r="E327" s="8" t="s">
        <v>250</v>
      </c>
      <c r="F327" s="9">
        <v>28.024999999999995</v>
      </c>
      <c r="G327" s="9">
        <v>250</v>
      </c>
    </row>
    <row r="328" spans="1:7" x14ac:dyDescent="0.25">
      <c r="A328" s="8" t="s">
        <v>236</v>
      </c>
      <c r="B328" s="8" t="s">
        <v>82</v>
      </c>
      <c r="C328" s="8" t="s">
        <v>83</v>
      </c>
      <c r="D328" s="8" t="s">
        <v>55</v>
      </c>
      <c r="E328" s="8" t="s">
        <v>241</v>
      </c>
      <c r="F328" s="9">
        <v>0</v>
      </c>
      <c r="G328" s="9">
        <v>431.33</v>
      </c>
    </row>
    <row r="329" spans="1:7" x14ac:dyDescent="0.25">
      <c r="A329" s="8" t="s">
        <v>236</v>
      </c>
      <c r="B329" s="8" t="s">
        <v>150</v>
      </c>
      <c r="C329" s="8" t="s">
        <v>151</v>
      </c>
      <c r="D329" s="8" t="s">
        <v>251</v>
      </c>
      <c r="E329" s="8" t="s">
        <v>252</v>
      </c>
      <c r="F329" s="9">
        <v>49.40807499999999</v>
      </c>
      <c r="G329" s="9">
        <v>440.75</v>
      </c>
    </row>
    <row r="330" spans="1:7" x14ac:dyDescent="0.25">
      <c r="A330" s="8" t="s">
        <v>236</v>
      </c>
      <c r="B330" s="8" t="s">
        <v>100</v>
      </c>
      <c r="C330" s="8" t="s">
        <v>101</v>
      </c>
      <c r="D330" s="8" t="s">
        <v>220</v>
      </c>
      <c r="E330" s="8" t="s">
        <v>240</v>
      </c>
      <c r="F330" s="9">
        <v>53.068139999999985</v>
      </c>
      <c r="G330" s="9">
        <v>473.4</v>
      </c>
    </row>
    <row r="331" spans="1:7" x14ac:dyDescent="0.25">
      <c r="A331" s="8" t="s">
        <v>236</v>
      </c>
      <c r="B331" s="8" t="s">
        <v>45</v>
      </c>
      <c r="C331" s="8" t="s">
        <v>46</v>
      </c>
      <c r="D331" s="8" t="s">
        <v>242</v>
      </c>
      <c r="E331" s="8" t="s">
        <v>237</v>
      </c>
      <c r="F331" s="9">
        <v>6.1951200000000002</v>
      </c>
      <c r="G331" s="9">
        <v>516.26</v>
      </c>
    </row>
    <row r="332" spans="1:7" x14ac:dyDescent="0.25">
      <c r="A332" s="8" t="s">
        <v>236</v>
      </c>
      <c r="B332" s="8" t="s">
        <v>42</v>
      </c>
      <c r="C332" s="8" t="s">
        <v>43</v>
      </c>
      <c r="D332" s="8" t="s">
        <v>220</v>
      </c>
      <c r="E332" s="8" t="s">
        <v>240</v>
      </c>
      <c r="F332" s="9">
        <v>59.245648000000003</v>
      </c>
      <c r="G332" s="9">
        <v>708.68</v>
      </c>
    </row>
    <row r="333" spans="1:7" x14ac:dyDescent="0.25">
      <c r="A333" s="8" t="s">
        <v>236</v>
      </c>
      <c r="B333" s="8" t="s">
        <v>247</v>
      </c>
      <c r="C333" s="8" t="s">
        <v>248</v>
      </c>
      <c r="D333" s="8" t="s">
        <v>242</v>
      </c>
      <c r="E333" s="8" t="s">
        <v>237</v>
      </c>
      <c r="F333" s="9">
        <v>107.87158799999997</v>
      </c>
      <c r="G333" s="9">
        <v>962.28</v>
      </c>
    </row>
    <row r="334" spans="1:7" x14ac:dyDescent="0.25">
      <c r="A334" s="8" t="s">
        <v>236</v>
      </c>
      <c r="B334" s="8" t="s">
        <v>38</v>
      </c>
      <c r="C334" s="8" t="s">
        <v>39</v>
      </c>
      <c r="D334" s="8" t="s">
        <v>55</v>
      </c>
      <c r="E334" s="8" t="s">
        <v>241</v>
      </c>
      <c r="F334" s="9">
        <v>0</v>
      </c>
      <c r="G334" s="9">
        <v>1125</v>
      </c>
    </row>
    <row r="335" spans="1:7" x14ac:dyDescent="0.25">
      <c r="A335" s="8" t="s">
        <v>236</v>
      </c>
      <c r="B335" s="8" t="s">
        <v>202</v>
      </c>
      <c r="C335" s="8" t="s">
        <v>203</v>
      </c>
      <c r="D335" s="8" t="s">
        <v>249</v>
      </c>
      <c r="E335" s="8" t="s">
        <v>250</v>
      </c>
      <c r="F335" s="9">
        <v>231.43941799999993</v>
      </c>
      <c r="G335" s="9">
        <v>2064.58</v>
      </c>
    </row>
    <row r="336" spans="1:7" x14ac:dyDescent="0.25">
      <c r="A336" s="8" t="s">
        <v>236</v>
      </c>
      <c r="B336" s="8" t="s">
        <v>45</v>
      </c>
      <c r="C336" s="8" t="s">
        <v>46</v>
      </c>
      <c r="D336" s="8" t="s">
        <v>55</v>
      </c>
      <c r="E336" s="8" t="s">
        <v>241</v>
      </c>
      <c r="F336" s="9">
        <v>38.314320000000002</v>
      </c>
      <c r="G336" s="9">
        <v>3192.86</v>
      </c>
    </row>
    <row r="337" spans="1:7" x14ac:dyDescent="0.25">
      <c r="A337" s="8" t="s">
        <v>236</v>
      </c>
      <c r="B337" s="8" t="s">
        <v>82</v>
      </c>
      <c r="C337" s="8" t="s">
        <v>83</v>
      </c>
      <c r="D337" s="8" t="s">
        <v>249</v>
      </c>
      <c r="E337" s="8" t="s">
        <v>250</v>
      </c>
      <c r="F337" s="9">
        <v>0</v>
      </c>
      <c r="G337" s="9">
        <v>7062.7999999999993</v>
      </c>
    </row>
    <row r="338" spans="1:7" x14ac:dyDescent="0.25">
      <c r="A338" s="8" t="s">
        <v>236</v>
      </c>
      <c r="B338" s="8" t="s">
        <v>38</v>
      </c>
      <c r="C338" s="8" t="s">
        <v>39</v>
      </c>
      <c r="D338" s="8" t="s">
        <v>218</v>
      </c>
      <c r="E338" s="8" t="s">
        <v>253</v>
      </c>
      <c r="F338" s="9">
        <v>0</v>
      </c>
      <c r="G338" s="9">
        <v>8292.630000000001</v>
      </c>
    </row>
    <row r="339" spans="1:7" x14ac:dyDescent="0.25">
      <c r="A339" s="8" t="s">
        <v>236</v>
      </c>
      <c r="B339" s="8" t="s">
        <v>96</v>
      </c>
      <c r="C339" s="8" t="s">
        <v>97</v>
      </c>
      <c r="D339" s="8" t="s">
        <v>104</v>
      </c>
      <c r="E339" s="8" t="s">
        <v>254</v>
      </c>
      <c r="F339" s="9">
        <v>0</v>
      </c>
      <c r="G339" s="9">
        <v>8599.7799999999988</v>
      </c>
    </row>
    <row r="340" spans="1:7" x14ac:dyDescent="0.25">
      <c r="A340" s="8" t="s">
        <v>236</v>
      </c>
      <c r="B340" s="8" t="s">
        <v>38</v>
      </c>
      <c r="C340" s="8" t="s">
        <v>39</v>
      </c>
      <c r="D340" s="8" t="s">
        <v>249</v>
      </c>
      <c r="E340" s="8" t="s">
        <v>250</v>
      </c>
      <c r="F340" s="9">
        <v>0</v>
      </c>
      <c r="G340" s="9">
        <v>15347.98</v>
      </c>
    </row>
    <row r="341" spans="1:7" x14ac:dyDescent="0.25">
      <c r="A341" s="8" t="s">
        <v>236</v>
      </c>
      <c r="B341" s="8" t="s">
        <v>96</v>
      </c>
      <c r="C341" s="8" t="s">
        <v>97</v>
      </c>
      <c r="D341" s="8" t="s">
        <v>58</v>
      </c>
      <c r="E341" s="8" t="s">
        <v>237</v>
      </c>
      <c r="F341" s="9">
        <v>0</v>
      </c>
      <c r="G341" s="9">
        <v>19426.760000000006</v>
      </c>
    </row>
    <row r="342" spans="1:7" x14ac:dyDescent="0.25">
      <c r="A342" s="8" t="s">
        <v>236</v>
      </c>
      <c r="B342" s="8" t="s">
        <v>82</v>
      </c>
      <c r="C342" s="8" t="s">
        <v>83</v>
      </c>
      <c r="D342" s="8" t="s">
        <v>251</v>
      </c>
      <c r="E342" s="8" t="s">
        <v>252</v>
      </c>
      <c r="F342" s="9">
        <v>0</v>
      </c>
      <c r="G342" s="9">
        <v>25368.16</v>
      </c>
    </row>
    <row r="343" spans="1:7" x14ac:dyDescent="0.25">
      <c r="A343" s="8" t="s">
        <v>236</v>
      </c>
      <c r="B343" s="8" t="s">
        <v>100</v>
      </c>
      <c r="C343" s="8" t="s">
        <v>101</v>
      </c>
      <c r="D343" s="8" t="s">
        <v>58</v>
      </c>
      <c r="E343" s="8" t="s">
        <v>237</v>
      </c>
      <c r="F343" s="9">
        <v>3315.448300999999</v>
      </c>
      <c r="G343" s="9">
        <v>29575.809999999998</v>
      </c>
    </row>
    <row r="344" spans="1:7" x14ac:dyDescent="0.25">
      <c r="A344" s="8" t="s">
        <v>236</v>
      </c>
      <c r="B344" s="8" t="s">
        <v>86</v>
      </c>
      <c r="C344" s="8" t="s">
        <v>87</v>
      </c>
      <c r="D344" s="8" t="s">
        <v>58</v>
      </c>
      <c r="E344" s="8" t="s">
        <v>237</v>
      </c>
      <c r="F344" s="9">
        <v>45824.590000000004</v>
      </c>
      <c r="G344" s="9">
        <v>45824.590000000004</v>
      </c>
    </row>
    <row r="345" spans="1:7" x14ac:dyDescent="0.25">
      <c r="A345" s="8" t="s">
        <v>236</v>
      </c>
      <c r="B345" s="8" t="s">
        <v>38</v>
      </c>
      <c r="C345" s="8" t="s">
        <v>39</v>
      </c>
      <c r="D345" s="8" t="s">
        <v>242</v>
      </c>
      <c r="E345" s="8" t="s">
        <v>237</v>
      </c>
      <c r="F345" s="9">
        <v>0</v>
      </c>
      <c r="G345" s="9">
        <v>84022.409999999974</v>
      </c>
    </row>
    <row r="346" spans="1:7" x14ac:dyDescent="0.25">
      <c r="A346" s="8" t="s">
        <v>236</v>
      </c>
      <c r="B346" s="8" t="s">
        <v>202</v>
      </c>
      <c r="C346" s="8" t="s">
        <v>203</v>
      </c>
      <c r="D346" s="8" t="s">
        <v>55</v>
      </c>
      <c r="E346" s="8" t="s">
        <v>241</v>
      </c>
      <c r="F346" s="9">
        <v>13819.579262999998</v>
      </c>
      <c r="G346" s="9">
        <v>123279.03</v>
      </c>
    </row>
    <row r="347" spans="1:7" x14ac:dyDescent="0.25">
      <c r="A347" s="8" t="s">
        <v>236</v>
      </c>
      <c r="B347" s="8" t="s">
        <v>245</v>
      </c>
      <c r="C347" s="8" t="s">
        <v>246</v>
      </c>
      <c r="D347" s="8" t="s">
        <v>55</v>
      </c>
      <c r="E347" s="8" t="s">
        <v>241</v>
      </c>
      <c r="F347" s="9">
        <v>14974.814602999997</v>
      </c>
      <c r="G347" s="9">
        <v>133584.43</v>
      </c>
    </row>
    <row r="348" spans="1:7" x14ac:dyDescent="0.25">
      <c r="A348" s="8" t="s">
        <v>236</v>
      </c>
      <c r="B348" s="8" t="s">
        <v>90</v>
      </c>
      <c r="C348" s="8" t="s">
        <v>91</v>
      </c>
      <c r="D348" s="8" t="s">
        <v>58</v>
      </c>
      <c r="E348" s="8" t="s">
        <v>237</v>
      </c>
      <c r="F348" s="9">
        <v>9526.3828413600004</v>
      </c>
      <c r="G348" s="9">
        <v>146072.08000000002</v>
      </c>
    </row>
    <row r="349" spans="1:7" x14ac:dyDescent="0.25">
      <c r="A349" s="8" t="s">
        <v>236</v>
      </c>
      <c r="B349" s="8" t="s">
        <v>45</v>
      </c>
      <c r="C349" s="8" t="s">
        <v>46</v>
      </c>
      <c r="D349" s="8" t="s">
        <v>58</v>
      </c>
      <c r="E349" s="8" t="s">
        <v>237</v>
      </c>
      <c r="F349" s="9">
        <v>1859.1901200000002</v>
      </c>
      <c r="G349" s="9">
        <v>154932.51</v>
      </c>
    </row>
    <row r="350" spans="1:7" x14ac:dyDescent="0.25">
      <c r="A350" s="8" t="s">
        <v>236</v>
      </c>
      <c r="B350" s="8" t="s">
        <v>247</v>
      </c>
      <c r="C350" s="8" t="s">
        <v>248</v>
      </c>
      <c r="D350" s="8" t="s">
        <v>58</v>
      </c>
      <c r="E350" s="8" t="s">
        <v>237</v>
      </c>
      <c r="F350" s="9">
        <v>29468.568870999989</v>
      </c>
      <c r="G350" s="9">
        <v>262877.50999999995</v>
      </c>
    </row>
    <row r="351" spans="1:7" x14ac:dyDescent="0.25">
      <c r="A351" s="8" t="s">
        <v>236</v>
      </c>
      <c r="B351" s="8" t="s">
        <v>255</v>
      </c>
      <c r="C351" s="8" t="s">
        <v>256</v>
      </c>
      <c r="D351" s="8" t="s">
        <v>58</v>
      </c>
      <c r="E351" s="8" t="s">
        <v>237</v>
      </c>
      <c r="F351" s="9">
        <v>32722.09985799999</v>
      </c>
      <c r="G351" s="9">
        <v>291900.98</v>
      </c>
    </row>
    <row r="352" spans="1:7" x14ac:dyDescent="0.25">
      <c r="A352" s="8" t="s">
        <v>236</v>
      </c>
      <c r="B352" s="8" t="s">
        <v>82</v>
      </c>
      <c r="C352" s="8" t="s">
        <v>83</v>
      </c>
      <c r="D352" s="8" t="s">
        <v>58</v>
      </c>
      <c r="E352" s="8" t="s">
        <v>237</v>
      </c>
      <c r="F352" s="9">
        <v>0</v>
      </c>
      <c r="G352" s="9">
        <v>407854.54</v>
      </c>
    </row>
    <row r="353" spans="1:7" x14ac:dyDescent="0.25">
      <c r="A353" s="8" t="s">
        <v>236</v>
      </c>
      <c r="B353" s="8" t="s">
        <v>247</v>
      </c>
      <c r="C353" s="8" t="s">
        <v>248</v>
      </c>
      <c r="D353" s="8" t="s">
        <v>55</v>
      </c>
      <c r="E353" s="8" t="s">
        <v>241</v>
      </c>
      <c r="F353" s="9">
        <v>75509.56567299999</v>
      </c>
      <c r="G353" s="9">
        <v>673591.13</v>
      </c>
    </row>
    <row r="354" spans="1:7" x14ac:dyDescent="0.25">
      <c r="A354" s="8" t="s">
        <v>236</v>
      </c>
      <c r="B354" s="8" t="s">
        <v>38</v>
      </c>
      <c r="C354" s="8" t="s">
        <v>39</v>
      </c>
      <c r="D354" s="8" t="s">
        <v>58</v>
      </c>
      <c r="E354" s="8" t="s">
        <v>237</v>
      </c>
      <c r="F354" s="9">
        <v>0</v>
      </c>
      <c r="G354" s="9">
        <v>1021843.2700000001</v>
      </c>
    </row>
    <row r="355" spans="1:7" x14ac:dyDescent="0.25">
      <c r="A355" s="8" t="s">
        <v>236</v>
      </c>
      <c r="B355" s="8" t="s">
        <v>202</v>
      </c>
      <c r="C355" s="8" t="s">
        <v>203</v>
      </c>
      <c r="D355" s="8" t="s">
        <v>251</v>
      </c>
      <c r="E355" s="8" t="s">
        <v>252</v>
      </c>
      <c r="F355" s="9">
        <v>135851.00477699999</v>
      </c>
      <c r="G355" s="9">
        <v>1211873.3700000001</v>
      </c>
    </row>
    <row r="356" spans="1:7" x14ac:dyDescent="0.25">
      <c r="A356" s="8" t="s">
        <v>236</v>
      </c>
      <c r="B356" s="8" t="s">
        <v>96</v>
      </c>
      <c r="C356" s="8" t="s">
        <v>97</v>
      </c>
      <c r="D356" s="8" t="s">
        <v>249</v>
      </c>
      <c r="E356" s="8" t="s">
        <v>250</v>
      </c>
      <c r="F356" s="9">
        <v>0</v>
      </c>
      <c r="G356" s="9">
        <v>2698078.0599999996</v>
      </c>
    </row>
    <row r="357" spans="1:7" x14ac:dyDescent="0.25">
      <c r="A357" s="8" t="s">
        <v>257</v>
      </c>
      <c r="B357" s="8" t="s">
        <v>38</v>
      </c>
      <c r="C357" s="8" t="s">
        <v>39</v>
      </c>
      <c r="D357" s="8" t="s">
        <v>258</v>
      </c>
      <c r="E357" s="8" t="s">
        <v>259</v>
      </c>
      <c r="F357" s="9">
        <v>0</v>
      </c>
      <c r="G357" s="9">
        <v>-38385.360000000001</v>
      </c>
    </row>
    <row r="358" spans="1:7" x14ac:dyDescent="0.25">
      <c r="A358" s="8" t="s">
        <v>257</v>
      </c>
      <c r="B358" s="8" t="s">
        <v>45</v>
      </c>
      <c r="C358" s="8" t="s">
        <v>46</v>
      </c>
      <c r="D358" s="8" t="s">
        <v>260</v>
      </c>
      <c r="E358" s="8" t="s">
        <v>261</v>
      </c>
      <c r="F358" s="9">
        <v>-327.60048</v>
      </c>
      <c r="G358" s="9">
        <v>-27300.04</v>
      </c>
    </row>
    <row r="359" spans="1:7" x14ac:dyDescent="0.25">
      <c r="A359" s="8" t="s">
        <v>257</v>
      </c>
      <c r="B359" s="8" t="s">
        <v>137</v>
      </c>
      <c r="C359" s="8" t="s">
        <v>138</v>
      </c>
      <c r="D359" s="8" t="s">
        <v>258</v>
      </c>
      <c r="E359" s="8" t="s">
        <v>259</v>
      </c>
      <c r="F359" s="9">
        <v>-3193.22</v>
      </c>
      <c r="G359" s="9">
        <v>-3193.22</v>
      </c>
    </row>
    <row r="360" spans="1:7" x14ac:dyDescent="0.25">
      <c r="A360" s="8" t="s">
        <v>257</v>
      </c>
      <c r="B360" s="8" t="s">
        <v>198</v>
      </c>
      <c r="C360" s="8" t="s">
        <v>199</v>
      </c>
      <c r="D360" s="8" t="s">
        <v>144</v>
      </c>
      <c r="E360" s="8" t="s">
        <v>262</v>
      </c>
      <c r="F360" s="9">
        <v>0</v>
      </c>
      <c r="G360" s="9">
        <v>0</v>
      </c>
    </row>
    <row r="361" spans="1:7" x14ac:dyDescent="0.25">
      <c r="A361" s="8" t="s">
        <v>257</v>
      </c>
      <c r="B361" s="8" t="s">
        <v>100</v>
      </c>
      <c r="C361" s="8" t="s">
        <v>101</v>
      </c>
      <c r="D361" s="8" t="s">
        <v>263</v>
      </c>
      <c r="E361" s="8" t="s">
        <v>264</v>
      </c>
      <c r="F361" s="9">
        <v>0.3273319999999999</v>
      </c>
      <c r="G361" s="9">
        <v>2.92</v>
      </c>
    </row>
    <row r="362" spans="1:7" x14ac:dyDescent="0.25">
      <c r="A362" s="8" t="s">
        <v>257</v>
      </c>
      <c r="B362" s="8" t="s">
        <v>265</v>
      </c>
      <c r="C362" s="8" t="s">
        <v>266</v>
      </c>
      <c r="D362" s="8" t="s">
        <v>267</v>
      </c>
      <c r="E362" s="8" t="s">
        <v>268</v>
      </c>
      <c r="F362" s="9">
        <v>2.2419999999999995</v>
      </c>
      <c r="G362" s="9">
        <v>20</v>
      </c>
    </row>
    <row r="363" spans="1:7" x14ac:dyDescent="0.25">
      <c r="A363" s="8" t="s">
        <v>257</v>
      </c>
      <c r="B363" s="8" t="s">
        <v>90</v>
      </c>
      <c r="C363" s="8" t="s">
        <v>91</v>
      </c>
      <c r="D363" s="8" t="s">
        <v>269</v>
      </c>
      <c r="E363" s="8" t="s">
        <v>270</v>
      </c>
      <c r="F363" s="9">
        <v>7.8260399999999999</v>
      </c>
      <c r="G363" s="9">
        <v>120</v>
      </c>
    </row>
    <row r="364" spans="1:7" x14ac:dyDescent="0.25">
      <c r="A364" s="8" t="s">
        <v>257</v>
      </c>
      <c r="B364" s="8" t="s">
        <v>45</v>
      </c>
      <c r="C364" s="8" t="s">
        <v>46</v>
      </c>
      <c r="D364" s="8" t="s">
        <v>269</v>
      </c>
      <c r="E364" s="8" t="s">
        <v>270</v>
      </c>
      <c r="F364" s="9">
        <v>1.8790800000000001</v>
      </c>
      <c r="G364" s="9">
        <v>156.59</v>
      </c>
    </row>
    <row r="365" spans="1:7" x14ac:dyDescent="0.25">
      <c r="A365" s="8" t="s">
        <v>257</v>
      </c>
      <c r="B365" s="8" t="s">
        <v>82</v>
      </c>
      <c r="C365" s="8" t="s">
        <v>83</v>
      </c>
      <c r="D365" s="8" t="s">
        <v>144</v>
      </c>
      <c r="E365" s="8" t="s">
        <v>262</v>
      </c>
      <c r="F365" s="9">
        <v>0</v>
      </c>
      <c r="G365" s="9">
        <v>207.22</v>
      </c>
    </row>
    <row r="366" spans="1:7" x14ac:dyDescent="0.25">
      <c r="A366" s="8" t="s">
        <v>257</v>
      </c>
      <c r="B366" s="8" t="s">
        <v>45</v>
      </c>
      <c r="C366" s="8" t="s">
        <v>46</v>
      </c>
      <c r="D366" s="8" t="s">
        <v>271</v>
      </c>
      <c r="E366" s="8" t="s">
        <v>272</v>
      </c>
      <c r="F366" s="9">
        <v>2.8671600000000002</v>
      </c>
      <c r="G366" s="9">
        <v>238.93</v>
      </c>
    </row>
    <row r="367" spans="1:7" x14ac:dyDescent="0.25">
      <c r="A367" s="8" t="s">
        <v>257</v>
      </c>
      <c r="B367" s="8" t="s">
        <v>141</v>
      </c>
      <c r="C367" s="8" t="s">
        <v>142</v>
      </c>
      <c r="D367" s="8" t="s">
        <v>267</v>
      </c>
      <c r="E367" s="8" t="s">
        <v>268</v>
      </c>
      <c r="F367" s="9">
        <v>31.08506400000001</v>
      </c>
      <c r="G367" s="9">
        <v>278.54000000000002</v>
      </c>
    </row>
    <row r="368" spans="1:7" x14ac:dyDescent="0.25">
      <c r="A368" s="8" t="s">
        <v>257</v>
      </c>
      <c r="B368" s="8" t="s">
        <v>82</v>
      </c>
      <c r="C368" s="8" t="s">
        <v>83</v>
      </c>
      <c r="D368" s="8" t="s">
        <v>273</v>
      </c>
      <c r="E368" s="8" t="s">
        <v>274</v>
      </c>
      <c r="F368" s="9">
        <v>0</v>
      </c>
      <c r="G368" s="9">
        <v>453.26</v>
      </c>
    </row>
    <row r="369" spans="1:7" x14ac:dyDescent="0.25">
      <c r="A369" s="8" t="s">
        <v>257</v>
      </c>
      <c r="B369" s="8" t="s">
        <v>38</v>
      </c>
      <c r="C369" s="8" t="s">
        <v>39</v>
      </c>
      <c r="D369" s="8" t="s">
        <v>275</v>
      </c>
      <c r="E369" s="8" t="s">
        <v>276</v>
      </c>
      <c r="F369" s="9">
        <v>0</v>
      </c>
      <c r="G369" s="9">
        <v>739.45999999999992</v>
      </c>
    </row>
    <row r="370" spans="1:7" x14ac:dyDescent="0.25">
      <c r="A370" s="8" t="s">
        <v>257</v>
      </c>
      <c r="B370" s="8" t="s">
        <v>245</v>
      </c>
      <c r="C370" s="8" t="s">
        <v>246</v>
      </c>
      <c r="D370" s="8" t="s">
        <v>277</v>
      </c>
      <c r="E370" s="8" t="s">
        <v>278</v>
      </c>
      <c r="F370" s="9">
        <v>126.20330099999997</v>
      </c>
      <c r="G370" s="9">
        <v>1125.81</v>
      </c>
    </row>
    <row r="371" spans="1:7" x14ac:dyDescent="0.25">
      <c r="A371" s="8" t="s">
        <v>257</v>
      </c>
      <c r="B371" s="8" t="s">
        <v>127</v>
      </c>
      <c r="C371" s="8" t="s">
        <v>128</v>
      </c>
      <c r="D371" s="8" t="s">
        <v>267</v>
      </c>
      <c r="E371" s="8" t="s">
        <v>268</v>
      </c>
      <c r="F371" s="9">
        <v>141.66413299999996</v>
      </c>
      <c r="G371" s="9">
        <v>1263.73</v>
      </c>
    </row>
    <row r="372" spans="1:7" x14ac:dyDescent="0.25">
      <c r="A372" s="8" t="s">
        <v>257</v>
      </c>
      <c r="B372" s="8" t="s">
        <v>90</v>
      </c>
      <c r="C372" s="8" t="s">
        <v>91</v>
      </c>
      <c r="D372" s="8" t="s">
        <v>277</v>
      </c>
      <c r="E372" s="8" t="s">
        <v>278</v>
      </c>
      <c r="F372" s="9">
        <v>235.49597831999995</v>
      </c>
      <c r="G372" s="9">
        <v>3610.96</v>
      </c>
    </row>
    <row r="373" spans="1:7" x14ac:dyDescent="0.25">
      <c r="A373" s="8" t="s">
        <v>257</v>
      </c>
      <c r="B373" s="8" t="s">
        <v>45</v>
      </c>
      <c r="C373" s="8" t="s">
        <v>46</v>
      </c>
      <c r="D373" s="8" t="s">
        <v>267</v>
      </c>
      <c r="E373" s="8" t="s">
        <v>268</v>
      </c>
      <c r="F373" s="9">
        <v>48.519359999999999</v>
      </c>
      <c r="G373" s="9">
        <v>4043.2799999999997</v>
      </c>
    </row>
    <row r="374" spans="1:7" x14ac:dyDescent="0.25">
      <c r="A374" s="8" t="s">
        <v>257</v>
      </c>
      <c r="B374" s="8" t="s">
        <v>82</v>
      </c>
      <c r="C374" s="8" t="s">
        <v>83</v>
      </c>
      <c r="D374" s="8" t="s">
        <v>275</v>
      </c>
      <c r="E374" s="8" t="s">
        <v>276</v>
      </c>
      <c r="F374" s="9">
        <v>0</v>
      </c>
      <c r="G374" s="9">
        <v>5875.579999999999</v>
      </c>
    </row>
    <row r="375" spans="1:7" x14ac:dyDescent="0.25">
      <c r="A375" s="8" t="s">
        <v>257</v>
      </c>
      <c r="B375" s="8" t="s">
        <v>100</v>
      </c>
      <c r="C375" s="8" t="s">
        <v>101</v>
      </c>
      <c r="D375" s="8" t="s">
        <v>267</v>
      </c>
      <c r="E375" s="8" t="s">
        <v>268</v>
      </c>
      <c r="F375" s="9">
        <v>711.1388589999998</v>
      </c>
      <c r="G375" s="9">
        <v>6343.7899999999991</v>
      </c>
    </row>
    <row r="376" spans="1:7" x14ac:dyDescent="0.25">
      <c r="A376" s="8" t="s">
        <v>257</v>
      </c>
      <c r="B376" s="8" t="s">
        <v>96</v>
      </c>
      <c r="C376" s="8" t="s">
        <v>97</v>
      </c>
      <c r="D376" s="8" t="s">
        <v>277</v>
      </c>
      <c r="E376" s="8" t="s">
        <v>278</v>
      </c>
      <c r="F376" s="9">
        <v>0</v>
      </c>
      <c r="G376" s="9">
        <v>9654.33</v>
      </c>
    </row>
    <row r="377" spans="1:7" x14ac:dyDescent="0.25">
      <c r="A377" s="8" t="s">
        <v>257</v>
      </c>
      <c r="B377" s="8" t="s">
        <v>86</v>
      </c>
      <c r="C377" s="8" t="s">
        <v>87</v>
      </c>
      <c r="D377" s="8" t="s">
        <v>260</v>
      </c>
      <c r="E377" s="8" t="s">
        <v>261</v>
      </c>
      <c r="F377" s="9">
        <v>10868.89</v>
      </c>
      <c r="G377" s="9">
        <v>10868.89</v>
      </c>
    </row>
    <row r="378" spans="1:7" x14ac:dyDescent="0.25">
      <c r="A378" s="8" t="s">
        <v>257</v>
      </c>
      <c r="B378" s="8" t="s">
        <v>86</v>
      </c>
      <c r="C378" s="8" t="s">
        <v>87</v>
      </c>
      <c r="D378" s="8" t="s">
        <v>277</v>
      </c>
      <c r="E378" s="8" t="s">
        <v>278</v>
      </c>
      <c r="F378" s="9">
        <v>13851.050000000001</v>
      </c>
      <c r="G378" s="9">
        <v>13851.050000000001</v>
      </c>
    </row>
    <row r="379" spans="1:7" x14ac:dyDescent="0.25">
      <c r="A379" s="8" t="s">
        <v>257</v>
      </c>
      <c r="B379" s="8" t="s">
        <v>82</v>
      </c>
      <c r="C379" s="8" t="s">
        <v>83</v>
      </c>
      <c r="D379" s="8" t="s">
        <v>269</v>
      </c>
      <c r="E379" s="8" t="s">
        <v>270</v>
      </c>
      <c r="F379" s="9">
        <v>0</v>
      </c>
      <c r="G379" s="9">
        <v>14675.99</v>
      </c>
    </row>
    <row r="380" spans="1:7" x14ac:dyDescent="0.25">
      <c r="A380" s="8" t="s">
        <v>257</v>
      </c>
      <c r="B380" s="8" t="s">
        <v>146</v>
      </c>
      <c r="C380" s="8" t="s">
        <v>147</v>
      </c>
      <c r="D380" s="8" t="s">
        <v>148</v>
      </c>
      <c r="E380" s="8" t="s">
        <v>279</v>
      </c>
      <c r="F380" s="9">
        <v>2413.1385859999996</v>
      </c>
      <c r="G380" s="9">
        <v>21526.66</v>
      </c>
    </row>
    <row r="381" spans="1:7" x14ac:dyDescent="0.25">
      <c r="A381" s="8" t="s">
        <v>257</v>
      </c>
      <c r="B381" s="8" t="s">
        <v>90</v>
      </c>
      <c r="C381" s="8" t="s">
        <v>91</v>
      </c>
      <c r="D381" s="8" t="s">
        <v>280</v>
      </c>
      <c r="E381" s="8" t="s">
        <v>281</v>
      </c>
      <c r="F381" s="9">
        <v>2114.9860056599996</v>
      </c>
      <c r="G381" s="9">
        <v>32429.979999999996</v>
      </c>
    </row>
    <row r="382" spans="1:7" x14ac:dyDescent="0.25">
      <c r="A382" s="8" t="s">
        <v>257</v>
      </c>
      <c r="B382" s="8" t="s">
        <v>86</v>
      </c>
      <c r="C382" s="8" t="s">
        <v>87</v>
      </c>
      <c r="D382" s="8" t="s">
        <v>267</v>
      </c>
      <c r="E382" s="8" t="s">
        <v>268</v>
      </c>
      <c r="F382" s="9">
        <v>54090.970000000008</v>
      </c>
      <c r="G382" s="9">
        <v>54090.970000000008</v>
      </c>
    </row>
    <row r="383" spans="1:7" x14ac:dyDescent="0.25">
      <c r="A383" s="8" t="s">
        <v>257</v>
      </c>
      <c r="B383" s="8" t="s">
        <v>45</v>
      </c>
      <c r="C383" s="8" t="s">
        <v>46</v>
      </c>
      <c r="D383" s="8" t="s">
        <v>277</v>
      </c>
      <c r="E383" s="8" t="s">
        <v>278</v>
      </c>
      <c r="F383" s="9">
        <v>662.27879999999993</v>
      </c>
      <c r="G383" s="9">
        <v>55189.899999999994</v>
      </c>
    </row>
    <row r="384" spans="1:7" x14ac:dyDescent="0.25">
      <c r="A384" s="8" t="s">
        <v>257</v>
      </c>
      <c r="B384" s="8" t="s">
        <v>90</v>
      </c>
      <c r="C384" s="8" t="s">
        <v>91</v>
      </c>
      <c r="D384" s="8" t="s">
        <v>267</v>
      </c>
      <c r="E384" s="8" t="s">
        <v>268</v>
      </c>
      <c r="F384" s="9">
        <v>4459.6088943599998</v>
      </c>
      <c r="G384" s="9">
        <v>68381.08</v>
      </c>
    </row>
    <row r="385" spans="1:7" x14ac:dyDescent="0.25">
      <c r="A385" s="8" t="s">
        <v>257</v>
      </c>
      <c r="B385" s="8" t="s">
        <v>90</v>
      </c>
      <c r="C385" s="8" t="s">
        <v>91</v>
      </c>
      <c r="D385" s="8" t="s">
        <v>260</v>
      </c>
      <c r="E385" s="8" t="s">
        <v>261</v>
      </c>
      <c r="F385" s="9">
        <v>4649.7027537899994</v>
      </c>
      <c r="G385" s="9">
        <v>71295.87</v>
      </c>
    </row>
    <row r="386" spans="1:7" x14ac:dyDescent="0.25">
      <c r="A386" s="8" t="s">
        <v>257</v>
      </c>
      <c r="B386" s="8" t="s">
        <v>86</v>
      </c>
      <c r="C386" s="8" t="s">
        <v>87</v>
      </c>
      <c r="D386" s="8" t="s">
        <v>280</v>
      </c>
      <c r="E386" s="8" t="s">
        <v>281</v>
      </c>
      <c r="F386" s="9">
        <v>75144.850000000006</v>
      </c>
      <c r="G386" s="9">
        <v>75144.850000000006</v>
      </c>
    </row>
    <row r="387" spans="1:7" x14ac:dyDescent="0.25">
      <c r="A387" s="8" t="s">
        <v>257</v>
      </c>
      <c r="B387" s="8" t="s">
        <v>45</v>
      </c>
      <c r="C387" s="8" t="s">
        <v>46</v>
      </c>
      <c r="D387" s="8" t="s">
        <v>275</v>
      </c>
      <c r="E387" s="8" t="s">
        <v>276</v>
      </c>
      <c r="F387" s="9">
        <v>1480.1074799999999</v>
      </c>
      <c r="G387" s="9">
        <v>123342.29</v>
      </c>
    </row>
    <row r="388" spans="1:7" x14ac:dyDescent="0.25">
      <c r="A388" s="8" t="s">
        <v>257</v>
      </c>
      <c r="B388" s="8" t="s">
        <v>82</v>
      </c>
      <c r="C388" s="8" t="s">
        <v>83</v>
      </c>
      <c r="D388" s="8" t="s">
        <v>267</v>
      </c>
      <c r="E388" s="8" t="s">
        <v>268</v>
      </c>
      <c r="F388" s="9">
        <v>0</v>
      </c>
      <c r="G388" s="9">
        <v>237115.17999999996</v>
      </c>
    </row>
    <row r="389" spans="1:7" x14ac:dyDescent="0.25">
      <c r="A389" s="8" t="s">
        <v>257</v>
      </c>
      <c r="B389" s="8" t="s">
        <v>82</v>
      </c>
      <c r="C389" s="8" t="s">
        <v>83</v>
      </c>
      <c r="D389" s="8" t="s">
        <v>277</v>
      </c>
      <c r="E389" s="8" t="s">
        <v>278</v>
      </c>
      <c r="F389" s="9">
        <v>0</v>
      </c>
      <c r="G389" s="9">
        <v>255415.14999999997</v>
      </c>
    </row>
    <row r="390" spans="1:7" x14ac:dyDescent="0.25">
      <c r="A390" s="8" t="s">
        <v>257</v>
      </c>
      <c r="B390" s="8" t="s">
        <v>82</v>
      </c>
      <c r="C390" s="8" t="s">
        <v>83</v>
      </c>
      <c r="D390" s="8" t="s">
        <v>260</v>
      </c>
      <c r="E390" s="8" t="s">
        <v>261</v>
      </c>
      <c r="F390" s="9">
        <v>0</v>
      </c>
      <c r="G390" s="9">
        <v>348068.35999999993</v>
      </c>
    </row>
    <row r="391" spans="1:7" x14ac:dyDescent="0.25">
      <c r="A391" s="8" t="s">
        <v>257</v>
      </c>
      <c r="B391" s="8" t="s">
        <v>82</v>
      </c>
      <c r="C391" s="8" t="s">
        <v>83</v>
      </c>
      <c r="D391" s="8" t="s">
        <v>280</v>
      </c>
      <c r="E391" s="8" t="s">
        <v>281</v>
      </c>
      <c r="F391" s="9">
        <v>0</v>
      </c>
      <c r="G391" s="9">
        <v>654145.29999999993</v>
      </c>
    </row>
    <row r="392" spans="1:7" x14ac:dyDescent="0.25">
      <c r="A392" s="8" t="s">
        <v>257</v>
      </c>
      <c r="B392" s="8" t="s">
        <v>38</v>
      </c>
      <c r="C392" s="8" t="s">
        <v>39</v>
      </c>
      <c r="D392" s="8" t="s">
        <v>267</v>
      </c>
      <c r="E392" s="8" t="s">
        <v>268</v>
      </c>
      <c r="F392" s="9">
        <v>0</v>
      </c>
      <c r="G392" s="9">
        <v>1228887.32</v>
      </c>
    </row>
    <row r="393" spans="1:7" x14ac:dyDescent="0.25">
      <c r="A393" s="8" t="s">
        <v>282</v>
      </c>
      <c r="B393" s="8" t="s">
        <v>38</v>
      </c>
      <c r="C393" s="8" t="s">
        <v>39</v>
      </c>
      <c r="D393" s="8" t="s">
        <v>283</v>
      </c>
      <c r="E393" s="8" t="s">
        <v>284</v>
      </c>
      <c r="F393" s="9">
        <v>3.42127659574468</v>
      </c>
      <c r="G393" s="9">
        <v>26.8</v>
      </c>
    </row>
    <row r="394" spans="1:7" x14ac:dyDescent="0.25">
      <c r="A394" s="8" t="s">
        <v>282</v>
      </c>
      <c r="B394" s="8" t="s">
        <v>141</v>
      </c>
      <c r="C394" s="8" t="s">
        <v>142</v>
      </c>
      <c r="D394" s="8" t="s">
        <v>285</v>
      </c>
      <c r="E394" s="8" t="s">
        <v>286</v>
      </c>
      <c r="F394" s="9">
        <v>8.4949920000000034</v>
      </c>
      <c r="G394" s="9">
        <v>76.12</v>
      </c>
    </row>
    <row r="395" spans="1:7" x14ac:dyDescent="0.25">
      <c r="A395" s="8" t="s">
        <v>282</v>
      </c>
      <c r="B395" s="8" t="s">
        <v>134</v>
      </c>
      <c r="C395" s="8" t="s">
        <v>135</v>
      </c>
      <c r="D395" s="8" t="s">
        <v>283</v>
      </c>
      <c r="E395" s="8" t="s">
        <v>284</v>
      </c>
      <c r="F395" s="9">
        <v>10.784680851063827</v>
      </c>
      <c r="G395" s="9">
        <v>84.48</v>
      </c>
    </row>
    <row r="396" spans="1:7" x14ac:dyDescent="0.25">
      <c r="A396" s="8" t="s">
        <v>282</v>
      </c>
      <c r="B396" s="8" t="s">
        <v>82</v>
      </c>
      <c r="C396" s="8" t="s">
        <v>83</v>
      </c>
      <c r="D396" s="8" t="s">
        <v>287</v>
      </c>
      <c r="E396" s="8" t="s">
        <v>288</v>
      </c>
      <c r="F396" s="9">
        <v>0</v>
      </c>
      <c r="G396" s="9">
        <v>195.44</v>
      </c>
    </row>
    <row r="397" spans="1:7" x14ac:dyDescent="0.25">
      <c r="A397" s="8" t="s">
        <v>282</v>
      </c>
      <c r="B397" s="8" t="s">
        <v>82</v>
      </c>
      <c r="C397" s="8" t="s">
        <v>83</v>
      </c>
      <c r="D397" s="8" t="s">
        <v>289</v>
      </c>
      <c r="E397" s="8" t="s">
        <v>286</v>
      </c>
      <c r="F397" s="9">
        <v>0</v>
      </c>
      <c r="G397" s="9">
        <v>352.46</v>
      </c>
    </row>
    <row r="398" spans="1:7" x14ac:dyDescent="0.25">
      <c r="A398" s="8" t="s">
        <v>282</v>
      </c>
      <c r="B398" s="8" t="s">
        <v>290</v>
      </c>
      <c r="C398" s="8" t="s">
        <v>291</v>
      </c>
      <c r="D398" s="8" t="s">
        <v>283</v>
      </c>
      <c r="E398" s="8" t="s">
        <v>284</v>
      </c>
      <c r="F398" s="9">
        <v>97.542127659574447</v>
      </c>
      <c r="G398" s="9">
        <v>764.08</v>
      </c>
    </row>
    <row r="399" spans="1:7" x14ac:dyDescent="0.25">
      <c r="A399" s="8" t="s">
        <v>282</v>
      </c>
      <c r="B399" s="8" t="s">
        <v>82</v>
      </c>
      <c r="C399" s="8" t="s">
        <v>83</v>
      </c>
      <c r="D399" s="8" t="s">
        <v>285</v>
      </c>
      <c r="E399" s="8" t="s">
        <v>286</v>
      </c>
      <c r="F399" s="9">
        <v>0</v>
      </c>
      <c r="G399" s="9">
        <v>880</v>
      </c>
    </row>
    <row r="400" spans="1:7" x14ac:dyDescent="0.25">
      <c r="A400" s="8" t="s">
        <v>282</v>
      </c>
      <c r="B400" s="8" t="s">
        <v>90</v>
      </c>
      <c r="C400" s="8" t="s">
        <v>91</v>
      </c>
      <c r="D400" s="8" t="s">
        <v>289</v>
      </c>
      <c r="E400" s="8" t="s">
        <v>286</v>
      </c>
      <c r="F400" s="9">
        <v>67.825679999999991</v>
      </c>
      <c r="G400" s="9">
        <v>1040</v>
      </c>
    </row>
    <row r="401" spans="1:7" x14ac:dyDescent="0.25">
      <c r="A401" s="8" t="s">
        <v>282</v>
      </c>
      <c r="B401" s="8" t="s">
        <v>42</v>
      </c>
      <c r="C401" s="8" t="s">
        <v>43</v>
      </c>
      <c r="D401" s="8" t="s">
        <v>283</v>
      </c>
      <c r="E401" s="8" t="s">
        <v>284</v>
      </c>
      <c r="F401" s="9">
        <v>93.642868000000021</v>
      </c>
      <c r="G401" s="9">
        <v>1120.1300000000001</v>
      </c>
    </row>
    <row r="402" spans="1:7" x14ac:dyDescent="0.25">
      <c r="A402" s="8" t="s">
        <v>282</v>
      </c>
      <c r="B402" s="8" t="s">
        <v>82</v>
      </c>
      <c r="C402" s="8" t="s">
        <v>83</v>
      </c>
      <c r="D402" s="8" t="s">
        <v>155</v>
      </c>
      <c r="E402" s="8" t="s">
        <v>292</v>
      </c>
      <c r="F402" s="9">
        <v>0</v>
      </c>
      <c r="G402" s="9">
        <v>1300</v>
      </c>
    </row>
    <row r="403" spans="1:7" x14ac:dyDescent="0.25">
      <c r="A403" s="8" t="s">
        <v>282</v>
      </c>
      <c r="B403" s="8" t="s">
        <v>90</v>
      </c>
      <c r="C403" s="8" t="s">
        <v>91</v>
      </c>
      <c r="D403" s="8" t="s">
        <v>155</v>
      </c>
      <c r="E403" s="8" t="s">
        <v>292</v>
      </c>
      <c r="F403" s="9">
        <v>97.825499999999991</v>
      </c>
      <c r="G403" s="9">
        <v>1500</v>
      </c>
    </row>
    <row r="404" spans="1:7" x14ac:dyDescent="0.25">
      <c r="A404" s="8" t="s">
        <v>282</v>
      </c>
      <c r="B404" s="8" t="s">
        <v>82</v>
      </c>
      <c r="C404" s="8" t="s">
        <v>83</v>
      </c>
      <c r="D404" s="8" t="s">
        <v>293</v>
      </c>
      <c r="E404" s="8" t="s">
        <v>286</v>
      </c>
      <c r="F404" s="9">
        <v>0</v>
      </c>
      <c r="G404" s="9">
        <v>1972.0500000000002</v>
      </c>
    </row>
    <row r="405" spans="1:7" x14ac:dyDescent="0.25">
      <c r="A405" s="8" t="s">
        <v>282</v>
      </c>
      <c r="B405" s="8" t="s">
        <v>45</v>
      </c>
      <c r="C405" s="8" t="s">
        <v>46</v>
      </c>
      <c r="D405" s="8" t="s">
        <v>287</v>
      </c>
      <c r="E405" s="8" t="s">
        <v>288</v>
      </c>
      <c r="F405" s="9">
        <v>27.402480000000001</v>
      </c>
      <c r="G405" s="9">
        <v>2283.54</v>
      </c>
    </row>
    <row r="406" spans="1:7" x14ac:dyDescent="0.25">
      <c r="A406" s="8" t="s">
        <v>282</v>
      </c>
      <c r="B406" s="8" t="s">
        <v>45</v>
      </c>
      <c r="C406" s="8" t="s">
        <v>46</v>
      </c>
      <c r="D406" s="8" t="s">
        <v>285</v>
      </c>
      <c r="E406" s="8" t="s">
        <v>286</v>
      </c>
      <c r="F406" s="9">
        <v>28.470839999999995</v>
      </c>
      <c r="G406" s="9">
        <v>2372.5699999999997</v>
      </c>
    </row>
    <row r="407" spans="1:7" x14ac:dyDescent="0.25">
      <c r="A407" s="8" t="s">
        <v>282</v>
      </c>
      <c r="B407" s="8" t="s">
        <v>45</v>
      </c>
      <c r="C407" s="8" t="s">
        <v>46</v>
      </c>
      <c r="D407" s="8" t="s">
        <v>289</v>
      </c>
      <c r="E407" s="8" t="s">
        <v>286</v>
      </c>
      <c r="F407" s="9">
        <v>29.492159999999998</v>
      </c>
      <c r="G407" s="9">
        <v>2457.6799999999998</v>
      </c>
    </row>
    <row r="408" spans="1:7" x14ac:dyDescent="0.25">
      <c r="A408" s="8" t="s">
        <v>282</v>
      </c>
      <c r="B408" s="8" t="s">
        <v>45</v>
      </c>
      <c r="C408" s="8" t="s">
        <v>46</v>
      </c>
      <c r="D408" s="8" t="s">
        <v>155</v>
      </c>
      <c r="E408" s="8" t="s">
        <v>292</v>
      </c>
      <c r="F408" s="9">
        <v>49.251480000000001</v>
      </c>
      <c r="G408" s="9">
        <v>4104.29</v>
      </c>
    </row>
    <row r="409" spans="1:7" x14ac:dyDescent="0.25">
      <c r="A409" s="8" t="s">
        <v>282</v>
      </c>
      <c r="B409" s="8" t="s">
        <v>42</v>
      </c>
      <c r="C409" s="8" t="s">
        <v>43</v>
      </c>
      <c r="D409" s="8" t="s">
        <v>289</v>
      </c>
      <c r="E409" s="8" t="s">
        <v>286</v>
      </c>
      <c r="F409" s="9">
        <v>554.4636240000001</v>
      </c>
      <c r="G409" s="9">
        <v>6632.34</v>
      </c>
    </row>
    <row r="410" spans="1:7" x14ac:dyDescent="0.25">
      <c r="A410" s="8" t="s">
        <v>282</v>
      </c>
      <c r="B410" s="8" t="s">
        <v>146</v>
      </c>
      <c r="C410" s="8" t="s">
        <v>147</v>
      </c>
      <c r="D410" s="8" t="s">
        <v>148</v>
      </c>
      <c r="E410" s="8" t="s">
        <v>294</v>
      </c>
      <c r="F410" s="9">
        <v>2340.9091929999995</v>
      </c>
      <c r="G410" s="9">
        <v>20882.330000000002</v>
      </c>
    </row>
    <row r="411" spans="1:7" x14ac:dyDescent="0.25">
      <c r="A411" s="8" t="s">
        <v>282</v>
      </c>
      <c r="B411" s="8" t="s">
        <v>42</v>
      </c>
      <c r="C411" s="8" t="s">
        <v>43</v>
      </c>
      <c r="D411" s="8" t="s">
        <v>293</v>
      </c>
      <c r="E411" s="8" t="s">
        <v>286</v>
      </c>
      <c r="F411" s="9">
        <v>3461.411184</v>
      </c>
      <c r="G411" s="9">
        <v>41404.439999999995</v>
      </c>
    </row>
    <row r="412" spans="1:7" x14ac:dyDescent="0.25">
      <c r="A412" s="8" t="s">
        <v>282</v>
      </c>
      <c r="B412" s="8" t="s">
        <v>42</v>
      </c>
      <c r="C412" s="8" t="s">
        <v>43</v>
      </c>
      <c r="D412" s="8" t="s">
        <v>287</v>
      </c>
      <c r="E412" s="8" t="s">
        <v>288</v>
      </c>
      <c r="F412" s="9">
        <v>7104.2761679999994</v>
      </c>
      <c r="G412" s="9">
        <v>84979.37999999999</v>
      </c>
    </row>
    <row r="413" spans="1:7" x14ac:dyDescent="0.25">
      <c r="A413" s="8" t="s">
        <v>282</v>
      </c>
      <c r="B413" s="8" t="s">
        <v>42</v>
      </c>
      <c r="C413" s="8" t="s">
        <v>43</v>
      </c>
      <c r="D413" s="8" t="s">
        <v>285</v>
      </c>
      <c r="E413" s="8" t="s">
        <v>286</v>
      </c>
      <c r="F413" s="9">
        <v>8916.8236520000009</v>
      </c>
      <c r="G413" s="9">
        <v>106660.57</v>
      </c>
    </row>
    <row r="414" spans="1:7" x14ac:dyDescent="0.25">
      <c r="A414" s="8" t="s">
        <v>282</v>
      </c>
      <c r="B414" s="8" t="s">
        <v>40</v>
      </c>
      <c r="C414" s="8" t="s">
        <v>41</v>
      </c>
      <c r="D414" s="8" t="s">
        <v>283</v>
      </c>
      <c r="E414" s="8" t="s">
        <v>284</v>
      </c>
      <c r="F414" s="9">
        <v>33684.88468085105</v>
      </c>
      <c r="G414" s="9">
        <v>263864.93</v>
      </c>
    </row>
    <row r="415" spans="1:7" x14ac:dyDescent="0.25">
      <c r="A415" s="8" t="s">
        <v>282</v>
      </c>
      <c r="B415" s="8" t="s">
        <v>42</v>
      </c>
      <c r="C415" s="8" t="s">
        <v>43</v>
      </c>
      <c r="D415" s="8" t="s">
        <v>155</v>
      </c>
      <c r="E415" s="8" t="s">
        <v>292</v>
      </c>
      <c r="F415" s="9">
        <v>79777.816359999997</v>
      </c>
      <c r="G415" s="9">
        <v>954280.09999999986</v>
      </c>
    </row>
    <row r="416" spans="1:7" x14ac:dyDescent="0.25">
      <c r="A416" s="8" t="s">
        <v>295</v>
      </c>
      <c r="B416" s="8" t="s">
        <v>40</v>
      </c>
      <c r="C416" s="8" t="s">
        <v>41</v>
      </c>
      <c r="D416" s="8" t="s">
        <v>296</v>
      </c>
      <c r="E416" s="8" t="s">
        <v>297</v>
      </c>
      <c r="F416" s="9">
        <v>73.237171999999987</v>
      </c>
      <c r="G416" s="9">
        <v>653.32000000000005</v>
      </c>
    </row>
    <row r="417" spans="1:7" x14ac:dyDescent="0.25">
      <c r="A417" s="8" t="s">
        <v>295</v>
      </c>
      <c r="B417" s="8" t="s">
        <v>45</v>
      </c>
      <c r="C417" s="8" t="s">
        <v>46</v>
      </c>
      <c r="D417" s="8" t="s">
        <v>162</v>
      </c>
      <c r="E417" s="8" t="s">
        <v>298</v>
      </c>
      <c r="F417" s="9">
        <v>10.124279999999999</v>
      </c>
      <c r="G417" s="9">
        <v>843.68999999999994</v>
      </c>
    </row>
    <row r="418" spans="1:7" x14ac:dyDescent="0.25">
      <c r="A418" s="8" t="s">
        <v>295</v>
      </c>
      <c r="B418" s="8" t="s">
        <v>40</v>
      </c>
      <c r="C418" s="8" t="s">
        <v>41</v>
      </c>
      <c r="D418" s="8" t="s">
        <v>162</v>
      </c>
      <c r="E418" s="8" t="s">
        <v>298</v>
      </c>
      <c r="F418" s="9">
        <v>327.90819399999992</v>
      </c>
      <c r="G418" s="9">
        <v>2925.14</v>
      </c>
    </row>
    <row r="419" spans="1:7" x14ac:dyDescent="0.25">
      <c r="A419" s="8" t="s">
        <v>295</v>
      </c>
      <c r="B419" s="8" t="s">
        <v>5</v>
      </c>
      <c r="C419" s="8" t="s">
        <v>6</v>
      </c>
      <c r="D419" s="8" t="s">
        <v>296</v>
      </c>
      <c r="E419" s="8" t="s">
        <v>297</v>
      </c>
      <c r="F419" s="9">
        <v>2052.6373169999993</v>
      </c>
      <c r="G419" s="9">
        <v>18310.769999999997</v>
      </c>
    </row>
    <row r="420" spans="1:7" x14ac:dyDescent="0.25">
      <c r="A420" s="8" t="s">
        <v>295</v>
      </c>
      <c r="B420" s="8" t="s">
        <v>82</v>
      </c>
      <c r="C420" s="8" t="s">
        <v>83</v>
      </c>
      <c r="D420" s="8" t="s">
        <v>296</v>
      </c>
      <c r="E420" s="8" t="s">
        <v>297</v>
      </c>
      <c r="F420" s="9">
        <v>0</v>
      </c>
      <c r="G420" s="9">
        <v>35492.439999999995</v>
      </c>
    </row>
    <row r="421" spans="1:7" x14ac:dyDescent="0.25">
      <c r="A421" s="8" t="s">
        <v>295</v>
      </c>
      <c r="B421" s="8" t="s">
        <v>42</v>
      </c>
      <c r="C421" s="8" t="s">
        <v>43</v>
      </c>
      <c r="D421" s="8" t="s">
        <v>296</v>
      </c>
      <c r="E421" s="8" t="s">
        <v>297</v>
      </c>
      <c r="F421" s="9">
        <v>4725.1606160000001</v>
      </c>
      <c r="G421" s="9">
        <v>56521.06</v>
      </c>
    </row>
    <row r="422" spans="1:7" x14ac:dyDescent="0.25">
      <c r="A422" s="8" t="s">
        <v>295</v>
      </c>
      <c r="B422" s="8" t="s">
        <v>42</v>
      </c>
      <c r="C422" s="8" t="s">
        <v>43</v>
      </c>
      <c r="D422" s="8" t="s">
        <v>162</v>
      </c>
      <c r="E422" s="8" t="s">
        <v>298</v>
      </c>
      <c r="F422" s="9">
        <v>7255.7459919999992</v>
      </c>
      <c r="G422" s="9">
        <v>86791.219999999987</v>
      </c>
    </row>
    <row r="423" spans="1:7" x14ac:dyDescent="0.25">
      <c r="A423" s="8" t="s">
        <v>299</v>
      </c>
      <c r="B423" s="8" t="s">
        <v>90</v>
      </c>
      <c r="C423" s="8" t="s">
        <v>91</v>
      </c>
      <c r="D423" s="8" t="s">
        <v>300</v>
      </c>
      <c r="E423" s="8" t="s">
        <v>301</v>
      </c>
      <c r="F423" s="9">
        <v>-543.31043576999991</v>
      </c>
      <c r="G423" s="9">
        <v>-8330.81</v>
      </c>
    </row>
    <row r="424" spans="1:7" x14ac:dyDescent="0.25">
      <c r="A424" s="8" t="s">
        <v>299</v>
      </c>
      <c r="B424" s="8" t="s">
        <v>90</v>
      </c>
      <c r="C424" s="8" t="s">
        <v>91</v>
      </c>
      <c r="D424" s="8" t="s">
        <v>302</v>
      </c>
      <c r="E424" s="8" t="s">
        <v>303</v>
      </c>
      <c r="F424" s="9">
        <v>7.8260399999999999</v>
      </c>
      <c r="G424" s="9">
        <v>120</v>
      </c>
    </row>
    <row r="425" spans="1:7" x14ac:dyDescent="0.25">
      <c r="A425" s="8" t="s">
        <v>299</v>
      </c>
      <c r="B425" s="8" t="s">
        <v>100</v>
      </c>
      <c r="C425" s="8" t="s">
        <v>101</v>
      </c>
      <c r="D425" s="8" t="s">
        <v>304</v>
      </c>
      <c r="E425" s="8" t="s">
        <v>305</v>
      </c>
      <c r="F425" s="9">
        <v>18.799169999999997</v>
      </c>
      <c r="G425" s="9">
        <v>167.7</v>
      </c>
    </row>
    <row r="426" spans="1:7" x14ac:dyDescent="0.25">
      <c r="A426" s="8" t="s">
        <v>299</v>
      </c>
      <c r="B426" s="8" t="s">
        <v>82</v>
      </c>
      <c r="C426" s="8" t="s">
        <v>83</v>
      </c>
      <c r="D426" s="8" t="s">
        <v>306</v>
      </c>
      <c r="E426" s="8" t="s">
        <v>307</v>
      </c>
      <c r="F426" s="9">
        <v>0</v>
      </c>
      <c r="G426" s="9">
        <v>424.33</v>
      </c>
    </row>
    <row r="427" spans="1:7" x14ac:dyDescent="0.25">
      <c r="A427" s="8" t="s">
        <v>299</v>
      </c>
      <c r="B427" s="8" t="s">
        <v>141</v>
      </c>
      <c r="C427" s="8" t="s">
        <v>142</v>
      </c>
      <c r="D427" s="8" t="s">
        <v>304</v>
      </c>
      <c r="E427" s="8" t="s">
        <v>305</v>
      </c>
      <c r="F427" s="9">
        <v>57.31999200000002</v>
      </c>
      <c r="G427" s="9">
        <v>513.62</v>
      </c>
    </row>
    <row r="428" spans="1:7" x14ac:dyDescent="0.25">
      <c r="A428" s="8" t="s">
        <v>299</v>
      </c>
      <c r="B428" s="8" t="s">
        <v>90</v>
      </c>
      <c r="C428" s="8" t="s">
        <v>91</v>
      </c>
      <c r="D428" s="8" t="s">
        <v>308</v>
      </c>
      <c r="E428" s="8" t="s">
        <v>309</v>
      </c>
      <c r="F428" s="9">
        <v>40.351062239999997</v>
      </c>
      <c r="G428" s="9">
        <v>618.72</v>
      </c>
    </row>
    <row r="429" spans="1:7" x14ac:dyDescent="0.25">
      <c r="A429" s="8" t="s">
        <v>299</v>
      </c>
      <c r="B429" s="8" t="s">
        <v>45</v>
      </c>
      <c r="C429" s="8" t="s">
        <v>46</v>
      </c>
      <c r="D429" s="8" t="s">
        <v>310</v>
      </c>
      <c r="E429" s="8" t="s">
        <v>311</v>
      </c>
      <c r="F429" s="9">
        <v>12.42384</v>
      </c>
      <c r="G429" s="9">
        <v>1035.32</v>
      </c>
    </row>
    <row r="430" spans="1:7" x14ac:dyDescent="0.25">
      <c r="A430" s="8" t="s">
        <v>299</v>
      </c>
      <c r="B430" s="8" t="s">
        <v>141</v>
      </c>
      <c r="C430" s="8" t="s">
        <v>142</v>
      </c>
      <c r="D430" s="8" t="s">
        <v>308</v>
      </c>
      <c r="E430" s="8" t="s">
        <v>309</v>
      </c>
      <c r="F430" s="9">
        <v>124.16281200000006</v>
      </c>
      <c r="G430" s="9">
        <v>1112.5700000000002</v>
      </c>
    </row>
    <row r="431" spans="1:7" x14ac:dyDescent="0.25">
      <c r="A431" s="8" t="s">
        <v>299</v>
      </c>
      <c r="B431" s="8" t="s">
        <v>82</v>
      </c>
      <c r="C431" s="8" t="s">
        <v>83</v>
      </c>
      <c r="D431" s="8" t="s">
        <v>271</v>
      </c>
      <c r="E431" s="8" t="s">
        <v>312</v>
      </c>
      <c r="F431" s="9">
        <v>0</v>
      </c>
      <c r="G431" s="9">
        <v>1453.2</v>
      </c>
    </row>
    <row r="432" spans="1:7" x14ac:dyDescent="0.25">
      <c r="A432" s="8" t="s">
        <v>299</v>
      </c>
      <c r="B432" s="8" t="s">
        <v>96</v>
      </c>
      <c r="C432" s="8" t="s">
        <v>97</v>
      </c>
      <c r="D432" s="8" t="s">
        <v>302</v>
      </c>
      <c r="E432" s="8" t="s">
        <v>303</v>
      </c>
      <c r="F432" s="9">
        <v>0</v>
      </c>
      <c r="G432" s="9">
        <v>1641.5100000000002</v>
      </c>
    </row>
    <row r="433" spans="1:7" x14ac:dyDescent="0.25">
      <c r="A433" s="8" t="s">
        <v>299</v>
      </c>
      <c r="B433" s="8" t="s">
        <v>82</v>
      </c>
      <c r="C433" s="8" t="s">
        <v>83</v>
      </c>
      <c r="D433" s="8" t="s">
        <v>313</v>
      </c>
      <c r="E433" s="8" t="s">
        <v>314</v>
      </c>
      <c r="F433" s="9">
        <v>0</v>
      </c>
      <c r="G433" s="9">
        <v>1941.57</v>
      </c>
    </row>
    <row r="434" spans="1:7" x14ac:dyDescent="0.25">
      <c r="A434" s="8" t="s">
        <v>299</v>
      </c>
      <c r="B434" s="8" t="s">
        <v>82</v>
      </c>
      <c r="C434" s="8" t="s">
        <v>83</v>
      </c>
      <c r="D434" s="8" t="s">
        <v>304</v>
      </c>
      <c r="E434" s="8" t="s">
        <v>305</v>
      </c>
      <c r="F434" s="9">
        <v>0</v>
      </c>
      <c r="G434" s="9">
        <v>3097.08</v>
      </c>
    </row>
    <row r="435" spans="1:7" x14ac:dyDescent="0.25">
      <c r="A435" s="8" t="s">
        <v>299</v>
      </c>
      <c r="B435" s="8" t="s">
        <v>82</v>
      </c>
      <c r="C435" s="8" t="s">
        <v>83</v>
      </c>
      <c r="D435" s="8" t="s">
        <v>302</v>
      </c>
      <c r="E435" s="8" t="s">
        <v>303</v>
      </c>
      <c r="F435" s="9">
        <v>0</v>
      </c>
      <c r="G435" s="9">
        <v>5266.35</v>
      </c>
    </row>
    <row r="436" spans="1:7" x14ac:dyDescent="0.25">
      <c r="A436" s="8" t="s">
        <v>299</v>
      </c>
      <c r="B436" s="8" t="s">
        <v>45</v>
      </c>
      <c r="C436" s="8" t="s">
        <v>46</v>
      </c>
      <c r="D436" s="8" t="s">
        <v>315</v>
      </c>
      <c r="E436" s="8" t="s">
        <v>316</v>
      </c>
      <c r="F436" s="9">
        <v>110.45339999999999</v>
      </c>
      <c r="G436" s="9">
        <v>9204.4499999999989</v>
      </c>
    </row>
    <row r="437" spans="1:7" x14ac:dyDescent="0.25">
      <c r="A437" s="8" t="s">
        <v>299</v>
      </c>
      <c r="B437" s="8" t="s">
        <v>82</v>
      </c>
      <c r="C437" s="8" t="s">
        <v>83</v>
      </c>
      <c r="D437" s="8" t="s">
        <v>310</v>
      </c>
      <c r="E437" s="8" t="s">
        <v>311</v>
      </c>
      <c r="F437" s="9">
        <v>0</v>
      </c>
      <c r="G437" s="9">
        <v>11078.140000000001</v>
      </c>
    </row>
    <row r="438" spans="1:7" x14ac:dyDescent="0.25">
      <c r="A438" s="8" t="s">
        <v>299</v>
      </c>
      <c r="B438" s="8" t="s">
        <v>90</v>
      </c>
      <c r="C438" s="8" t="s">
        <v>91</v>
      </c>
      <c r="D438" s="8" t="s">
        <v>315</v>
      </c>
      <c r="E438" s="8" t="s">
        <v>316</v>
      </c>
      <c r="F438" s="9">
        <v>731.52213257999995</v>
      </c>
      <c r="G438" s="9">
        <v>11216.74</v>
      </c>
    </row>
    <row r="439" spans="1:7" x14ac:dyDescent="0.25">
      <c r="A439" s="8" t="s">
        <v>299</v>
      </c>
      <c r="B439" s="8" t="s">
        <v>45</v>
      </c>
      <c r="C439" s="8" t="s">
        <v>46</v>
      </c>
      <c r="D439" s="8" t="s">
        <v>302</v>
      </c>
      <c r="E439" s="8" t="s">
        <v>303</v>
      </c>
      <c r="F439" s="9">
        <v>176.05463999999998</v>
      </c>
      <c r="G439" s="9">
        <v>14671.219999999998</v>
      </c>
    </row>
    <row r="440" spans="1:7" x14ac:dyDescent="0.25">
      <c r="A440" s="8" t="s">
        <v>299</v>
      </c>
      <c r="B440" s="8" t="s">
        <v>86</v>
      </c>
      <c r="C440" s="8" t="s">
        <v>87</v>
      </c>
      <c r="D440" s="8" t="s">
        <v>300</v>
      </c>
      <c r="E440" s="8" t="s">
        <v>301</v>
      </c>
      <c r="F440" s="9">
        <v>15996.8</v>
      </c>
      <c r="G440" s="9">
        <v>15996.8</v>
      </c>
    </row>
    <row r="441" spans="1:7" x14ac:dyDescent="0.25">
      <c r="A441" s="8" t="s">
        <v>299</v>
      </c>
      <c r="B441" s="8" t="s">
        <v>86</v>
      </c>
      <c r="C441" s="8" t="s">
        <v>87</v>
      </c>
      <c r="D441" s="8" t="s">
        <v>315</v>
      </c>
      <c r="E441" s="8" t="s">
        <v>316</v>
      </c>
      <c r="F441" s="9">
        <v>23139.78</v>
      </c>
      <c r="G441" s="9">
        <v>23139.78</v>
      </c>
    </row>
    <row r="442" spans="1:7" x14ac:dyDescent="0.25">
      <c r="A442" s="8" t="s">
        <v>299</v>
      </c>
      <c r="B442" s="8" t="s">
        <v>45</v>
      </c>
      <c r="C442" s="8" t="s">
        <v>46</v>
      </c>
      <c r="D442" s="8" t="s">
        <v>300</v>
      </c>
      <c r="E442" s="8" t="s">
        <v>301</v>
      </c>
      <c r="F442" s="9">
        <v>807.27336000000003</v>
      </c>
      <c r="G442" s="9">
        <v>67272.78</v>
      </c>
    </row>
    <row r="443" spans="1:7" x14ac:dyDescent="0.25">
      <c r="A443" s="8" t="s">
        <v>299</v>
      </c>
      <c r="B443" s="8" t="s">
        <v>42</v>
      </c>
      <c r="C443" s="8" t="s">
        <v>43</v>
      </c>
      <c r="D443" s="8" t="s">
        <v>308</v>
      </c>
      <c r="E443" s="8" t="s">
        <v>309</v>
      </c>
      <c r="F443" s="9">
        <v>10631.3284</v>
      </c>
      <c r="G443" s="9">
        <v>127169</v>
      </c>
    </row>
    <row r="444" spans="1:7" x14ac:dyDescent="0.25">
      <c r="A444" s="8" t="s">
        <v>299</v>
      </c>
      <c r="B444" s="8" t="s">
        <v>82</v>
      </c>
      <c r="C444" s="8" t="s">
        <v>83</v>
      </c>
      <c r="D444" s="8" t="s">
        <v>300</v>
      </c>
      <c r="E444" s="8" t="s">
        <v>301</v>
      </c>
      <c r="F444" s="9">
        <v>0</v>
      </c>
      <c r="G444" s="9">
        <v>181439.21999999997</v>
      </c>
    </row>
    <row r="445" spans="1:7" x14ac:dyDescent="0.25">
      <c r="A445" s="8" t="s">
        <v>299</v>
      </c>
      <c r="B445" s="8" t="s">
        <v>82</v>
      </c>
      <c r="C445" s="8" t="s">
        <v>83</v>
      </c>
      <c r="D445" s="8" t="s">
        <v>315</v>
      </c>
      <c r="E445" s="8" t="s">
        <v>316</v>
      </c>
      <c r="F445" s="9">
        <v>0</v>
      </c>
      <c r="G445" s="9">
        <v>219622.01</v>
      </c>
    </row>
    <row r="446" spans="1:7" x14ac:dyDescent="0.25">
      <c r="A446" s="8" t="s">
        <v>317</v>
      </c>
      <c r="B446" s="8" t="s">
        <v>42</v>
      </c>
      <c r="C446" s="8" t="s">
        <v>43</v>
      </c>
      <c r="D446" s="8" t="s">
        <v>318</v>
      </c>
      <c r="E446" s="8" t="s">
        <v>319</v>
      </c>
      <c r="F446" s="9">
        <v>-1.4847360000000003</v>
      </c>
      <c r="G446" s="9">
        <v>-17.760000000000002</v>
      </c>
    </row>
    <row r="447" spans="1:7" x14ac:dyDescent="0.25">
      <c r="A447" s="8" t="s">
        <v>317</v>
      </c>
      <c r="B447" s="8" t="s">
        <v>141</v>
      </c>
      <c r="C447" s="8" t="s">
        <v>142</v>
      </c>
      <c r="D447" s="8" t="s">
        <v>50</v>
      </c>
      <c r="E447" s="8" t="s">
        <v>320</v>
      </c>
      <c r="F447" s="9">
        <v>6.2060760000000021</v>
      </c>
      <c r="G447" s="9">
        <v>55.61</v>
      </c>
    </row>
    <row r="448" spans="1:7" x14ac:dyDescent="0.25">
      <c r="A448" s="8" t="s">
        <v>317</v>
      </c>
      <c r="B448" s="8" t="s">
        <v>321</v>
      </c>
      <c r="C448" s="8" t="s">
        <v>322</v>
      </c>
      <c r="D448" s="8" t="s">
        <v>318</v>
      </c>
      <c r="E448" s="8" t="s">
        <v>319</v>
      </c>
      <c r="F448" s="9">
        <v>7.6676399999999987</v>
      </c>
      <c r="G448" s="9">
        <v>68.400000000000006</v>
      </c>
    </row>
    <row r="449" spans="1:7" x14ac:dyDescent="0.25">
      <c r="A449" s="8" t="s">
        <v>317</v>
      </c>
      <c r="B449" s="8" t="s">
        <v>323</v>
      </c>
      <c r="C449" s="8" t="s">
        <v>324</v>
      </c>
      <c r="D449" s="8" t="s">
        <v>325</v>
      </c>
      <c r="E449" s="8" t="s">
        <v>326</v>
      </c>
      <c r="F449" s="9">
        <v>8.7489010000000036</v>
      </c>
      <c r="G449" s="9">
        <v>77.63000000000001</v>
      </c>
    </row>
    <row r="450" spans="1:7" x14ac:dyDescent="0.25">
      <c r="A450" s="8" t="s">
        <v>317</v>
      </c>
      <c r="B450" s="8" t="s">
        <v>38</v>
      </c>
      <c r="C450" s="8" t="s">
        <v>39</v>
      </c>
      <c r="D450" s="8" t="s">
        <v>184</v>
      </c>
      <c r="E450" s="8" t="s">
        <v>327</v>
      </c>
      <c r="F450" s="9">
        <v>0</v>
      </c>
      <c r="G450" s="9">
        <v>96.94</v>
      </c>
    </row>
    <row r="451" spans="1:7" x14ac:dyDescent="0.25">
      <c r="A451" s="8" t="s">
        <v>317</v>
      </c>
      <c r="B451" s="8" t="s">
        <v>90</v>
      </c>
      <c r="C451" s="8" t="s">
        <v>91</v>
      </c>
      <c r="D451" s="8" t="s">
        <v>328</v>
      </c>
      <c r="E451" s="8" t="s">
        <v>329</v>
      </c>
      <c r="F451" s="9">
        <v>7.8260399999999999</v>
      </c>
      <c r="G451" s="9">
        <v>120</v>
      </c>
    </row>
    <row r="452" spans="1:7" x14ac:dyDescent="0.25">
      <c r="A452" s="8" t="s">
        <v>317</v>
      </c>
      <c r="B452" s="8" t="s">
        <v>45</v>
      </c>
      <c r="C452" s="8" t="s">
        <v>46</v>
      </c>
      <c r="D452" s="8" t="s">
        <v>184</v>
      </c>
      <c r="E452" s="8" t="s">
        <v>327</v>
      </c>
      <c r="F452" s="9">
        <v>1.5509999999999999</v>
      </c>
      <c r="G452" s="9">
        <v>129.25</v>
      </c>
    </row>
    <row r="453" spans="1:7" x14ac:dyDescent="0.25">
      <c r="A453" s="8" t="s">
        <v>317</v>
      </c>
      <c r="B453" s="8" t="s">
        <v>100</v>
      </c>
      <c r="C453" s="8" t="s">
        <v>101</v>
      </c>
      <c r="D453" s="8" t="s">
        <v>184</v>
      </c>
      <c r="E453" s="8" t="s">
        <v>327</v>
      </c>
      <c r="F453" s="9">
        <v>17.383346999999997</v>
      </c>
      <c r="G453" s="9">
        <v>155.07</v>
      </c>
    </row>
    <row r="454" spans="1:7" x14ac:dyDescent="0.25">
      <c r="A454" s="8" t="s">
        <v>317</v>
      </c>
      <c r="B454" s="8" t="s">
        <v>82</v>
      </c>
      <c r="C454" s="8" t="s">
        <v>83</v>
      </c>
      <c r="D454" s="8" t="s">
        <v>330</v>
      </c>
      <c r="E454" s="8" t="s">
        <v>331</v>
      </c>
      <c r="F454" s="9">
        <v>0</v>
      </c>
      <c r="G454" s="9">
        <v>190.74</v>
      </c>
    </row>
    <row r="455" spans="1:7" x14ac:dyDescent="0.25">
      <c r="A455" s="8" t="s">
        <v>317</v>
      </c>
      <c r="B455" s="8" t="s">
        <v>42</v>
      </c>
      <c r="C455" s="8" t="s">
        <v>43</v>
      </c>
      <c r="D455" s="8" t="s">
        <v>332</v>
      </c>
      <c r="E455" s="8" t="s">
        <v>326</v>
      </c>
      <c r="F455" s="9">
        <v>16.636400000000002</v>
      </c>
      <c r="G455" s="9">
        <v>199</v>
      </c>
    </row>
    <row r="456" spans="1:7" x14ac:dyDescent="0.25">
      <c r="A456" s="8" t="s">
        <v>317</v>
      </c>
      <c r="B456" s="8" t="s">
        <v>45</v>
      </c>
      <c r="C456" s="8" t="s">
        <v>46</v>
      </c>
      <c r="D456" s="8" t="s">
        <v>333</v>
      </c>
      <c r="E456" s="8" t="s">
        <v>334</v>
      </c>
      <c r="F456" s="9">
        <v>2.6540399999999997</v>
      </c>
      <c r="G456" s="9">
        <v>221.17</v>
      </c>
    </row>
    <row r="457" spans="1:7" x14ac:dyDescent="0.25">
      <c r="A457" s="8" t="s">
        <v>317</v>
      </c>
      <c r="B457" s="8" t="s">
        <v>40</v>
      </c>
      <c r="C457" s="8" t="s">
        <v>41</v>
      </c>
      <c r="D457" s="8" t="s">
        <v>50</v>
      </c>
      <c r="E457" s="8" t="s">
        <v>320</v>
      </c>
      <c r="F457" s="9">
        <v>30.410487999999997</v>
      </c>
      <c r="G457" s="9">
        <v>271.28000000000003</v>
      </c>
    </row>
    <row r="458" spans="1:7" x14ac:dyDescent="0.25">
      <c r="A458" s="8" t="s">
        <v>317</v>
      </c>
      <c r="B458" s="8" t="s">
        <v>141</v>
      </c>
      <c r="C458" s="8" t="s">
        <v>142</v>
      </c>
      <c r="D458" s="8" t="s">
        <v>335</v>
      </c>
      <c r="E458" s="8" t="s">
        <v>336</v>
      </c>
      <c r="F458" s="9">
        <v>40.332240000000006</v>
      </c>
      <c r="G458" s="9">
        <v>361.4</v>
      </c>
    </row>
    <row r="459" spans="1:7" x14ac:dyDescent="0.25">
      <c r="A459" s="8" t="s">
        <v>317</v>
      </c>
      <c r="B459" s="8" t="s">
        <v>40</v>
      </c>
      <c r="C459" s="8" t="s">
        <v>41</v>
      </c>
      <c r="D459" s="8" t="s">
        <v>337</v>
      </c>
      <c r="E459" s="8" t="s">
        <v>338</v>
      </c>
      <c r="F459" s="9">
        <v>43.13047499999999</v>
      </c>
      <c r="G459" s="9">
        <v>384.75</v>
      </c>
    </row>
    <row r="460" spans="1:7" x14ac:dyDescent="0.25">
      <c r="A460" s="8" t="s">
        <v>317</v>
      </c>
      <c r="B460" s="8" t="s">
        <v>141</v>
      </c>
      <c r="C460" s="8" t="s">
        <v>142</v>
      </c>
      <c r="D460" s="8" t="s">
        <v>339</v>
      </c>
      <c r="E460" s="8" t="s">
        <v>340</v>
      </c>
      <c r="F460" s="9">
        <v>51.933060000000012</v>
      </c>
      <c r="G460" s="9">
        <v>465.34999999999997</v>
      </c>
    </row>
    <row r="461" spans="1:7" x14ac:dyDescent="0.25">
      <c r="A461" s="8" t="s">
        <v>317</v>
      </c>
      <c r="B461" s="8" t="s">
        <v>141</v>
      </c>
      <c r="C461" s="8" t="s">
        <v>142</v>
      </c>
      <c r="D461" s="8" t="s">
        <v>341</v>
      </c>
      <c r="E461" s="8" t="s">
        <v>342</v>
      </c>
      <c r="F461" s="9">
        <v>57.790944000000017</v>
      </c>
      <c r="G461" s="9">
        <v>517.84</v>
      </c>
    </row>
    <row r="462" spans="1:7" x14ac:dyDescent="0.25">
      <c r="A462" s="8" t="s">
        <v>317</v>
      </c>
      <c r="B462" s="8" t="s">
        <v>141</v>
      </c>
      <c r="C462" s="8" t="s">
        <v>142</v>
      </c>
      <c r="D462" s="8" t="s">
        <v>343</v>
      </c>
      <c r="E462" s="8" t="s">
        <v>338</v>
      </c>
      <c r="F462" s="9">
        <v>65.193372000000011</v>
      </c>
      <c r="G462" s="9">
        <v>584.16999999999985</v>
      </c>
    </row>
    <row r="463" spans="1:7" x14ac:dyDescent="0.25">
      <c r="A463" s="8" t="s">
        <v>317</v>
      </c>
      <c r="B463" s="8" t="s">
        <v>90</v>
      </c>
      <c r="C463" s="8" t="s">
        <v>91</v>
      </c>
      <c r="D463" s="8" t="s">
        <v>184</v>
      </c>
      <c r="E463" s="8" t="s">
        <v>327</v>
      </c>
      <c r="F463" s="9">
        <v>38.705637330000002</v>
      </c>
      <c r="G463" s="9">
        <v>593.49</v>
      </c>
    </row>
    <row r="464" spans="1:7" x14ac:dyDescent="0.25">
      <c r="A464" s="8" t="s">
        <v>317</v>
      </c>
      <c r="B464" s="8" t="s">
        <v>42</v>
      </c>
      <c r="C464" s="8" t="s">
        <v>43</v>
      </c>
      <c r="D464" s="8" t="s">
        <v>344</v>
      </c>
      <c r="E464" s="8" t="s">
        <v>326</v>
      </c>
      <c r="F464" s="9">
        <v>51.487568000000003</v>
      </c>
      <c r="G464" s="9">
        <v>615.88</v>
      </c>
    </row>
    <row r="465" spans="1:7" x14ac:dyDescent="0.25">
      <c r="A465" s="8" t="s">
        <v>317</v>
      </c>
      <c r="B465" s="8" t="s">
        <v>82</v>
      </c>
      <c r="C465" s="8" t="s">
        <v>83</v>
      </c>
      <c r="D465" s="8" t="s">
        <v>345</v>
      </c>
      <c r="E465" s="8" t="s">
        <v>346</v>
      </c>
      <c r="F465" s="9">
        <v>0</v>
      </c>
      <c r="G465" s="9">
        <v>624.68000000000006</v>
      </c>
    </row>
    <row r="466" spans="1:7" x14ac:dyDescent="0.25">
      <c r="A466" s="8" t="s">
        <v>317</v>
      </c>
      <c r="B466" s="8" t="s">
        <v>82</v>
      </c>
      <c r="C466" s="8" t="s">
        <v>83</v>
      </c>
      <c r="D466" s="8" t="s">
        <v>341</v>
      </c>
      <c r="E466" s="8" t="s">
        <v>342</v>
      </c>
      <c r="F466" s="9">
        <v>0</v>
      </c>
      <c r="G466" s="9">
        <v>637.6</v>
      </c>
    </row>
    <row r="467" spans="1:7" x14ac:dyDescent="0.25">
      <c r="A467" s="8" t="s">
        <v>317</v>
      </c>
      <c r="B467" s="8" t="s">
        <v>90</v>
      </c>
      <c r="C467" s="8" t="s">
        <v>91</v>
      </c>
      <c r="D467" s="8" t="s">
        <v>337</v>
      </c>
      <c r="E467" s="8" t="s">
        <v>338</v>
      </c>
      <c r="F467" s="9">
        <v>46.956240000000001</v>
      </c>
      <c r="G467" s="9">
        <v>720</v>
      </c>
    </row>
    <row r="468" spans="1:7" x14ac:dyDescent="0.25">
      <c r="A468" s="8" t="s">
        <v>317</v>
      </c>
      <c r="B468" s="8" t="s">
        <v>45</v>
      </c>
      <c r="C468" s="8" t="s">
        <v>46</v>
      </c>
      <c r="D468" s="8" t="s">
        <v>50</v>
      </c>
      <c r="E468" s="8" t="s">
        <v>320</v>
      </c>
      <c r="F468" s="9">
        <v>9.2309999999999999</v>
      </c>
      <c r="G468" s="9">
        <v>769.25</v>
      </c>
    </row>
    <row r="469" spans="1:7" x14ac:dyDescent="0.25">
      <c r="A469" s="8" t="s">
        <v>317</v>
      </c>
      <c r="B469" s="8" t="s">
        <v>82</v>
      </c>
      <c r="C469" s="8" t="s">
        <v>83</v>
      </c>
      <c r="D469" s="8" t="s">
        <v>184</v>
      </c>
      <c r="E469" s="8" t="s">
        <v>327</v>
      </c>
      <c r="F469" s="9">
        <v>0</v>
      </c>
      <c r="G469" s="9">
        <v>956.55000000000007</v>
      </c>
    </row>
    <row r="470" spans="1:7" x14ac:dyDescent="0.25">
      <c r="A470" s="8" t="s">
        <v>317</v>
      </c>
      <c r="B470" s="8" t="s">
        <v>45</v>
      </c>
      <c r="C470" s="8" t="s">
        <v>46</v>
      </c>
      <c r="D470" s="8" t="s">
        <v>339</v>
      </c>
      <c r="E470" s="8" t="s">
        <v>340</v>
      </c>
      <c r="F470" s="9">
        <v>19.500239999999998</v>
      </c>
      <c r="G470" s="9">
        <v>1625.0199999999998</v>
      </c>
    </row>
    <row r="471" spans="1:7" x14ac:dyDescent="0.25">
      <c r="A471" s="8" t="s">
        <v>317</v>
      </c>
      <c r="B471" s="8" t="s">
        <v>82</v>
      </c>
      <c r="C471" s="8" t="s">
        <v>83</v>
      </c>
      <c r="D471" s="8" t="s">
        <v>50</v>
      </c>
      <c r="E471" s="8" t="s">
        <v>320</v>
      </c>
      <c r="F471" s="9">
        <v>0</v>
      </c>
      <c r="G471" s="9">
        <v>2764.12</v>
      </c>
    </row>
    <row r="472" spans="1:7" x14ac:dyDescent="0.25">
      <c r="A472" s="8" t="s">
        <v>317</v>
      </c>
      <c r="B472" s="8" t="s">
        <v>45</v>
      </c>
      <c r="C472" s="8" t="s">
        <v>46</v>
      </c>
      <c r="D472" s="8" t="s">
        <v>341</v>
      </c>
      <c r="E472" s="8" t="s">
        <v>342</v>
      </c>
      <c r="F472" s="9">
        <v>37.083480000000002</v>
      </c>
      <c r="G472" s="9">
        <v>3090.29</v>
      </c>
    </row>
    <row r="473" spans="1:7" x14ac:dyDescent="0.25">
      <c r="A473" s="8" t="s">
        <v>317</v>
      </c>
      <c r="B473" s="8" t="s">
        <v>323</v>
      </c>
      <c r="C473" s="8" t="s">
        <v>324</v>
      </c>
      <c r="D473" s="8" t="s">
        <v>345</v>
      </c>
      <c r="E473" s="8" t="s">
        <v>346</v>
      </c>
      <c r="F473" s="9">
        <v>374.41532100000006</v>
      </c>
      <c r="G473" s="9">
        <v>3322.23</v>
      </c>
    </row>
    <row r="474" spans="1:7" x14ac:dyDescent="0.25">
      <c r="A474" s="8" t="s">
        <v>317</v>
      </c>
      <c r="B474" s="8" t="s">
        <v>141</v>
      </c>
      <c r="C474" s="8" t="s">
        <v>142</v>
      </c>
      <c r="D474" s="8" t="s">
        <v>345</v>
      </c>
      <c r="E474" s="8" t="s">
        <v>346</v>
      </c>
      <c r="F474" s="9">
        <v>387.44506800000011</v>
      </c>
      <c r="G474" s="9">
        <v>3471.73</v>
      </c>
    </row>
    <row r="475" spans="1:7" x14ac:dyDescent="0.25">
      <c r="A475" s="8" t="s">
        <v>317</v>
      </c>
      <c r="B475" s="8" t="s">
        <v>45</v>
      </c>
      <c r="C475" s="8" t="s">
        <v>46</v>
      </c>
      <c r="D475" s="8" t="s">
        <v>347</v>
      </c>
      <c r="E475" s="8" t="s">
        <v>348</v>
      </c>
      <c r="F475" s="9">
        <v>63.630240000000008</v>
      </c>
      <c r="G475" s="9">
        <v>5302.52</v>
      </c>
    </row>
    <row r="476" spans="1:7" x14ac:dyDescent="0.25">
      <c r="A476" s="8" t="s">
        <v>317</v>
      </c>
      <c r="B476" s="8" t="s">
        <v>42</v>
      </c>
      <c r="C476" s="8" t="s">
        <v>43</v>
      </c>
      <c r="D476" s="8" t="s">
        <v>330</v>
      </c>
      <c r="E476" s="8" t="s">
        <v>331</v>
      </c>
      <c r="F476" s="9">
        <v>791.23220000000026</v>
      </c>
      <c r="G476" s="9">
        <v>9464.5000000000018</v>
      </c>
    </row>
    <row r="477" spans="1:7" x14ac:dyDescent="0.25">
      <c r="A477" s="8" t="s">
        <v>317</v>
      </c>
      <c r="B477" s="8" t="s">
        <v>125</v>
      </c>
      <c r="C477" s="8" t="s">
        <v>126</v>
      </c>
      <c r="D477" s="8" t="s">
        <v>184</v>
      </c>
      <c r="E477" s="8" t="s">
        <v>327</v>
      </c>
      <c r="F477" s="9">
        <v>1230.1121160000005</v>
      </c>
      <c r="G477" s="9">
        <v>11022.51</v>
      </c>
    </row>
    <row r="478" spans="1:7" x14ac:dyDescent="0.25">
      <c r="A478" s="8" t="s">
        <v>317</v>
      </c>
      <c r="B478" s="8" t="s">
        <v>42</v>
      </c>
      <c r="C478" s="8" t="s">
        <v>43</v>
      </c>
      <c r="D478" s="8" t="s">
        <v>50</v>
      </c>
      <c r="E478" s="8" t="s">
        <v>320</v>
      </c>
      <c r="F478" s="9">
        <v>1380.8772119999999</v>
      </c>
      <c r="G478" s="9">
        <v>16517.669999999998</v>
      </c>
    </row>
    <row r="479" spans="1:7" x14ac:dyDescent="0.25">
      <c r="A479" s="8" t="s">
        <v>317</v>
      </c>
      <c r="B479" s="8" t="s">
        <v>45</v>
      </c>
      <c r="C479" s="8" t="s">
        <v>46</v>
      </c>
      <c r="D479" s="8" t="s">
        <v>345</v>
      </c>
      <c r="E479" s="8" t="s">
        <v>346</v>
      </c>
      <c r="F479" s="9">
        <v>322.31196</v>
      </c>
      <c r="G479" s="9">
        <v>26859.329999999998</v>
      </c>
    </row>
    <row r="480" spans="1:7" x14ac:dyDescent="0.25">
      <c r="A480" s="8" t="s">
        <v>317</v>
      </c>
      <c r="B480" s="8" t="s">
        <v>323</v>
      </c>
      <c r="C480" s="8" t="s">
        <v>324</v>
      </c>
      <c r="D480" s="8" t="s">
        <v>349</v>
      </c>
      <c r="E480" s="8" t="s">
        <v>350</v>
      </c>
      <c r="F480" s="9">
        <v>3016.9386000000004</v>
      </c>
      <c r="G480" s="9">
        <v>27033.499999999996</v>
      </c>
    </row>
    <row r="481" spans="1:7" x14ac:dyDescent="0.25">
      <c r="A481" s="8" t="s">
        <v>317</v>
      </c>
      <c r="B481" s="8" t="s">
        <v>42</v>
      </c>
      <c r="C481" s="8" t="s">
        <v>43</v>
      </c>
      <c r="D481" s="8" t="s">
        <v>345</v>
      </c>
      <c r="E481" s="8" t="s">
        <v>346</v>
      </c>
      <c r="F481" s="9">
        <v>2445.5616680000003</v>
      </c>
      <c r="G481" s="9">
        <v>29253.130000000005</v>
      </c>
    </row>
    <row r="482" spans="1:7" x14ac:dyDescent="0.25">
      <c r="A482" s="8" t="s">
        <v>317</v>
      </c>
      <c r="B482" s="8" t="s">
        <v>42</v>
      </c>
      <c r="C482" s="8" t="s">
        <v>43</v>
      </c>
      <c r="D482" s="8" t="s">
        <v>328</v>
      </c>
      <c r="E482" s="8" t="s">
        <v>329</v>
      </c>
      <c r="F482" s="9">
        <v>2531.8159680000003</v>
      </c>
      <c r="G482" s="9">
        <v>30284.880000000001</v>
      </c>
    </row>
    <row r="483" spans="1:7" x14ac:dyDescent="0.25">
      <c r="A483" s="8" t="s">
        <v>317</v>
      </c>
      <c r="B483" s="8" t="s">
        <v>42</v>
      </c>
      <c r="C483" s="8" t="s">
        <v>43</v>
      </c>
      <c r="D483" s="8" t="s">
        <v>339</v>
      </c>
      <c r="E483" s="8" t="s">
        <v>340</v>
      </c>
      <c r="F483" s="9">
        <v>2892.7180040000003</v>
      </c>
      <c r="G483" s="9">
        <v>34601.89</v>
      </c>
    </row>
    <row r="484" spans="1:7" x14ac:dyDescent="0.25">
      <c r="A484" s="8" t="s">
        <v>317</v>
      </c>
      <c r="B484" s="8" t="s">
        <v>42</v>
      </c>
      <c r="C484" s="8" t="s">
        <v>43</v>
      </c>
      <c r="D484" s="8" t="s">
        <v>343</v>
      </c>
      <c r="E484" s="8" t="s">
        <v>338</v>
      </c>
      <c r="F484" s="9">
        <v>3950.4737160000004</v>
      </c>
      <c r="G484" s="9">
        <v>35398.509999999995</v>
      </c>
    </row>
    <row r="485" spans="1:7" x14ac:dyDescent="0.25">
      <c r="A485" s="8" t="s">
        <v>317</v>
      </c>
      <c r="B485" s="8" t="s">
        <v>42</v>
      </c>
      <c r="C485" s="8" t="s">
        <v>43</v>
      </c>
      <c r="D485" s="8" t="s">
        <v>341</v>
      </c>
      <c r="E485" s="8" t="s">
        <v>342</v>
      </c>
      <c r="F485" s="9">
        <v>3263.554228</v>
      </c>
      <c r="G485" s="9">
        <v>39037.729999999996</v>
      </c>
    </row>
    <row r="486" spans="1:7" x14ac:dyDescent="0.25">
      <c r="A486" s="8" t="s">
        <v>317</v>
      </c>
      <c r="B486" s="8" t="s">
        <v>323</v>
      </c>
      <c r="C486" s="8" t="s">
        <v>324</v>
      </c>
      <c r="D486" s="8" t="s">
        <v>351</v>
      </c>
      <c r="E486" s="8" t="s">
        <v>350</v>
      </c>
      <c r="F486" s="9">
        <v>7466.6482200000019</v>
      </c>
      <c r="G486" s="9">
        <v>66905.45</v>
      </c>
    </row>
    <row r="487" spans="1:7" x14ac:dyDescent="0.25">
      <c r="A487" s="8" t="s">
        <v>317</v>
      </c>
      <c r="B487" s="8" t="s">
        <v>323</v>
      </c>
      <c r="C487" s="8" t="s">
        <v>324</v>
      </c>
      <c r="D487" s="8" t="s">
        <v>332</v>
      </c>
      <c r="E487" s="8" t="s">
        <v>326</v>
      </c>
      <c r="F487" s="9">
        <v>6119.5267259999982</v>
      </c>
      <c r="G487" s="9">
        <v>72938.34</v>
      </c>
    </row>
    <row r="488" spans="1:7" x14ac:dyDescent="0.25">
      <c r="A488" s="8" t="s">
        <v>317</v>
      </c>
      <c r="B488" s="8" t="s">
        <v>323</v>
      </c>
      <c r="C488" s="8" t="s">
        <v>324</v>
      </c>
      <c r="D488" s="8" t="s">
        <v>344</v>
      </c>
      <c r="E488" s="8" t="s">
        <v>326</v>
      </c>
      <c r="F488" s="9">
        <v>8922.4224759999979</v>
      </c>
      <c r="G488" s="9">
        <v>88166.23000000001</v>
      </c>
    </row>
    <row r="489" spans="1:7" x14ac:dyDescent="0.25">
      <c r="A489" s="8" t="s">
        <v>317</v>
      </c>
      <c r="B489" s="8" t="s">
        <v>42</v>
      </c>
      <c r="C489" s="8" t="s">
        <v>43</v>
      </c>
      <c r="D489" s="8" t="s">
        <v>337</v>
      </c>
      <c r="E489" s="8" t="s">
        <v>338</v>
      </c>
      <c r="F489" s="9">
        <v>11623.605224000001</v>
      </c>
      <c r="G489" s="9">
        <v>139038.34</v>
      </c>
    </row>
    <row r="490" spans="1:7" x14ac:dyDescent="0.25">
      <c r="A490" s="8" t="s">
        <v>317</v>
      </c>
      <c r="B490" s="8" t="s">
        <v>323</v>
      </c>
      <c r="C490" s="8" t="s">
        <v>324</v>
      </c>
      <c r="D490" s="8" t="s">
        <v>318</v>
      </c>
      <c r="E490" s="8" t="s">
        <v>319</v>
      </c>
      <c r="F490" s="9">
        <v>22282.086050000009</v>
      </c>
      <c r="G490" s="9">
        <v>197711.50000000003</v>
      </c>
    </row>
    <row r="491" spans="1:7" x14ac:dyDescent="0.25">
      <c r="A491" s="8" t="s">
        <v>317</v>
      </c>
      <c r="B491" s="8" t="s">
        <v>42</v>
      </c>
      <c r="C491" s="8" t="s">
        <v>43</v>
      </c>
      <c r="D491" s="8" t="s">
        <v>333</v>
      </c>
      <c r="E491" s="8" t="s">
        <v>334</v>
      </c>
      <c r="F491" s="9">
        <v>24670.849896</v>
      </c>
      <c r="G491" s="9">
        <v>295105.86</v>
      </c>
    </row>
    <row r="492" spans="1:7" x14ac:dyDescent="0.25">
      <c r="A492" s="8" t="s">
        <v>317</v>
      </c>
      <c r="B492" s="8" t="s">
        <v>42</v>
      </c>
      <c r="C492" s="8" t="s">
        <v>43</v>
      </c>
      <c r="D492" s="8" t="s">
        <v>335</v>
      </c>
      <c r="E492" s="8" t="s">
        <v>336</v>
      </c>
      <c r="F492" s="9">
        <v>29960.817128000002</v>
      </c>
      <c r="G492" s="9">
        <v>358382.98</v>
      </c>
    </row>
    <row r="493" spans="1:7" x14ac:dyDescent="0.25">
      <c r="A493" s="8" t="s">
        <v>317</v>
      </c>
      <c r="B493" s="8" t="s">
        <v>141</v>
      </c>
      <c r="C493" s="8" t="s">
        <v>142</v>
      </c>
      <c r="D493" s="8" t="s">
        <v>184</v>
      </c>
      <c r="E493" s="8" t="s">
        <v>327</v>
      </c>
      <c r="F493" s="9">
        <v>148250.32722000006</v>
      </c>
      <c r="G493" s="9">
        <v>1328407.9500000002</v>
      </c>
    </row>
    <row r="494" spans="1:7" x14ac:dyDescent="0.25">
      <c r="A494" s="8" t="s">
        <v>352</v>
      </c>
      <c r="B494" s="8" t="s">
        <v>45</v>
      </c>
      <c r="C494" s="8" t="s">
        <v>46</v>
      </c>
      <c r="D494" s="8" t="s">
        <v>353</v>
      </c>
      <c r="E494" s="8" t="s">
        <v>354</v>
      </c>
      <c r="F494" s="9">
        <v>70.440720000000013</v>
      </c>
      <c r="G494" s="9">
        <v>5870.0600000000013</v>
      </c>
    </row>
    <row r="495" spans="1:7" x14ac:dyDescent="0.25">
      <c r="A495" s="8" t="s">
        <v>352</v>
      </c>
      <c r="B495" s="8" t="s">
        <v>355</v>
      </c>
      <c r="C495" s="8" t="s">
        <v>356</v>
      </c>
      <c r="D495" s="8" t="s">
        <v>357</v>
      </c>
      <c r="E495" s="8" t="s">
        <v>358</v>
      </c>
      <c r="F495" s="9">
        <v>0</v>
      </c>
      <c r="G495" s="9">
        <v>10609.36</v>
      </c>
    </row>
    <row r="496" spans="1:7" x14ac:dyDescent="0.25">
      <c r="A496" s="8" t="s">
        <v>352</v>
      </c>
      <c r="B496" s="8" t="s">
        <v>355</v>
      </c>
      <c r="C496" s="8" t="s">
        <v>356</v>
      </c>
      <c r="D496" s="8" t="s">
        <v>359</v>
      </c>
      <c r="E496" s="8" t="s">
        <v>360</v>
      </c>
      <c r="F496" s="9">
        <v>0</v>
      </c>
      <c r="G496" s="9">
        <v>14428.49</v>
      </c>
    </row>
    <row r="497" spans="1:7" x14ac:dyDescent="0.25">
      <c r="A497" s="8" t="s">
        <v>352</v>
      </c>
      <c r="B497" s="8" t="s">
        <v>355</v>
      </c>
      <c r="C497" s="8" t="s">
        <v>356</v>
      </c>
      <c r="D497" s="8" t="s">
        <v>361</v>
      </c>
      <c r="E497" s="8" t="s">
        <v>362</v>
      </c>
      <c r="F497" s="9">
        <v>0</v>
      </c>
      <c r="G497" s="9">
        <v>19767.62</v>
      </c>
    </row>
    <row r="498" spans="1:7" x14ac:dyDescent="0.25">
      <c r="A498" s="8" t="s">
        <v>352</v>
      </c>
      <c r="B498" s="8" t="s">
        <v>146</v>
      </c>
      <c r="C498" s="8" t="s">
        <v>147</v>
      </c>
      <c r="D498" s="8" t="s">
        <v>148</v>
      </c>
      <c r="E498" s="8" t="s">
        <v>363</v>
      </c>
      <c r="F498" s="9">
        <v>2218.7515809999995</v>
      </c>
      <c r="G498" s="9">
        <v>19792.61</v>
      </c>
    </row>
    <row r="499" spans="1:7" x14ac:dyDescent="0.25">
      <c r="A499" s="8" t="s">
        <v>364</v>
      </c>
      <c r="B499" s="8" t="s">
        <v>193</v>
      </c>
      <c r="C499" s="8" t="s">
        <v>194</v>
      </c>
      <c r="D499" s="8" t="s">
        <v>58</v>
      </c>
      <c r="E499" s="8" t="s">
        <v>365</v>
      </c>
      <c r="F499" s="9">
        <v>191745.08802000008</v>
      </c>
      <c r="G499" s="9">
        <v>1718145.9500000002</v>
      </c>
    </row>
    <row r="500" spans="1:7" x14ac:dyDescent="0.25">
      <c r="A500" s="8" t="s">
        <v>366</v>
      </c>
      <c r="B500" s="8" t="s">
        <v>367</v>
      </c>
      <c r="C500" s="8" t="s">
        <v>368</v>
      </c>
      <c r="D500" s="8" t="s">
        <v>55</v>
      </c>
      <c r="E500" s="8" t="s">
        <v>369</v>
      </c>
      <c r="F500" s="9">
        <v>13.241340000000005</v>
      </c>
      <c r="G500" s="9">
        <v>118.65</v>
      </c>
    </row>
    <row r="501" spans="1:7" x14ac:dyDescent="0.25">
      <c r="A501" s="8" t="s">
        <v>366</v>
      </c>
      <c r="B501" s="8" t="s">
        <v>141</v>
      </c>
      <c r="C501" s="8" t="s">
        <v>142</v>
      </c>
      <c r="D501" s="8" t="s">
        <v>370</v>
      </c>
      <c r="E501" s="8" t="s">
        <v>371</v>
      </c>
      <c r="F501" s="9">
        <v>34.758936000000006</v>
      </c>
      <c r="G501" s="9">
        <v>311.45999999999998</v>
      </c>
    </row>
    <row r="502" spans="1:7" x14ac:dyDescent="0.25">
      <c r="A502" s="8" t="s">
        <v>366</v>
      </c>
      <c r="B502" s="8" t="s">
        <v>42</v>
      </c>
      <c r="C502" s="8" t="s">
        <v>43</v>
      </c>
      <c r="D502" s="8" t="s">
        <v>372</v>
      </c>
      <c r="E502" s="8" t="s">
        <v>371</v>
      </c>
      <c r="F502" s="9">
        <v>69.611616000000026</v>
      </c>
      <c r="G502" s="9">
        <v>623.76</v>
      </c>
    </row>
    <row r="503" spans="1:7" x14ac:dyDescent="0.25">
      <c r="A503" s="8" t="s">
        <v>366</v>
      </c>
      <c r="B503" s="8" t="s">
        <v>45</v>
      </c>
      <c r="C503" s="8" t="s">
        <v>46</v>
      </c>
      <c r="D503" s="8" t="s">
        <v>370</v>
      </c>
      <c r="E503" s="8" t="s">
        <v>371</v>
      </c>
      <c r="F503" s="9">
        <v>69.954228000000029</v>
      </c>
      <c r="G503" s="9">
        <v>626.83000000000004</v>
      </c>
    </row>
    <row r="504" spans="1:7" x14ac:dyDescent="0.25">
      <c r="A504" s="8" t="s">
        <v>366</v>
      </c>
      <c r="B504" s="8" t="s">
        <v>90</v>
      </c>
      <c r="C504" s="8" t="s">
        <v>91</v>
      </c>
      <c r="D504" s="8" t="s">
        <v>372</v>
      </c>
      <c r="E504" s="8" t="s">
        <v>371</v>
      </c>
      <c r="F504" s="9">
        <v>120.41536446000001</v>
      </c>
      <c r="G504" s="9">
        <v>1846.38</v>
      </c>
    </row>
    <row r="505" spans="1:7" x14ac:dyDescent="0.25">
      <c r="A505" s="8" t="s">
        <v>366</v>
      </c>
      <c r="B505" s="8" t="s">
        <v>42</v>
      </c>
      <c r="C505" s="8" t="s">
        <v>43</v>
      </c>
      <c r="D505" s="8" t="s">
        <v>370</v>
      </c>
      <c r="E505" s="8" t="s">
        <v>371</v>
      </c>
      <c r="F505" s="9">
        <v>8668.0657440000014</v>
      </c>
      <c r="G505" s="9">
        <v>77670.84</v>
      </c>
    </row>
    <row r="506" spans="1:7" x14ac:dyDescent="0.25">
      <c r="A506" s="8" t="s">
        <v>366</v>
      </c>
      <c r="B506" s="8" t="s">
        <v>141</v>
      </c>
      <c r="C506" s="8" t="s">
        <v>142</v>
      </c>
      <c r="D506" s="8" t="s">
        <v>372</v>
      </c>
      <c r="E506" s="8" t="s">
        <v>371</v>
      </c>
      <c r="F506" s="9">
        <v>90344.190816000031</v>
      </c>
      <c r="G506" s="9">
        <v>809535.76</v>
      </c>
    </row>
    <row r="507" spans="1:7" x14ac:dyDescent="0.25">
      <c r="A507" s="8" t="s">
        <v>373</v>
      </c>
      <c r="B507" s="8" t="s">
        <v>38</v>
      </c>
      <c r="C507" s="8" t="s">
        <v>39</v>
      </c>
      <c r="D507" s="8" t="s">
        <v>55</v>
      </c>
      <c r="E507" s="8" t="s">
        <v>374</v>
      </c>
      <c r="F507" s="9">
        <v>0</v>
      </c>
      <c r="G507" s="9">
        <v>10.8</v>
      </c>
    </row>
    <row r="508" spans="1:7" x14ac:dyDescent="0.25">
      <c r="A508" s="8" t="s">
        <v>373</v>
      </c>
      <c r="B508" s="8" t="s">
        <v>193</v>
      </c>
      <c r="C508" s="8" t="s">
        <v>194</v>
      </c>
      <c r="D508" s="8" t="s">
        <v>375</v>
      </c>
      <c r="E508" s="8" t="s">
        <v>376</v>
      </c>
      <c r="F508" s="9">
        <v>8.8822440000000036</v>
      </c>
      <c r="G508" s="9">
        <v>79.59</v>
      </c>
    </row>
    <row r="509" spans="1:7" x14ac:dyDescent="0.25">
      <c r="A509" s="8" t="s">
        <v>373</v>
      </c>
      <c r="B509" s="8" t="s">
        <v>193</v>
      </c>
      <c r="C509" s="8" t="s">
        <v>194</v>
      </c>
      <c r="D509" s="8" t="s">
        <v>377</v>
      </c>
      <c r="E509" s="8" t="s">
        <v>378</v>
      </c>
      <c r="F509" s="9">
        <v>10.542852000000003</v>
      </c>
      <c r="G509" s="9">
        <v>94.47</v>
      </c>
    </row>
    <row r="510" spans="1:7" x14ac:dyDescent="0.25">
      <c r="A510" s="8" t="s">
        <v>373</v>
      </c>
      <c r="B510" s="8" t="s">
        <v>52</v>
      </c>
      <c r="C510" s="8" t="s">
        <v>53</v>
      </c>
      <c r="D510" s="8" t="s">
        <v>379</v>
      </c>
      <c r="E510" s="8" t="s">
        <v>380</v>
      </c>
      <c r="F510" s="9">
        <v>15.289299999999999</v>
      </c>
      <c r="G510" s="9">
        <v>154.75</v>
      </c>
    </row>
    <row r="511" spans="1:7" x14ac:dyDescent="0.25">
      <c r="A511" s="8" t="s">
        <v>373</v>
      </c>
      <c r="B511" s="8" t="s">
        <v>38</v>
      </c>
      <c r="C511" s="8" t="s">
        <v>39</v>
      </c>
      <c r="D511" s="8" t="s">
        <v>379</v>
      </c>
      <c r="E511" s="8" t="s">
        <v>380</v>
      </c>
      <c r="F511" s="9">
        <v>0</v>
      </c>
      <c r="G511" s="9">
        <v>160</v>
      </c>
    </row>
    <row r="512" spans="1:7" x14ac:dyDescent="0.25">
      <c r="A512" s="8" t="s">
        <v>373</v>
      </c>
      <c r="B512" s="8" t="s">
        <v>42</v>
      </c>
      <c r="C512" s="8" t="s">
        <v>43</v>
      </c>
      <c r="D512" s="8" t="s">
        <v>379</v>
      </c>
      <c r="E512" s="8" t="s">
        <v>380</v>
      </c>
      <c r="F512" s="9">
        <v>18.233208000000005</v>
      </c>
      <c r="G512" s="9">
        <v>163.38</v>
      </c>
    </row>
    <row r="513" spans="1:7" x14ac:dyDescent="0.25">
      <c r="A513" s="8" t="s">
        <v>373</v>
      </c>
      <c r="B513" s="8" t="s">
        <v>45</v>
      </c>
      <c r="C513" s="8" t="s">
        <v>46</v>
      </c>
      <c r="D513" s="8" t="s">
        <v>379</v>
      </c>
      <c r="E513" s="8" t="s">
        <v>380</v>
      </c>
      <c r="F513" s="9">
        <v>4.2916799999999995</v>
      </c>
      <c r="G513" s="9">
        <v>357.64</v>
      </c>
    </row>
    <row r="514" spans="1:7" x14ac:dyDescent="0.25">
      <c r="A514" s="8" t="s">
        <v>373</v>
      </c>
      <c r="B514" s="8" t="s">
        <v>141</v>
      </c>
      <c r="C514" s="8" t="s">
        <v>142</v>
      </c>
      <c r="D514" s="8" t="s">
        <v>379</v>
      </c>
      <c r="E514" s="8" t="s">
        <v>380</v>
      </c>
      <c r="F514" s="9">
        <v>54.11149200000002</v>
      </c>
      <c r="G514" s="9">
        <v>484.87</v>
      </c>
    </row>
    <row r="515" spans="1:7" x14ac:dyDescent="0.25">
      <c r="A515" s="8" t="s">
        <v>373</v>
      </c>
      <c r="B515" s="8" t="s">
        <v>381</v>
      </c>
      <c r="C515" s="8" t="s">
        <v>382</v>
      </c>
      <c r="D515" s="8" t="s">
        <v>55</v>
      </c>
      <c r="E515" s="8" t="s">
        <v>374</v>
      </c>
      <c r="F515" s="9">
        <v>72.516368999999983</v>
      </c>
      <c r="G515" s="9">
        <v>646.89</v>
      </c>
    </row>
    <row r="516" spans="1:7" x14ac:dyDescent="0.25">
      <c r="A516" s="8" t="s">
        <v>373</v>
      </c>
      <c r="B516" s="8" t="s">
        <v>90</v>
      </c>
      <c r="C516" s="8" t="s">
        <v>91</v>
      </c>
      <c r="D516" s="8" t="s">
        <v>184</v>
      </c>
      <c r="E516" s="8" t="s">
        <v>383</v>
      </c>
      <c r="F516" s="9">
        <v>47.78580024</v>
      </c>
      <c r="G516" s="9">
        <v>732.72</v>
      </c>
    </row>
    <row r="517" spans="1:7" x14ac:dyDescent="0.25">
      <c r="A517" s="8" t="s">
        <v>373</v>
      </c>
      <c r="B517" s="8" t="s">
        <v>82</v>
      </c>
      <c r="C517" s="8" t="s">
        <v>83</v>
      </c>
      <c r="D517" s="8" t="s">
        <v>184</v>
      </c>
      <c r="E517" s="8" t="s">
        <v>383</v>
      </c>
      <c r="F517" s="9">
        <v>0</v>
      </c>
      <c r="G517" s="9">
        <v>762</v>
      </c>
    </row>
    <row r="518" spans="1:7" x14ac:dyDescent="0.25">
      <c r="A518" s="8" t="s">
        <v>373</v>
      </c>
      <c r="B518" s="8" t="s">
        <v>125</v>
      </c>
      <c r="C518" s="8" t="s">
        <v>126</v>
      </c>
      <c r="D518" s="8" t="s">
        <v>184</v>
      </c>
      <c r="E518" s="8" t="s">
        <v>383</v>
      </c>
      <c r="F518" s="9">
        <v>108.02880000000002</v>
      </c>
      <c r="G518" s="9">
        <v>967.99999999999989</v>
      </c>
    </row>
    <row r="519" spans="1:7" x14ac:dyDescent="0.25">
      <c r="A519" s="8" t="s">
        <v>373</v>
      </c>
      <c r="B519" s="8" t="s">
        <v>238</v>
      </c>
      <c r="C519" s="8" t="s">
        <v>239</v>
      </c>
      <c r="D519" s="8" t="s">
        <v>375</v>
      </c>
      <c r="E519" s="8" t="s">
        <v>376</v>
      </c>
      <c r="F519" s="9">
        <v>188.02368000000004</v>
      </c>
      <c r="G519" s="9">
        <v>1684.8</v>
      </c>
    </row>
    <row r="520" spans="1:7" x14ac:dyDescent="0.25">
      <c r="A520" s="8" t="s">
        <v>373</v>
      </c>
      <c r="B520" s="8" t="s">
        <v>82</v>
      </c>
      <c r="C520" s="8" t="s">
        <v>83</v>
      </c>
      <c r="D520" s="8" t="s">
        <v>384</v>
      </c>
      <c r="E520" s="8" t="s">
        <v>385</v>
      </c>
      <c r="F520" s="9">
        <v>0</v>
      </c>
      <c r="G520" s="9">
        <v>2017.0600000000002</v>
      </c>
    </row>
    <row r="521" spans="1:7" x14ac:dyDescent="0.25">
      <c r="A521" s="8" t="s">
        <v>373</v>
      </c>
      <c r="B521" s="8" t="s">
        <v>141</v>
      </c>
      <c r="C521" s="8" t="s">
        <v>142</v>
      </c>
      <c r="D521" s="8" t="s">
        <v>384</v>
      </c>
      <c r="E521" s="8" t="s">
        <v>385</v>
      </c>
      <c r="F521" s="9">
        <v>358.17238800000001</v>
      </c>
      <c r="G521" s="9">
        <v>3209.4299999999994</v>
      </c>
    </row>
    <row r="522" spans="1:7" x14ac:dyDescent="0.25">
      <c r="A522" s="8" t="s">
        <v>373</v>
      </c>
      <c r="B522" s="8" t="s">
        <v>386</v>
      </c>
      <c r="C522" s="8" t="s">
        <v>387</v>
      </c>
      <c r="D522" s="8" t="s">
        <v>379</v>
      </c>
      <c r="E522" s="8" t="s">
        <v>380</v>
      </c>
      <c r="F522" s="9">
        <v>759.10196499999984</v>
      </c>
      <c r="G522" s="9">
        <v>6771.65</v>
      </c>
    </row>
    <row r="523" spans="1:7" x14ac:dyDescent="0.25">
      <c r="A523" s="8" t="s">
        <v>373</v>
      </c>
      <c r="B523" s="8" t="s">
        <v>193</v>
      </c>
      <c r="C523" s="8" t="s">
        <v>194</v>
      </c>
      <c r="D523" s="8" t="s">
        <v>144</v>
      </c>
      <c r="E523" s="8" t="s">
        <v>388</v>
      </c>
      <c r="F523" s="9">
        <v>2487.2771880000009</v>
      </c>
      <c r="G523" s="9">
        <v>22287.43</v>
      </c>
    </row>
    <row r="524" spans="1:7" x14ac:dyDescent="0.25">
      <c r="A524" s="8" t="s">
        <v>373</v>
      </c>
      <c r="B524" s="8" t="s">
        <v>381</v>
      </c>
      <c r="C524" s="8" t="s">
        <v>382</v>
      </c>
      <c r="D524" s="8" t="s">
        <v>379</v>
      </c>
      <c r="E524" s="8" t="s">
        <v>380</v>
      </c>
      <c r="F524" s="9">
        <v>13342.367320999996</v>
      </c>
      <c r="G524" s="9">
        <v>119022.01</v>
      </c>
    </row>
    <row r="525" spans="1:7" x14ac:dyDescent="0.25">
      <c r="A525" s="8" t="s">
        <v>373</v>
      </c>
      <c r="B525" s="8" t="s">
        <v>389</v>
      </c>
      <c r="C525" s="8" t="s">
        <v>390</v>
      </c>
      <c r="D525" s="8" t="s">
        <v>379</v>
      </c>
      <c r="E525" s="8" t="s">
        <v>380</v>
      </c>
      <c r="F525" s="9">
        <v>24363.076824000007</v>
      </c>
      <c r="G525" s="9">
        <v>218307.14</v>
      </c>
    </row>
    <row r="526" spans="1:7" x14ac:dyDescent="0.25">
      <c r="A526" s="8" t="s">
        <v>373</v>
      </c>
      <c r="B526" s="8" t="s">
        <v>391</v>
      </c>
      <c r="C526" s="8" t="s">
        <v>392</v>
      </c>
      <c r="D526" s="8" t="s">
        <v>393</v>
      </c>
      <c r="E526" s="8" t="s">
        <v>376</v>
      </c>
      <c r="F526" s="9">
        <v>30825.849180999998</v>
      </c>
      <c r="G526" s="9">
        <v>367411.79000000015</v>
      </c>
    </row>
    <row r="527" spans="1:7" x14ac:dyDescent="0.25">
      <c r="A527" s="8" t="s">
        <v>373</v>
      </c>
      <c r="B527" s="8" t="s">
        <v>389</v>
      </c>
      <c r="C527" s="8" t="s">
        <v>390</v>
      </c>
      <c r="D527" s="8" t="s">
        <v>55</v>
      </c>
      <c r="E527" s="8" t="s">
        <v>374</v>
      </c>
      <c r="F527" s="9">
        <v>65875.691052000009</v>
      </c>
      <c r="G527" s="9">
        <v>590283.97</v>
      </c>
    </row>
    <row r="528" spans="1:7" x14ac:dyDescent="0.25">
      <c r="A528" s="8" t="s">
        <v>373</v>
      </c>
      <c r="B528" s="8" t="s">
        <v>141</v>
      </c>
      <c r="C528" s="8" t="s">
        <v>142</v>
      </c>
      <c r="D528" s="8" t="s">
        <v>184</v>
      </c>
      <c r="E528" s="8" t="s">
        <v>383</v>
      </c>
      <c r="F528" s="9">
        <v>207414.95673600005</v>
      </c>
      <c r="G528" s="9">
        <v>1858556.96</v>
      </c>
    </row>
    <row r="529" spans="1:7" x14ac:dyDescent="0.25">
      <c r="A529" s="8" t="s">
        <v>373</v>
      </c>
      <c r="B529" s="8" t="s">
        <v>389</v>
      </c>
      <c r="C529" s="8" t="s">
        <v>390</v>
      </c>
      <c r="D529" s="8" t="s">
        <v>375</v>
      </c>
      <c r="E529" s="8" t="s">
        <v>376</v>
      </c>
      <c r="F529" s="9">
        <v>448786.9376280001</v>
      </c>
      <c r="G529" s="9">
        <v>4021388.3299999996</v>
      </c>
    </row>
    <row r="530" spans="1:7" x14ac:dyDescent="0.25">
      <c r="A530" s="8" t="s">
        <v>373</v>
      </c>
      <c r="B530" s="8" t="s">
        <v>193</v>
      </c>
      <c r="C530" s="8" t="s">
        <v>194</v>
      </c>
      <c r="D530" s="8" t="s">
        <v>379</v>
      </c>
      <c r="E530" s="8" t="s">
        <v>380</v>
      </c>
      <c r="F530" s="9">
        <v>1228402.8202680002</v>
      </c>
      <c r="G530" s="9">
        <v>11007193.729999999</v>
      </c>
    </row>
    <row r="531" spans="1:7" x14ac:dyDescent="0.25">
      <c r="A531" s="8" t="s">
        <v>394</v>
      </c>
      <c r="B531" s="8" t="s">
        <v>395</v>
      </c>
      <c r="C531" s="8" t="s">
        <v>396</v>
      </c>
      <c r="D531" s="8" t="s">
        <v>397</v>
      </c>
      <c r="E531" s="8" t="s">
        <v>398</v>
      </c>
      <c r="F531" s="9">
        <v>-794.48040000000026</v>
      </c>
      <c r="G531" s="9">
        <v>-7119</v>
      </c>
    </row>
    <row r="532" spans="1:7" x14ac:dyDescent="0.25">
      <c r="A532" s="8" t="s">
        <v>394</v>
      </c>
      <c r="B532" s="8" t="s">
        <v>395</v>
      </c>
      <c r="C532" s="8" t="s">
        <v>396</v>
      </c>
      <c r="D532" s="8" t="s">
        <v>399</v>
      </c>
      <c r="E532" s="8" t="s">
        <v>400</v>
      </c>
      <c r="F532" s="9">
        <v>0</v>
      </c>
      <c r="G532" s="9">
        <v>1.3642420526593924E-12</v>
      </c>
    </row>
    <row r="533" spans="1:7" x14ac:dyDescent="0.25">
      <c r="A533" s="8" t="s">
        <v>394</v>
      </c>
      <c r="B533" s="8" t="s">
        <v>395</v>
      </c>
      <c r="C533" s="8" t="s">
        <v>396</v>
      </c>
      <c r="D533" s="8" t="s">
        <v>401</v>
      </c>
      <c r="E533" s="8" t="s">
        <v>402</v>
      </c>
      <c r="F533" s="9">
        <v>73.732158999999825</v>
      </c>
      <c r="G533" s="9">
        <v>878.80999999999813</v>
      </c>
    </row>
    <row r="534" spans="1:7" x14ac:dyDescent="0.25">
      <c r="A534" s="8" t="s">
        <v>394</v>
      </c>
      <c r="B534" s="8" t="s">
        <v>395</v>
      </c>
      <c r="C534" s="8" t="s">
        <v>396</v>
      </c>
      <c r="D534" s="8" t="s">
        <v>403</v>
      </c>
      <c r="E534" s="8" t="s">
        <v>402</v>
      </c>
      <c r="F534" s="9">
        <v>308.29306699999989</v>
      </c>
      <c r="G534" s="9">
        <v>3674.5299999999997</v>
      </c>
    </row>
    <row r="535" spans="1:7" x14ac:dyDescent="0.25">
      <c r="A535" s="8" t="s">
        <v>394</v>
      </c>
      <c r="B535" s="8" t="s">
        <v>395</v>
      </c>
      <c r="C535" s="8" t="s">
        <v>396</v>
      </c>
      <c r="D535" s="8" t="s">
        <v>404</v>
      </c>
      <c r="E535" s="8" t="s">
        <v>405</v>
      </c>
      <c r="F535" s="9">
        <v>6952.6800000000021</v>
      </c>
      <c r="G535" s="9">
        <v>62300</v>
      </c>
    </row>
    <row r="536" spans="1:7" x14ac:dyDescent="0.25">
      <c r="A536" s="8" t="s">
        <v>394</v>
      </c>
      <c r="B536" s="8" t="s">
        <v>395</v>
      </c>
      <c r="C536" s="8" t="s">
        <v>396</v>
      </c>
      <c r="D536" s="8" t="s">
        <v>406</v>
      </c>
      <c r="E536" s="8" t="s">
        <v>407</v>
      </c>
      <c r="F536" s="9">
        <v>7526.3340679999965</v>
      </c>
      <c r="G536" s="9">
        <v>74370.89</v>
      </c>
    </row>
    <row r="537" spans="1:7" x14ac:dyDescent="0.25">
      <c r="A537" s="8" t="s">
        <v>394</v>
      </c>
      <c r="B537" s="8" t="s">
        <v>395</v>
      </c>
      <c r="C537" s="8" t="s">
        <v>396</v>
      </c>
      <c r="D537" s="8" t="s">
        <v>408</v>
      </c>
      <c r="E537" s="8" t="s">
        <v>409</v>
      </c>
      <c r="F537" s="9">
        <v>44099.339823000024</v>
      </c>
      <c r="G537" s="9">
        <v>391298.49000000011</v>
      </c>
    </row>
    <row r="538" spans="1:7" x14ac:dyDescent="0.25">
      <c r="A538" s="8" t="s">
        <v>410</v>
      </c>
      <c r="B538" s="8" t="s">
        <v>411</v>
      </c>
      <c r="C538" s="8" t="s">
        <v>412</v>
      </c>
      <c r="D538" s="8" t="s">
        <v>55</v>
      </c>
      <c r="E538" s="8" t="s">
        <v>413</v>
      </c>
      <c r="F538" s="9">
        <v>303.95415400000007</v>
      </c>
      <c r="G538" s="9">
        <v>2697.02</v>
      </c>
    </row>
    <row r="539" spans="1:7" x14ac:dyDescent="0.25">
      <c r="A539" s="8" t="s">
        <v>414</v>
      </c>
      <c r="B539" s="8" t="s">
        <v>415</v>
      </c>
      <c r="C539" s="8" t="s">
        <v>416</v>
      </c>
      <c r="D539" s="8" t="s">
        <v>417</v>
      </c>
      <c r="E539" s="8" t="s">
        <v>418</v>
      </c>
      <c r="F539" s="9">
        <v>-60.433632000000017</v>
      </c>
      <c r="G539" s="9">
        <v>-541.52</v>
      </c>
    </row>
    <row r="540" spans="1:7" x14ac:dyDescent="0.25">
      <c r="A540" s="8" t="s">
        <v>414</v>
      </c>
      <c r="B540" s="8" t="s">
        <v>419</v>
      </c>
      <c r="C540" s="8" t="s">
        <v>420</v>
      </c>
      <c r="D540" s="8" t="s">
        <v>55</v>
      </c>
      <c r="E540" s="8" t="s">
        <v>421</v>
      </c>
      <c r="F540" s="9">
        <v>2.7900000000000009</v>
      </c>
      <c r="G540" s="9">
        <v>25</v>
      </c>
    </row>
    <row r="541" spans="1:7" x14ac:dyDescent="0.25">
      <c r="A541" s="8" t="s">
        <v>414</v>
      </c>
      <c r="B541" s="8" t="s">
        <v>422</v>
      </c>
      <c r="C541" s="8" t="s">
        <v>423</v>
      </c>
      <c r="D541" s="8" t="s">
        <v>424</v>
      </c>
      <c r="E541" s="8" t="s">
        <v>425</v>
      </c>
      <c r="F541" s="9">
        <v>7.1001000000000012</v>
      </c>
      <c r="G541" s="9">
        <v>63</v>
      </c>
    </row>
    <row r="542" spans="1:7" x14ac:dyDescent="0.25">
      <c r="A542" s="8" t="s">
        <v>414</v>
      </c>
      <c r="B542" s="8" t="s">
        <v>426</v>
      </c>
      <c r="C542" s="8" t="s">
        <v>427</v>
      </c>
      <c r="D542" s="8" t="s">
        <v>424</v>
      </c>
      <c r="E542" s="8" t="s">
        <v>425</v>
      </c>
      <c r="F542" s="9">
        <v>10.088999999999999</v>
      </c>
      <c r="G542" s="9">
        <v>90</v>
      </c>
    </row>
    <row r="543" spans="1:7" x14ac:dyDescent="0.25">
      <c r="A543" s="8" t="s">
        <v>414</v>
      </c>
      <c r="B543" s="8" t="s">
        <v>428</v>
      </c>
      <c r="C543" s="8" t="s">
        <v>429</v>
      </c>
      <c r="D543" s="8" t="s">
        <v>430</v>
      </c>
      <c r="E543" s="8" t="s">
        <v>431</v>
      </c>
      <c r="F543" s="9">
        <v>14.716487999999996</v>
      </c>
      <c r="G543" s="9">
        <v>131.28</v>
      </c>
    </row>
    <row r="544" spans="1:7" x14ac:dyDescent="0.25">
      <c r="A544" s="8" t="s">
        <v>414</v>
      </c>
      <c r="B544" s="8" t="s">
        <v>432</v>
      </c>
      <c r="C544" s="8" t="s">
        <v>433</v>
      </c>
      <c r="D544" s="8" t="s">
        <v>434</v>
      </c>
      <c r="E544" s="8" t="s">
        <v>435</v>
      </c>
      <c r="F544" s="9">
        <v>24.275254999999998</v>
      </c>
      <c r="G544" s="9">
        <v>216.55</v>
      </c>
    </row>
    <row r="545" spans="1:7" x14ac:dyDescent="0.25">
      <c r="A545" s="8" t="s">
        <v>414</v>
      </c>
      <c r="B545" s="8" t="s">
        <v>432</v>
      </c>
      <c r="C545" s="8" t="s">
        <v>433</v>
      </c>
      <c r="D545" s="8" t="s">
        <v>55</v>
      </c>
      <c r="E545" s="8" t="s">
        <v>421</v>
      </c>
      <c r="F545" s="9">
        <v>25.576735999999993</v>
      </c>
      <c r="G545" s="9">
        <v>228.16</v>
      </c>
    </row>
    <row r="546" spans="1:7" x14ac:dyDescent="0.25">
      <c r="A546" s="8" t="s">
        <v>414</v>
      </c>
      <c r="B546" s="8" t="s">
        <v>422</v>
      </c>
      <c r="C546" s="8" t="s">
        <v>423</v>
      </c>
      <c r="D546" s="8" t="s">
        <v>55</v>
      </c>
      <c r="E546" s="8" t="s">
        <v>421</v>
      </c>
      <c r="F546" s="9">
        <v>77.391597999999988</v>
      </c>
      <c r="G546" s="9">
        <v>690.37999999999988</v>
      </c>
    </row>
    <row r="547" spans="1:7" x14ac:dyDescent="0.25">
      <c r="A547" s="8" t="s">
        <v>414</v>
      </c>
      <c r="B547" s="8" t="s">
        <v>436</v>
      </c>
      <c r="C547" s="8" t="s">
        <v>437</v>
      </c>
      <c r="D547" s="8" t="s">
        <v>55</v>
      </c>
      <c r="E547" s="8" t="s">
        <v>421</v>
      </c>
      <c r="F547" s="9">
        <v>81.579600000000028</v>
      </c>
      <c r="G547" s="9">
        <v>731</v>
      </c>
    </row>
    <row r="548" spans="1:7" x14ac:dyDescent="0.25">
      <c r="A548" s="8" t="s">
        <v>414</v>
      </c>
      <c r="B548" s="8" t="s">
        <v>415</v>
      </c>
      <c r="C548" s="8" t="s">
        <v>416</v>
      </c>
      <c r="D548" s="8" t="s">
        <v>55</v>
      </c>
      <c r="E548" s="8" t="s">
        <v>421</v>
      </c>
      <c r="F548" s="9">
        <v>133.62984000000006</v>
      </c>
      <c r="G548" s="9">
        <v>1197.4000000000001</v>
      </c>
    </row>
    <row r="549" spans="1:7" x14ac:dyDescent="0.25">
      <c r="A549" s="8" t="s">
        <v>414</v>
      </c>
      <c r="B549" s="8" t="s">
        <v>438</v>
      </c>
      <c r="C549" s="8" t="s">
        <v>439</v>
      </c>
      <c r="D549" s="8" t="s">
        <v>55</v>
      </c>
      <c r="E549" s="8" t="s">
        <v>421</v>
      </c>
      <c r="F549" s="9">
        <v>254.23046899999994</v>
      </c>
      <c r="G549" s="9">
        <v>2267.89</v>
      </c>
    </row>
    <row r="550" spans="1:7" x14ac:dyDescent="0.25">
      <c r="A550" s="8" t="s">
        <v>414</v>
      </c>
      <c r="B550" s="8" t="s">
        <v>391</v>
      </c>
      <c r="C550" s="8" t="s">
        <v>392</v>
      </c>
      <c r="D550" s="8" t="s">
        <v>417</v>
      </c>
      <c r="E550" s="8" t="s">
        <v>418</v>
      </c>
      <c r="F550" s="9">
        <v>224.24624199999991</v>
      </c>
      <c r="G550" s="9">
        <v>2672.7799999999997</v>
      </c>
    </row>
    <row r="551" spans="1:7" x14ac:dyDescent="0.25">
      <c r="A551" s="8" t="s">
        <v>414</v>
      </c>
      <c r="B551" s="8" t="s">
        <v>426</v>
      </c>
      <c r="C551" s="8" t="s">
        <v>427</v>
      </c>
      <c r="D551" s="8" t="s">
        <v>55</v>
      </c>
      <c r="E551" s="8" t="s">
        <v>421</v>
      </c>
      <c r="F551" s="9">
        <v>847.58025299999986</v>
      </c>
      <c r="G551" s="9">
        <v>7560.93</v>
      </c>
    </row>
    <row r="552" spans="1:7" x14ac:dyDescent="0.25">
      <c r="A552" s="8" t="s">
        <v>414</v>
      </c>
      <c r="B552" s="8" t="s">
        <v>440</v>
      </c>
      <c r="C552" s="8" t="s">
        <v>441</v>
      </c>
      <c r="D552" s="8" t="s">
        <v>55</v>
      </c>
      <c r="E552" s="8" t="s">
        <v>421</v>
      </c>
      <c r="F552" s="9">
        <v>2658.8566080000005</v>
      </c>
      <c r="G552" s="9">
        <v>23824.879999999997</v>
      </c>
    </row>
    <row r="553" spans="1:7" x14ac:dyDescent="0.25">
      <c r="A553" s="8" t="s">
        <v>414</v>
      </c>
      <c r="B553" s="8" t="s">
        <v>442</v>
      </c>
      <c r="C553" s="8" t="s">
        <v>443</v>
      </c>
      <c r="D553" s="8" t="s">
        <v>444</v>
      </c>
      <c r="E553" s="8" t="s">
        <v>445</v>
      </c>
      <c r="F553" s="9">
        <v>3027.2281200000007</v>
      </c>
      <c r="G553" s="9">
        <v>27125.699999999997</v>
      </c>
    </row>
    <row r="554" spans="1:7" x14ac:dyDescent="0.25">
      <c r="A554" s="8" t="s">
        <v>414</v>
      </c>
      <c r="B554" s="8" t="s">
        <v>442</v>
      </c>
      <c r="C554" s="8" t="s">
        <v>443</v>
      </c>
      <c r="D554" s="8" t="s">
        <v>446</v>
      </c>
      <c r="E554" s="8" t="s">
        <v>447</v>
      </c>
      <c r="F554" s="9">
        <v>4125.7660680000017</v>
      </c>
      <c r="G554" s="9">
        <v>36969.230000000003</v>
      </c>
    </row>
    <row r="555" spans="1:7" x14ac:dyDescent="0.25">
      <c r="A555" s="8" t="s">
        <v>414</v>
      </c>
      <c r="B555" s="8" t="s">
        <v>448</v>
      </c>
      <c r="C555" s="8" t="s">
        <v>449</v>
      </c>
      <c r="D555" s="8" t="s">
        <v>450</v>
      </c>
      <c r="E555" s="8" t="s">
        <v>451</v>
      </c>
      <c r="F555" s="9">
        <v>56036.439999999995</v>
      </c>
      <c r="G555" s="9">
        <v>56036.439999999995</v>
      </c>
    </row>
    <row r="556" spans="1:7" x14ac:dyDescent="0.25">
      <c r="A556" s="8" t="s">
        <v>414</v>
      </c>
      <c r="B556" s="8" t="s">
        <v>415</v>
      </c>
      <c r="C556" s="8" t="s">
        <v>416</v>
      </c>
      <c r="D556" s="8" t="s">
        <v>446</v>
      </c>
      <c r="E556" s="8" t="s">
        <v>447</v>
      </c>
      <c r="F556" s="9">
        <v>7583.2423200000021</v>
      </c>
      <c r="G556" s="9">
        <v>67950.2</v>
      </c>
    </row>
    <row r="557" spans="1:7" x14ac:dyDescent="0.25">
      <c r="A557" s="8" t="s">
        <v>414</v>
      </c>
      <c r="B557" s="8" t="s">
        <v>411</v>
      </c>
      <c r="C557" s="8" t="s">
        <v>412</v>
      </c>
      <c r="D557" s="8" t="s">
        <v>446</v>
      </c>
      <c r="E557" s="8" t="s">
        <v>447</v>
      </c>
      <c r="F557" s="9">
        <v>7858.2250110000004</v>
      </c>
      <c r="G557" s="9">
        <v>69726.929999999993</v>
      </c>
    </row>
    <row r="558" spans="1:7" x14ac:dyDescent="0.25">
      <c r="A558" s="8" t="s">
        <v>414</v>
      </c>
      <c r="B558" s="8" t="s">
        <v>391</v>
      </c>
      <c r="C558" s="8" t="s">
        <v>392</v>
      </c>
      <c r="D558" s="8" t="s">
        <v>55</v>
      </c>
      <c r="E558" s="8" t="s">
        <v>421</v>
      </c>
      <c r="F558" s="9">
        <v>6451.1003649999984</v>
      </c>
      <c r="G558" s="9">
        <v>76890.350000000006</v>
      </c>
    </row>
    <row r="559" spans="1:7" x14ac:dyDescent="0.25">
      <c r="A559" s="8" t="s">
        <v>414</v>
      </c>
      <c r="B559" s="8" t="s">
        <v>411</v>
      </c>
      <c r="C559" s="8" t="s">
        <v>412</v>
      </c>
      <c r="D559" s="8" t="s">
        <v>444</v>
      </c>
      <c r="E559" s="8" t="s">
        <v>445</v>
      </c>
      <c r="F559" s="9">
        <v>10439.669226000002</v>
      </c>
      <c r="G559" s="9">
        <v>92632.38</v>
      </c>
    </row>
    <row r="560" spans="1:7" x14ac:dyDescent="0.25">
      <c r="A560" s="8" t="s">
        <v>414</v>
      </c>
      <c r="B560" s="8" t="s">
        <v>415</v>
      </c>
      <c r="C560" s="8" t="s">
        <v>416</v>
      </c>
      <c r="D560" s="8" t="s">
        <v>444</v>
      </c>
      <c r="E560" s="8" t="s">
        <v>445</v>
      </c>
      <c r="F560" s="9">
        <v>10472.251608000002</v>
      </c>
      <c r="G560" s="9">
        <v>93837.37999999999</v>
      </c>
    </row>
    <row r="561" spans="1:7" x14ac:dyDescent="0.25">
      <c r="A561" s="8" t="s">
        <v>414</v>
      </c>
      <c r="B561" s="8" t="s">
        <v>440</v>
      </c>
      <c r="C561" s="8" t="s">
        <v>441</v>
      </c>
      <c r="D561" s="8" t="s">
        <v>446</v>
      </c>
      <c r="E561" s="8" t="s">
        <v>447</v>
      </c>
      <c r="F561" s="9">
        <v>10703.663136000005</v>
      </c>
      <c r="G561" s="9">
        <v>95910.960000000021</v>
      </c>
    </row>
    <row r="562" spans="1:7" x14ac:dyDescent="0.25">
      <c r="A562" s="8" t="s">
        <v>414</v>
      </c>
      <c r="B562" s="8" t="s">
        <v>440</v>
      </c>
      <c r="C562" s="8" t="s">
        <v>441</v>
      </c>
      <c r="D562" s="8" t="s">
        <v>444</v>
      </c>
      <c r="E562" s="8" t="s">
        <v>445</v>
      </c>
      <c r="F562" s="9">
        <v>13494.197700000004</v>
      </c>
      <c r="G562" s="9">
        <v>120915.75</v>
      </c>
    </row>
    <row r="563" spans="1:7" x14ac:dyDescent="0.25">
      <c r="A563" s="8" t="s">
        <v>414</v>
      </c>
      <c r="B563" s="8" t="s">
        <v>438</v>
      </c>
      <c r="C563" s="8" t="s">
        <v>439</v>
      </c>
      <c r="D563" s="8" t="s">
        <v>424</v>
      </c>
      <c r="E563" s="8" t="s">
        <v>425</v>
      </c>
      <c r="F563" s="9">
        <v>21519.479808000004</v>
      </c>
      <c r="G563" s="9">
        <v>192826.87999999998</v>
      </c>
    </row>
    <row r="564" spans="1:7" x14ac:dyDescent="0.25">
      <c r="A564" s="8" t="s">
        <v>414</v>
      </c>
      <c r="B564" s="8" t="s">
        <v>415</v>
      </c>
      <c r="C564" s="8" t="s">
        <v>416</v>
      </c>
      <c r="D564" s="8" t="s">
        <v>450</v>
      </c>
      <c r="E564" s="8" t="s">
        <v>451</v>
      </c>
      <c r="F564" s="9">
        <v>33935.855868000006</v>
      </c>
      <c r="G564" s="9">
        <v>304084.73</v>
      </c>
    </row>
    <row r="565" spans="1:7" x14ac:dyDescent="0.25">
      <c r="A565" s="8" t="s">
        <v>414</v>
      </c>
      <c r="B565" s="8" t="s">
        <v>452</v>
      </c>
      <c r="C565" s="8" t="s">
        <v>453</v>
      </c>
      <c r="D565" s="8" t="s">
        <v>417</v>
      </c>
      <c r="E565" s="8" t="s">
        <v>418</v>
      </c>
      <c r="F565" s="9">
        <v>88613.608552999969</v>
      </c>
      <c r="G565" s="9">
        <v>1056181.27</v>
      </c>
    </row>
    <row r="566" spans="1:7" x14ac:dyDescent="0.25">
      <c r="A566" s="8" t="s">
        <v>454</v>
      </c>
      <c r="B566" s="8" t="s">
        <v>65</v>
      </c>
      <c r="C566" s="8" t="s">
        <v>66</v>
      </c>
      <c r="D566" s="8" t="s">
        <v>455</v>
      </c>
      <c r="E566" s="8" t="s">
        <v>456</v>
      </c>
      <c r="F566" s="9">
        <v>4034.3400000000011</v>
      </c>
      <c r="G566" s="9">
        <v>36150</v>
      </c>
    </row>
    <row r="567" spans="1:7" x14ac:dyDescent="0.25">
      <c r="A567" s="8" t="s">
        <v>454</v>
      </c>
      <c r="B567" s="8" t="s">
        <v>65</v>
      </c>
      <c r="C567" s="8" t="s">
        <v>66</v>
      </c>
      <c r="D567" s="8" t="s">
        <v>457</v>
      </c>
      <c r="E567" s="8" t="s">
        <v>458</v>
      </c>
      <c r="F567" s="9">
        <v>29471.152788000007</v>
      </c>
      <c r="G567" s="9">
        <v>264078.43</v>
      </c>
    </row>
    <row r="568" spans="1:7" x14ac:dyDescent="0.25">
      <c r="A568" s="8" t="s">
        <v>454</v>
      </c>
      <c r="B568" s="8" t="s">
        <v>65</v>
      </c>
      <c r="C568" s="8" t="s">
        <v>66</v>
      </c>
      <c r="D568" s="8" t="s">
        <v>459</v>
      </c>
      <c r="E568" s="8" t="s">
        <v>460</v>
      </c>
      <c r="F568" s="9">
        <v>30696.390216000011</v>
      </c>
      <c r="G568" s="9">
        <v>275057.26</v>
      </c>
    </row>
    <row r="569" spans="1:7" x14ac:dyDescent="0.25">
      <c r="A569" s="8" t="s">
        <v>454</v>
      </c>
      <c r="B569" s="8" t="s">
        <v>65</v>
      </c>
      <c r="C569" s="8" t="s">
        <v>66</v>
      </c>
      <c r="D569" s="8" t="s">
        <v>461</v>
      </c>
      <c r="E569" s="8" t="s">
        <v>462</v>
      </c>
      <c r="F569" s="9">
        <v>69656.743692000018</v>
      </c>
      <c r="G569" s="9">
        <v>624164.37</v>
      </c>
    </row>
    <row r="570" spans="1:7" x14ac:dyDescent="0.25">
      <c r="A570" s="8" t="s">
        <v>454</v>
      </c>
      <c r="B570" s="8" t="s">
        <v>65</v>
      </c>
      <c r="C570" s="8" t="s">
        <v>66</v>
      </c>
      <c r="D570" s="8" t="s">
        <v>463</v>
      </c>
      <c r="E570" s="8" t="s">
        <v>464</v>
      </c>
      <c r="F570" s="9">
        <v>100526.21546400004</v>
      </c>
      <c r="G570" s="9">
        <v>900772.54</v>
      </c>
    </row>
    <row r="571" spans="1:7" x14ac:dyDescent="0.25">
      <c r="A571" s="8" t="s">
        <v>454</v>
      </c>
      <c r="B571" s="8" t="s">
        <v>65</v>
      </c>
      <c r="C571" s="8" t="s">
        <v>66</v>
      </c>
      <c r="D571" s="8" t="s">
        <v>465</v>
      </c>
      <c r="E571" s="8" t="s">
        <v>466</v>
      </c>
      <c r="F571" s="9">
        <v>104962.03200000004</v>
      </c>
      <c r="G571" s="9">
        <v>940520</v>
      </c>
    </row>
    <row r="572" spans="1:7" x14ac:dyDescent="0.25">
      <c r="A572" s="8" t="s">
        <v>467</v>
      </c>
      <c r="B572" s="8" t="s">
        <v>432</v>
      </c>
      <c r="C572" s="8" t="s">
        <v>433</v>
      </c>
      <c r="D572" s="8" t="s">
        <v>55</v>
      </c>
      <c r="E572" s="8" t="s">
        <v>468</v>
      </c>
      <c r="F572" s="9">
        <v>1.1075479999999998</v>
      </c>
      <c r="G572" s="9">
        <v>9.8800000000000008</v>
      </c>
    </row>
    <row r="573" spans="1:7" x14ac:dyDescent="0.25">
      <c r="A573" s="8" t="s">
        <v>467</v>
      </c>
      <c r="B573" s="8" t="s">
        <v>71</v>
      </c>
      <c r="C573" s="8" t="s">
        <v>72</v>
      </c>
      <c r="D573" s="8" t="s">
        <v>55</v>
      </c>
      <c r="E573" s="8" t="s">
        <v>468</v>
      </c>
      <c r="F573" s="9">
        <v>12.680097999999996</v>
      </c>
      <c r="G573" s="9">
        <v>121.69</v>
      </c>
    </row>
    <row r="574" spans="1:7" x14ac:dyDescent="0.25">
      <c r="A574" s="8" t="s">
        <v>467</v>
      </c>
      <c r="B574" s="8" t="s">
        <v>198</v>
      </c>
      <c r="C574" s="8" t="s">
        <v>199</v>
      </c>
      <c r="D574" s="8" t="s">
        <v>55</v>
      </c>
      <c r="E574" s="8" t="s">
        <v>468</v>
      </c>
      <c r="F574" s="9">
        <v>14.173200000000005</v>
      </c>
      <c r="G574" s="9">
        <v>127</v>
      </c>
    </row>
    <row r="575" spans="1:7" x14ac:dyDescent="0.25">
      <c r="A575" s="8" t="s">
        <v>467</v>
      </c>
      <c r="B575" s="8" t="s">
        <v>411</v>
      </c>
      <c r="C575" s="8" t="s">
        <v>412</v>
      </c>
      <c r="D575" s="8" t="s">
        <v>55</v>
      </c>
      <c r="E575" s="8" t="s">
        <v>468</v>
      </c>
      <c r="F575" s="9">
        <v>27838.832805000005</v>
      </c>
      <c r="G575" s="9">
        <v>247017.15</v>
      </c>
    </row>
    <row r="576" spans="1:7" x14ac:dyDescent="0.25">
      <c r="A576" s="8" t="s">
        <v>469</v>
      </c>
      <c r="B576" s="8" t="s">
        <v>470</v>
      </c>
      <c r="C576" s="8" t="s">
        <v>471</v>
      </c>
      <c r="D576" s="8" t="s">
        <v>472</v>
      </c>
      <c r="E576" s="8" t="s">
        <v>473</v>
      </c>
      <c r="F576" s="9">
        <v>18157.886928000004</v>
      </c>
      <c r="G576" s="9">
        <v>162705.07999999999</v>
      </c>
    </row>
    <row r="577" spans="1:7" x14ac:dyDescent="0.25">
      <c r="A577" s="8" t="s">
        <v>474</v>
      </c>
      <c r="B577" s="8" t="s">
        <v>419</v>
      </c>
      <c r="C577" s="8" t="s">
        <v>420</v>
      </c>
      <c r="D577" s="8" t="s">
        <v>218</v>
      </c>
      <c r="E577" s="8" t="s">
        <v>475</v>
      </c>
      <c r="F577" s="9">
        <v>-2059.0200000000004</v>
      </c>
      <c r="G577" s="9">
        <v>-18450</v>
      </c>
    </row>
    <row r="578" spans="1:7" x14ac:dyDescent="0.25">
      <c r="A578" s="8" t="s">
        <v>474</v>
      </c>
      <c r="B578" s="8" t="s">
        <v>470</v>
      </c>
      <c r="C578" s="8" t="s">
        <v>471</v>
      </c>
      <c r="D578" s="8" t="s">
        <v>476</v>
      </c>
      <c r="E578" s="8" t="s">
        <v>477</v>
      </c>
      <c r="F578" s="9">
        <v>-283.04438400000009</v>
      </c>
      <c r="G578" s="9">
        <v>-2536.2400000000002</v>
      </c>
    </row>
    <row r="579" spans="1:7" x14ac:dyDescent="0.25">
      <c r="A579" s="8" t="s">
        <v>474</v>
      </c>
      <c r="B579" s="8" t="s">
        <v>478</v>
      </c>
      <c r="C579" s="8" t="s">
        <v>479</v>
      </c>
      <c r="D579" s="8" t="s">
        <v>55</v>
      </c>
      <c r="E579" s="8" t="s">
        <v>480</v>
      </c>
      <c r="F579" s="9">
        <v>0.67259999999999986</v>
      </c>
      <c r="G579" s="9">
        <v>6</v>
      </c>
    </row>
    <row r="580" spans="1:7" x14ac:dyDescent="0.25">
      <c r="A580" s="8" t="s">
        <v>474</v>
      </c>
      <c r="B580" s="8" t="s">
        <v>65</v>
      </c>
      <c r="C580" s="8" t="s">
        <v>66</v>
      </c>
      <c r="D580" s="8" t="s">
        <v>444</v>
      </c>
      <c r="E580" s="8" t="s">
        <v>481</v>
      </c>
      <c r="F580" s="9">
        <v>1.3392000000000004</v>
      </c>
      <c r="G580" s="9">
        <v>12</v>
      </c>
    </row>
    <row r="581" spans="1:7" x14ac:dyDescent="0.25">
      <c r="A581" s="8" t="s">
        <v>474</v>
      </c>
      <c r="B581" s="8" t="s">
        <v>482</v>
      </c>
      <c r="C581" s="8" t="s">
        <v>483</v>
      </c>
      <c r="D581" s="8" t="s">
        <v>484</v>
      </c>
      <c r="E581" s="8" t="s">
        <v>485</v>
      </c>
      <c r="F581" s="9">
        <v>0</v>
      </c>
      <c r="G581" s="9">
        <v>14.07</v>
      </c>
    </row>
    <row r="582" spans="1:7" x14ac:dyDescent="0.25">
      <c r="A582" s="8" t="s">
        <v>474</v>
      </c>
      <c r="B582" s="8" t="s">
        <v>428</v>
      </c>
      <c r="C582" s="8" t="s">
        <v>429</v>
      </c>
      <c r="D582" s="8" t="s">
        <v>55</v>
      </c>
      <c r="E582" s="8" t="s">
        <v>480</v>
      </c>
      <c r="F582" s="9">
        <v>1.9527819999999998</v>
      </c>
      <c r="G582" s="9">
        <v>17.420000000000002</v>
      </c>
    </row>
    <row r="583" spans="1:7" x14ac:dyDescent="0.25">
      <c r="A583" s="8" t="s">
        <v>474</v>
      </c>
      <c r="B583" s="8" t="s">
        <v>470</v>
      </c>
      <c r="C583" s="8" t="s">
        <v>471</v>
      </c>
      <c r="D583" s="8" t="s">
        <v>55</v>
      </c>
      <c r="E583" s="8" t="s">
        <v>480</v>
      </c>
      <c r="F583" s="9">
        <v>2.6259480000000011</v>
      </c>
      <c r="G583" s="9">
        <v>23.53</v>
      </c>
    </row>
    <row r="584" spans="1:7" x14ac:dyDescent="0.25">
      <c r="A584" s="8" t="s">
        <v>474</v>
      </c>
      <c r="B584" s="8" t="s">
        <v>486</v>
      </c>
      <c r="C584" s="8" t="s">
        <v>487</v>
      </c>
      <c r="D584" s="8" t="s">
        <v>55</v>
      </c>
      <c r="E584" s="8" t="s">
        <v>480</v>
      </c>
      <c r="F584" s="9">
        <v>13.026019999999997</v>
      </c>
      <c r="G584" s="9">
        <v>116.2</v>
      </c>
    </row>
    <row r="585" spans="1:7" x14ac:dyDescent="0.25">
      <c r="A585" s="8" t="s">
        <v>474</v>
      </c>
      <c r="B585" s="8" t="s">
        <v>488</v>
      </c>
      <c r="C585" s="8" t="s">
        <v>489</v>
      </c>
      <c r="D585" s="8" t="s">
        <v>55</v>
      </c>
      <c r="E585" s="8" t="s">
        <v>480</v>
      </c>
      <c r="F585" s="9">
        <v>21.251918</v>
      </c>
      <c r="G585" s="9">
        <v>189.58000000000004</v>
      </c>
    </row>
    <row r="586" spans="1:7" x14ac:dyDescent="0.25">
      <c r="A586" s="8" t="s">
        <v>474</v>
      </c>
      <c r="B586" s="8" t="s">
        <v>245</v>
      </c>
      <c r="C586" s="8" t="s">
        <v>246</v>
      </c>
      <c r="D586" s="8" t="s">
        <v>444</v>
      </c>
      <c r="E586" s="8" t="s">
        <v>481</v>
      </c>
      <c r="F586" s="9">
        <v>21.487327999999998</v>
      </c>
      <c r="G586" s="9">
        <v>191.68</v>
      </c>
    </row>
    <row r="587" spans="1:7" x14ac:dyDescent="0.25">
      <c r="A587" s="8" t="s">
        <v>474</v>
      </c>
      <c r="B587" s="8" t="s">
        <v>411</v>
      </c>
      <c r="C587" s="8" t="s">
        <v>412</v>
      </c>
      <c r="D587" s="8" t="s">
        <v>490</v>
      </c>
      <c r="E587" s="8" t="s">
        <v>491</v>
      </c>
      <c r="F587" s="9">
        <v>22.975022000000006</v>
      </c>
      <c r="G587" s="9">
        <v>203.86</v>
      </c>
    </row>
    <row r="588" spans="1:7" x14ac:dyDescent="0.25">
      <c r="A588" s="8" t="s">
        <v>474</v>
      </c>
      <c r="B588" s="8" t="s">
        <v>419</v>
      </c>
      <c r="C588" s="8" t="s">
        <v>420</v>
      </c>
      <c r="D588" s="8" t="s">
        <v>492</v>
      </c>
      <c r="E588" s="8" t="s">
        <v>493</v>
      </c>
      <c r="F588" s="9">
        <v>23.726160000000007</v>
      </c>
      <c r="G588" s="9">
        <v>212.59999999999997</v>
      </c>
    </row>
    <row r="589" spans="1:7" x14ac:dyDescent="0.25">
      <c r="A589" s="8" t="s">
        <v>474</v>
      </c>
      <c r="B589" s="8" t="s">
        <v>415</v>
      </c>
      <c r="C589" s="8" t="s">
        <v>416</v>
      </c>
      <c r="D589" s="8" t="s">
        <v>55</v>
      </c>
      <c r="E589" s="8" t="s">
        <v>480</v>
      </c>
      <c r="F589" s="9">
        <v>25.156872000000007</v>
      </c>
      <c r="G589" s="9">
        <v>225.42000000000002</v>
      </c>
    </row>
    <row r="590" spans="1:7" x14ac:dyDescent="0.25">
      <c r="A590" s="8" t="s">
        <v>474</v>
      </c>
      <c r="B590" s="8" t="s">
        <v>42</v>
      </c>
      <c r="C590" s="8" t="s">
        <v>43</v>
      </c>
      <c r="D590" s="8" t="s">
        <v>218</v>
      </c>
      <c r="E590" s="8" t="s">
        <v>475</v>
      </c>
      <c r="F590" s="9">
        <v>21.535360000000004</v>
      </c>
      <c r="G590" s="9">
        <v>257.60000000000002</v>
      </c>
    </row>
    <row r="591" spans="1:7" x14ac:dyDescent="0.25">
      <c r="A591" s="8" t="s">
        <v>474</v>
      </c>
      <c r="B591" s="8" t="s">
        <v>40</v>
      </c>
      <c r="C591" s="8" t="s">
        <v>41</v>
      </c>
      <c r="D591" s="8" t="s">
        <v>446</v>
      </c>
      <c r="E591" s="8" t="s">
        <v>494</v>
      </c>
      <c r="F591" s="9">
        <v>52.313706999999994</v>
      </c>
      <c r="G591" s="9">
        <v>466.67000000000007</v>
      </c>
    </row>
    <row r="592" spans="1:7" x14ac:dyDescent="0.25">
      <c r="A592" s="8" t="s">
        <v>474</v>
      </c>
      <c r="B592" s="8" t="s">
        <v>436</v>
      </c>
      <c r="C592" s="8" t="s">
        <v>437</v>
      </c>
      <c r="D592" s="8" t="s">
        <v>492</v>
      </c>
      <c r="E592" s="8" t="s">
        <v>493</v>
      </c>
      <c r="F592" s="9">
        <v>87.494400000000027</v>
      </c>
      <c r="G592" s="9">
        <v>784</v>
      </c>
    </row>
    <row r="593" spans="1:7" x14ac:dyDescent="0.25">
      <c r="A593" s="8" t="s">
        <v>474</v>
      </c>
      <c r="B593" s="8" t="s">
        <v>470</v>
      </c>
      <c r="C593" s="8" t="s">
        <v>471</v>
      </c>
      <c r="D593" s="8" t="s">
        <v>490</v>
      </c>
      <c r="E593" s="8" t="s">
        <v>491</v>
      </c>
      <c r="F593" s="9">
        <v>92.973960000000034</v>
      </c>
      <c r="G593" s="9">
        <v>833.1</v>
      </c>
    </row>
    <row r="594" spans="1:7" x14ac:dyDescent="0.25">
      <c r="A594" s="8" t="s">
        <v>474</v>
      </c>
      <c r="B594" s="8" t="s">
        <v>411</v>
      </c>
      <c r="C594" s="8" t="s">
        <v>412</v>
      </c>
      <c r="D594" s="8" t="s">
        <v>444</v>
      </c>
      <c r="E594" s="8" t="s">
        <v>481</v>
      </c>
      <c r="F594" s="9">
        <v>94.216073000000023</v>
      </c>
      <c r="G594" s="9">
        <v>835.99</v>
      </c>
    </row>
    <row r="595" spans="1:7" x14ac:dyDescent="0.25">
      <c r="A595" s="8" t="s">
        <v>474</v>
      </c>
      <c r="B595" s="8" t="s">
        <v>495</v>
      </c>
      <c r="C595" s="8" t="s">
        <v>496</v>
      </c>
      <c r="D595" s="8" t="s">
        <v>104</v>
      </c>
      <c r="E595" s="8" t="s">
        <v>497</v>
      </c>
      <c r="F595" s="9">
        <v>176.37132959999991</v>
      </c>
      <c r="G595" s="9">
        <v>1573.62</v>
      </c>
    </row>
    <row r="596" spans="1:7" x14ac:dyDescent="0.25">
      <c r="A596" s="8" t="s">
        <v>474</v>
      </c>
      <c r="B596" s="8" t="s">
        <v>230</v>
      </c>
      <c r="C596" s="8" t="s">
        <v>231</v>
      </c>
      <c r="D596" s="8" t="s">
        <v>55</v>
      </c>
      <c r="E596" s="8" t="s">
        <v>480</v>
      </c>
      <c r="F596" s="9">
        <v>247.19395199999994</v>
      </c>
      <c r="G596" s="9">
        <v>2205.12</v>
      </c>
    </row>
    <row r="597" spans="1:7" x14ac:dyDescent="0.25">
      <c r="A597" s="8" t="s">
        <v>474</v>
      </c>
      <c r="B597" s="8" t="s">
        <v>436</v>
      </c>
      <c r="C597" s="8" t="s">
        <v>437</v>
      </c>
      <c r="D597" s="8" t="s">
        <v>498</v>
      </c>
      <c r="E597" s="8" t="s">
        <v>499</v>
      </c>
      <c r="F597" s="9">
        <v>395.76295500000009</v>
      </c>
      <c r="G597" s="9">
        <v>3511.65</v>
      </c>
    </row>
    <row r="598" spans="1:7" x14ac:dyDescent="0.25">
      <c r="A598" s="8" t="s">
        <v>474</v>
      </c>
      <c r="B598" s="8" t="s">
        <v>440</v>
      </c>
      <c r="C598" s="8" t="s">
        <v>441</v>
      </c>
      <c r="D598" s="8" t="s">
        <v>446</v>
      </c>
      <c r="E598" s="8" t="s">
        <v>494</v>
      </c>
      <c r="F598" s="9">
        <v>612.67060800000024</v>
      </c>
      <c r="G598" s="9">
        <v>5489.88</v>
      </c>
    </row>
    <row r="599" spans="1:7" x14ac:dyDescent="0.25">
      <c r="A599" s="8" t="s">
        <v>474</v>
      </c>
      <c r="B599" s="8" t="s">
        <v>470</v>
      </c>
      <c r="C599" s="8" t="s">
        <v>471</v>
      </c>
      <c r="D599" s="8" t="s">
        <v>484</v>
      </c>
      <c r="E599" s="8" t="s">
        <v>485</v>
      </c>
      <c r="F599" s="9">
        <v>0</v>
      </c>
      <c r="G599" s="9">
        <v>9509.2100000000009</v>
      </c>
    </row>
    <row r="600" spans="1:7" x14ac:dyDescent="0.25">
      <c r="A600" s="8" t="s">
        <v>474</v>
      </c>
      <c r="B600" s="8" t="s">
        <v>470</v>
      </c>
      <c r="C600" s="8" t="s">
        <v>471</v>
      </c>
      <c r="D600" s="8" t="s">
        <v>500</v>
      </c>
      <c r="E600" s="8" t="s">
        <v>501</v>
      </c>
      <c r="F600" s="9">
        <v>1328.7149680000002</v>
      </c>
      <c r="G600" s="9">
        <v>11789.84</v>
      </c>
    </row>
    <row r="601" spans="1:7" x14ac:dyDescent="0.25">
      <c r="A601" s="8" t="s">
        <v>474</v>
      </c>
      <c r="B601" s="8" t="s">
        <v>411</v>
      </c>
      <c r="C601" s="8" t="s">
        <v>412</v>
      </c>
      <c r="D601" s="8" t="s">
        <v>55</v>
      </c>
      <c r="E601" s="8" t="s">
        <v>480</v>
      </c>
      <c r="F601" s="9">
        <v>2004.5610900000004</v>
      </c>
      <c r="G601" s="9">
        <v>17786.7</v>
      </c>
    </row>
    <row r="602" spans="1:7" x14ac:dyDescent="0.25">
      <c r="A602" s="8" t="s">
        <v>474</v>
      </c>
      <c r="B602" s="8" t="s">
        <v>470</v>
      </c>
      <c r="C602" s="8" t="s">
        <v>471</v>
      </c>
      <c r="D602" s="8" t="s">
        <v>502</v>
      </c>
      <c r="E602" s="8" t="s">
        <v>503</v>
      </c>
      <c r="F602" s="9">
        <v>2969.9537980000009</v>
      </c>
      <c r="G602" s="9">
        <v>26352.74</v>
      </c>
    </row>
    <row r="603" spans="1:7" x14ac:dyDescent="0.25">
      <c r="A603" s="8" t="s">
        <v>474</v>
      </c>
      <c r="B603" s="8" t="s">
        <v>442</v>
      </c>
      <c r="C603" s="8" t="s">
        <v>443</v>
      </c>
      <c r="D603" s="8" t="s">
        <v>444</v>
      </c>
      <c r="E603" s="8" t="s">
        <v>481</v>
      </c>
      <c r="F603" s="9">
        <v>4125.7660680000017</v>
      </c>
      <c r="G603" s="9">
        <v>36969.230000000003</v>
      </c>
    </row>
    <row r="604" spans="1:7" x14ac:dyDescent="0.25">
      <c r="A604" s="8" t="s">
        <v>474</v>
      </c>
      <c r="B604" s="8" t="s">
        <v>442</v>
      </c>
      <c r="C604" s="8" t="s">
        <v>443</v>
      </c>
      <c r="D604" s="8" t="s">
        <v>446</v>
      </c>
      <c r="E604" s="8" t="s">
        <v>494</v>
      </c>
      <c r="F604" s="9">
        <v>4125.7660680000017</v>
      </c>
      <c r="G604" s="9">
        <v>36969.230000000003</v>
      </c>
    </row>
    <row r="605" spans="1:7" x14ac:dyDescent="0.25">
      <c r="A605" s="8" t="s">
        <v>474</v>
      </c>
      <c r="B605" s="8" t="s">
        <v>452</v>
      </c>
      <c r="C605" s="8" t="s">
        <v>453</v>
      </c>
      <c r="D605" s="8" t="s">
        <v>55</v>
      </c>
      <c r="E605" s="8" t="s">
        <v>480</v>
      </c>
      <c r="F605" s="9">
        <v>6208.5999999999985</v>
      </c>
      <c r="G605" s="9">
        <v>74000</v>
      </c>
    </row>
    <row r="606" spans="1:7" x14ac:dyDescent="0.25">
      <c r="A606" s="8" t="s">
        <v>474</v>
      </c>
      <c r="B606" s="8" t="s">
        <v>436</v>
      </c>
      <c r="C606" s="8" t="s">
        <v>437</v>
      </c>
      <c r="D606" s="8" t="s">
        <v>444</v>
      </c>
      <c r="E606" s="8" t="s">
        <v>481</v>
      </c>
      <c r="F606" s="9">
        <v>11203.731576000002</v>
      </c>
      <c r="G606" s="9">
        <v>100391.85999999999</v>
      </c>
    </row>
    <row r="607" spans="1:7" x14ac:dyDescent="0.25">
      <c r="A607" s="8" t="s">
        <v>474</v>
      </c>
      <c r="B607" s="8" t="s">
        <v>419</v>
      </c>
      <c r="C607" s="8" t="s">
        <v>420</v>
      </c>
      <c r="D607" s="8" t="s">
        <v>55</v>
      </c>
      <c r="E607" s="8" t="s">
        <v>480</v>
      </c>
      <c r="F607" s="9">
        <v>14205.980268000003</v>
      </c>
      <c r="G607" s="9">
        <v>127293.73</v>
      </c>
    </row>
    <row r="608" spans="1:7" x14ac:dyDescent="0.25">
      <c r="A608" s="8" t="s">
        <v>474</v>
      </c>
      <c r="B608" s="8" t="s">
        <v>470</v>
      </c>
      <c r="C608" s="8" t="s">
        <v>471</v>
      </c>
      <c r="D608" s="8" t="s">
        <v>492</v>
      </c>
      <c r="E608" s="8" t="s">
        <v>493</v>
      </c>
      <c r="F608" s="9">
        <v>15255.095040000007</v>
      </c>
      <c r="G608" s="9">
        <v>136694.40000000002</v>
      </c>
    </row>
    <row r="609" spans="1:7" x14ac:dyDescent="0.25">
      <c r="A609" s="8" t="s">
        <v>474</v>
      </c>
      <c r="B609" s="8" t="s">
        <v>436</v>
      </c>
      <c r="C609" s="8" t="s">
        <v>437</v>
      </c>
      <c r="D609" s="8" t="s">
        <v>55</v>
      </c>
      <c r="E609" s="8" t="s">
        <v>480</v>
      </c>
      <c r="F609" s="9">
        <v>16399.313100000003</v>
      </c>
      <c r="G609" s="9">
        <v>146947.25</v>
      </c>
    </row>
    <row r="610" spans="1:7" x14ac:dyDescent="0.25">
      <c r="A610" s="8" t="s">
        <v>474</v>
      </c>
      <c r="B610" s="8" t="s">
        <v>470</v>
      </c>
      <c r="C610" s="8" t="s">
        <v>471</v>
      </c>
      <c r="D610" s="8" t="s">
        <v>504</v>
      </c>
      <c r="E610" s="8" t="s">
        <v>505</v>
      </c>
      <c r="F610" s="9">
        <v>27772.763724000011</v>
      </c>
      <c r="G610" s="9">
        <v>248859.89</v>
      </c>
    </row>
    <row r="611" spans="1:7" x14ac:dyDescent="0.25">
      <c r="A611" s="8" t="s">
        <v>474</v>
      </c>
      <c r="B611" s="8" t="s">
        <v>470</v>
      </c>
      <c r="C611" s="8" t="s">
        <v>471</v>
      </c>
      <c r="D611" s="8" t="s">
        <v>218</v>
      </c>
      <c r="E611" s="8" t="s">
        <v>475</v>
      </c>
      <c r="F611" s="9">
        <v>31149.615672000007</v>
      </c>
      <c r="G611" s="9">
        <v>279118.42</v>
      </c>
    </row>
    <row r="612" spans="1:7" x14ac:dyDescent="0.25">
      <c r="A612" s="8" t="s">
        <v>474</v>
      </c>
      <c r="B612" s="8" t="s">
        <v>419</v>
      </c>
      <c r="C612" s="8" t="s">
        <v>420</v>
      </c>
      <c r="D612" s="8" t="s">
        <v>446</v>
      </c>
      <c r="E612" s="8" t="s">
        <v>494</v>
      </c>
      <c r="F612" s="9">
        <v>43087.771224000011</v>
      </c>
      <c r="G612" s="9">
        <v>386091.14</v>
      </c>
    </row>
    <row r="613" spans="1:7" x14ac:dyDescent="0.25">
      <c r="A613" s="8" t="s">
        <v>474</v>
      </c>
      <c r="B613" s="8" t="s">
        <v>419</v>
      </c>
      <c r="C613" s="8" t="s">
        <v>420</v>
      </c>
      <c r="D613" s="8" t="s">
        <v>444</v>
      </c>
      <c r="E613" s="8" t="s">
        <v>481</v>
      </c>
      <c r="F613" s="9">
        <v>91853.002728000036</v>
      </c>
      <c r="G613" s="9">
        <v>823055.58000000007</v>
      </c>
    </row>
    <row r="614" spans="1:7" x14ac:dyDescent="0.25">
      <c r="A614" s="8" t="s">
        <v>474</v>
      </c>
      <c r="B614" s="8" t="s">
        <v>436</v>
      </c>
      <c r="C614" s="8" t="s">
        <v>437</v>
      </c>
      <c r="D614" s="8" t="s">
        <v>446</v>
      </c>
      <c r="E614" s="8" t="s">
        <v>494</v>
      </c>
      <c r="F614" s="9">
        <v>135910.64937600004</v>
      </c>
      <c r="G614" s="9">
        <v>1217837.3600000001</v>
      </c>
    </row>
    <row r="615" spans="1:7" x14ac:dyDescent="0.25">
      <c r="A615" s="8" t="s">
        <v>506</v>
      </c>
      <c r="B615" s="8" t="s">
        <v>65</v>
      </c>
      <c r="C615" s="8" t="s">
        <v>66</v>
      </c>
      <c r="D615" s="8" t="s">
        <v>459</v>
      </c>
      <c r="E615" s="8" t="s">
        <v>507</v>
      </c>
      <c r="F615" s="9">
        <v>3.719100000000001</v>
      </c>
      <c r="G615" s="9">
        <v>33</v>
      </c>
    </row>
    <row r="616" spans="1:7" x14ac:dyDescent="0.25">
      <c r="A616" s="8" t="s">
        <v>506</v>
      </c>
      <c r="B616" s="8" t="s">
        <v>65</v>
      </c>
      <c r="C616" s="8" t="s">
        <v>66</v>
      </c>
      <c r="D616" s="8" t="s">
        <v>463</v>
      </c>
      <c r="E616" s="8" t="s">
        <v>508</v>
      </c>
      <c r="F616" s="9">
        <v>77.645700000000019</v>
      </c>
      <c r="G616" s="9">
        <v>695.75</v>
      </c>
    </row>
    <row r="617" spans="1:7" x14ac:dyDescent="0.25">
      <c r="A617" s="8" t="s">
        <v>506</v>
      </c>
      <c r="B617" s="8" t="s">
        <v>65</v>
      </c>
      <c r="C617" s="8" t="s">
        <v>66</v>
      </c>
      <c r="D617" s="8" t="s">
        <v>461</v>
      </c>
      <c r="E617" s="8" t="s">
        <v>509</v>
      </c>
      <c r="F617" s="9">
        <v>9669.7560960000028</v>
      </c>
      <c r="G617" s="9">
        <v>86646.56</v>
      </c>
    </row>
    <row r="618" spans="1:7" x14ac:dyDescent="0.25">
      <c r="A618" s="8" t="s">
        <v>506</v>
      </c>
      <c r="B618" s="8" t="s">
        <v>65</v>
      </c>
      <c r="C618" s="8" t="s">
        <v>66</v>
      </c>
      <c r="D618" s="8" t="s">
        <v>510</v>
      </c>
      <c r="E618" s="8" t="s">
        <v>511</v>
      </c>
      <c r="F618" s="9">
        <v>40700.302380000016</v>
      </c>
      <c r="G618" s="9">
        <v>364698.05000000005</v>
      </c>
    </row>
    <row r="619" spans="1:7" x14ac:dyDescent="0.25">
      <c r="A619" s="8" t="s">
        <v>512</v>
      </c>
      <c r="B619" s="8" t="s">
        <v>513</v>
      </c>
      <c r="C619" s="8" t="s">
        <v>514</v>
      </c>
      <c r="D619" s="8" t="s">
        <v>55</v>
      </c>
      <c r="E619" s="8" t="s">
        <v>515</v>
      </c>
      <c r="F619" s="9">
        <v>-9906.8374999999978</v>
      </c>
      <c r="G619" s="9">
        <v>-88375</v>
      </c>
    </row>
    <row r="620" spans="1:7" x14ac:dyDescent="0.25">
      <c r="A620" s="8" t="s">
        <v>512</v>
      </c>
      <c r="B620" s="8" t="s">
        <v>516</v>
      </c>
      <c r="C620" s="8" t="s">
        <v>517</v>
      </c>
      <c r="D620" s="8" t="s">
        <v>55</v>
      </c>
      <c r="E620" s="8" t="s">
        <v>515</v>
      </c>
      <c r="F620" s="9">
        <v>-8962.0575789999984</v>
      </c>
      <c r="G620" s="9">
        <v>-79946.990000000005</v>
      </c>
    </row>
    <row r="621" spans="1:7" x14ac:dyDescent="0.25">
      <c r="A621" s="8" t="s">
        <v>512</v>
      </c>
      <c r="B621" s="8" t="s">
        <v>518</v>
      </c>
      <c r="C621" s="8" t="s">
        <v>519</v>
      </c>
      <c r="D621" s="8" t="s">
        <v>55</v>
      </c>
      <c r="E621" s="8" t="s">
        <v>515</v>
      </c>
      <c r="F621" s="9">
        <v>-1820.5040000000001</v>
      </c>
      <c r="G621" s="9">
        <v>-16240.000000000004</v>
      </c>
    </row>
    <row r="622" spans="1:7" x14ac:dyDescent="0.25">
      <c r="A622" s="8" t="s">
        <v>512</v>
      </c>
      <c r="B622" s="8" t="s">
        <v>42</v>
      </c>
      <c r="C622" s="8" t="s">
        <v>43</v>
      </c>
      <c r="D622" s="8" t="s">
        <v>520</v>
      </c>
      <c r="E622" s="8" t="s">
        <v>521</v>
      </c>
      <c r="F622" s="9">
        <v>-348.96061200000003</v>
      </c>
      <c r="G622" s="9">
        <v>-4174.17</v>
      </c>
    </row>
    <row r="623" spans="1:7" x14ac:dyDescent="0.25">
      <c r="A623" s="8" t="s">
        <v>512</v>
      </c>
      <c r="B623" s="8" t="s">
        <v>290</v>
      </c>
      <c r="C623" s="8" t="s">
        <v>291</v>
      </c>
      <c r="D623" s="8" t="s">
        <v>522</v>
      </c>
      <c r="E623" s="8" t="s">
        <v>523</v>
      </c>
      <c r="F623" s="9">
        <v>-463.90230899999989</v>
      </c>
      <c r="G623" s="9">
        <v>-4138.29</v>
      </c>
    </row>
    <row r="624" spans="1:7" x14ac:dyDescent="0.25">
      <c r="A624" s="8" t="s">
        <v>512</v>
      </c>
      <c r="B624" s="8" t="s">
        <v>482</v>
      </c>
      <c r="C624" s="8" t="s">
        <v>483</v>
      </c>
      <c r="D624" s="8" t="s">
        <v>524</v>
      </c>
      <c r="E624" s="8" t="s">
        <v>525</v>
      </c>
      <c r="F624" s="9">
        <v>-433.09834999999993</v>
      </c>
      <c r="G624" s="9">
        <v>-3863.5</v>
      </c>
    </row>
    <row r="625" spans="1:7" x14ac:dyDescent="0.25">
      <c r="A625" s="8" t="s">
        <v>512</v>
      </c>
      <c r="B625" s="8" t="s">
        <v>226</v>
      </c>
      <c r="C625" s="8" t="s">
        <v>227</v>
      </c>
      <c r="D625" s="8" t="s">
        <v>526</v>
      </c>
      <c r="E625" s="8" t="s">
        <v>527</v>
      </c>
      <c r="F625" s="9">
        <v>-286.29218999999978</v>
      </c>
      <c r="G625" s="9">
        <v>-2553.8999999999987</v>
      </c>
    </row>
    <row r="626" spans="1:7" x14ac:dyDescent="0.25">
      <c r="A626" s="8" t="s">
        <v>512</v>
      </c>
      <c r="B626" s="8" t="s">
        <v>195</v>
      </c>
      <c r="C626" s="8" t="s">
        <v>196</v>
      </c>
      <c r="D626" s="8" t="s">
        <v>55</v>
      </c>
      <c r="E626" s="8" t="s">
        <v>515</v>
      </c>
      <c r="F626" s="9">
        <v>-249.2150760000001</v>
      </c>
      <c r="G626" s="9">
        <v>-2233.11</v>
      </c>
    </row>
    <row r="627" spans="1:7" x14ac:dyDescent="0.25">
      <c r="A627" s="8" t="s">
        <v>512</v>
      </c>
      <c r="B627" s="8" t="s">
        <v>528</v>
      </c>
      <c r="C627" s="8" t="s">
        <v>529</v>
      </c>
      <c r="D627" s="8" t="s">
        <v>55</v>
      </c>
      <c r="E627" s="8" t="s">
        <v>515</v>
      </c>
      <c r="F627" s="9">
        <v>-160.27945899999997</v>
      </c>
      <c r="G627" s="9">
        <v>-1429.79</v>
      </c>
    </row>
    <row r="628" spans="1:7" x14ac:dyDescent="0.25">
      <c r="A628" s="8" t="s">
        <v>512</v>
      </c>
      <c r="B628" s="8" t="s">
        <v>530</v>
      </c>
      <c r="C628" s="8" t="s">
        <v>531</v>
      </c>
      <c r="D628" s="8" t="s">
        <v>532</v>
      </c>
      <c r="E628" s="8" t="s">
        <v>533</v>
      </c>
      <c r="F628" s="9">
        <v>-58.291999999999987</v>
      </c>
      <c r="G628" s="9">
        <v>-520</v>
      </c>
    </row>
    <row r="629" spans="1:7" x14ac:dyDescent="0.25">
      <c r="A629" s="8" t="s">
        <v>512</v>
      </c>
      <c r="B629" s="8" t="s">
        <v>534</v>
      </c>
      <c r="C629" s="8" t="s">
        <v>535</v>
      </c>
      <c r="D629" s="8" t="s">
        <v>536</v>
      </c>
      <c r="E629" s="8" t="s">
        <v>537</v>
      </c>
      <c r="F629" s="9">
        <v>0</v>
      </c>
      <c r="G629" s="9">
        <v>0</v>
      </c>
    </row>
    <row r="630" spans="1:7" x14ac:dyDescent="0.25">
      <c r="A630" s="8" t="s">
        <v>512</v>
      </c>
      <c r="B630" s="8" t="s">
        <v>530</v>
      </c>
      <c r="C630" s="8" t="s">
        <v>531</v>
      </c>
      <c r="D630" s="8" t="s">
        <v>538</v>
      </c>
      <c r="E630" s="8" t="s">
        <v>539</v>
      </c>
      <c r="F630" s="9">
        <v>0</v>
      </c>
      <c r="G630" s="9">
        <v>0</v>
      </c>
    </row>
    <row r="631" spans="1:7" x14ac:dyDescent="0.25">
      <c r="A631" s="8" t="s">
        <v>512</v>
      </c>
      <c r="B631" s="8" t="s">
        <v>530</v>
      </c>
      <c r="C631" s="8" t="s">
        <v>531</v>
      </c>
      <c r="D631" s="8" t="s">
        <v>540</v>
      </c>
      <c r="E631" s="8" t="s">
        <v>541</v>
      </c>
      <c r="F631" s="9">
        <v>0</v>
      </c>
      <c r="G631" s="9">
        <v>0</v>
      </c>
    </row>
    <row r="632" spans="1:7" x14ac:dyDescent="0.25">
      <c r="A632" s="8" t="s">
        <v>512</v>
      </c>
      <c r="B632" s="8" t="s">
        <v>542</v>
      </c>
      <c r="C632" s="8" t="s">
        <v>543</v>
      </c>
      <c r="D632" s="8" t="s">
        <v>544</v>
      </c>
      <c r="E632" s="8" t="s">
        <v>545</v>
      </c>
      <c r="F632" s="9">
        <v>2.2464519133791327E-13</v>
      </c>
      <c r="G632" s="9">
        <v>2.2737367544323206E-12</v>
      </c>
    </row>
    <row r="633" spans="1:7" x14ac:dyDescent="0.25">
      <c r="A633" s="8" t="s">
        <v>512</v>
      </c>
      <c r="B633" s="8" t="s">
        <v>5</v>
      </c>
      <c r="C633" s="8" t="s">
        <v>6</v>
      </c>
      <c r="D633" s="8" t="s">
        <v>546</v>
      </c>
      <c r="E633" s="8" t="s">
        <v>547</v>
      </c>
      <c r="F633" s="9">
        <v>1.0535040000000002</v>
      </c>
      <c r="G633" s="9">
        <v>9.44</v>
      </c>
    </row>
    <row r="634" spans="1:7" x14ac:dyDescent="0.25">
      <c r="A634" s="8" t="s">
        <v>512</v>
      </c>
      <c r="B634" s="8" t="s">
        <v>40</v>
      </c>
      <c r="C634" s="8" t="s">
        <v>41</v>
      </c>
      <c r="D634" s="8" t="s">
        <v>548</v>
      </c>
      <c r="E634" s="8" t="s">
        <v>549</v>
      </c>
      <c r="F634" s="9">
        <v>2.2307899999999994</v>
      </c>
      <c r="G634" s="9">
        <v>19.899999999999999</v>
      </c>
    </row>
    <row r="635" spans="1:7" x14ac:dyDescent="0.25">
      <c r="A635" s="8" t="s">
        <v>512</v>
      </c>
      <c r="B635" s="8" t="s">
        <v>290</v>
      </c>
      <c r="C635" s="8" t="s">
        <v>291</v>
      </c>
      <c r="D635" s="8" t="s">
        <v>548</v>
      </c>
      <c r="E635" s="8" t="s">
        <v>549</v>
      </c>
      <c r="F635" s="9">
        <v>5.0444999999999993</v>
      </c>
      <c r="G635" s="9">
        <v>45</v>
      </c>
    </row>
    <row r="636" spans="1:7" x14ac:dyDescent="0.25">
      <c r="A636" s="8" t="s">
        <v>512</v>
      </c>
      <c r="B636" s="8" t="s">
        <v>550</v>
      </c>
      <c r="C636" s="8" t="s">
        <v>551</v>
      </c>
      <c r="D636" s="8" t="s">
        <v>55</v>
      </c>
      <c r="E636" s="8" t="s">
        <v>515</v>
      </c>
      <c r="F636" s="9">
        <v>5.0660159999999985</v>
      </c>
      <c r="G636" s="9">
        <v>45.2</v>
      </c>
    </row>
    <row r="637" spans="1:7" x14ac:dyDescent="0.25">
      <c r="A637" s="8" t="s">
        <v>512</v>
      </c>
      <c r="B637" s="8" t="s">
        <v>45</v>
      </c>
      <c r="C637" s="8" t="s">
        <v>46</v>
      </c>
      <c r="D637" s="8" t="s">
        <v>55</v>
      </c>
      <c r="E637" s="8" t="s">
        <v>515</v>
      </c>
      <c r="F637" s="9">
        <v>0.70535999999999999</v>
      </c>
      <c r="G637" s="9">
        <v>58.78</v>
      </c>
    </row>
    <row r="638" spans="1:7" x14ac:dyDescent="0.25">
      <c r="A638" s="8" t="s">
        <v>512</v>
      </c>
      <c r="B638" s="8" t="s">
        <v>440</v>
      </c>
      <c r="C638" s="8" t="s">
        <v>441</v>
      </c>
      <c r="D638" s="8" t="s">
        <v>55</v>
      </c>
      <c r="E638" s="8" t="s">
        <v>515</v>
      </c>
      <c r="F638" s="9">
        <v>6.7484520000000021</v>
      </c>
      <c r="G638" s="9">
        <v>60.47</v>
      </c>
    </row>
    <row r="639" spans="1:7" x14ac:dyDescent="0.25">
      <c r="A639" s="8" t="s">
        <v>512</v>
      </c>
      <c r="B639" s="8" t="s">
        <v>411</v>
      </c>
      <c r="C639" s="8" t="s">
        <v>412</v>
      </c>
      <c r="D639" s="8" t="s">
        <v>55</v>
      </c>
      <c r="E639" s="8" t="s">
        <v>515</v>
      </c>
      <c r="F639" s="9">
        <v>6.8983670000000012</v>
      </c>
      <c r="G639" s="9">
        <v>61.21</v>
      </c>
    </row>
    <row r="640" spans="1:7" x14ac:dyDescent="0.25">
      <c r="A640" s="8" t="s">
        <v>512</v>
      </c>
      <c r="B640" s="8" t="s">
        <v>552</v>
      </c>
      <c r="C640" s="8" t="s">
        <v>553</v>
      </c>
      <c r="D640" s="8" t="s">
        <v>55</v>
      </c>
      <c r="E640" s="8" t="s">
        <v>515</v>
      </c>
      <c r="F640" s="9">
        <v>6.9221749999999984</v>
      </c>
      <c r="G640" s="9">
        <v>61.75</v>
      </c>
    </row>
    <row r="641" spans="1:7" x14ac:dyDescent="0.25">
      <c r="A641" s="8" t="s">
        <v>512</v>
      </c>
      <c r="B641" s="8" t="s">
        <v>432</v>
      </c>
      <c r="C641" s="8" t="s">
        <v>433</v>
      </c>
      <c r="D641" s="8" t="s">
        <v>554</v>
      </c>
      <c r="E641" s="8" t="s">
        <v>555</v>
      </c>
      <c r="F641" s="9">
        <v>8.2830689999999976</v>
      </c>
      <c r="G641" s="9">
        <v>73.89</v>
      </c>
    </row>
    <row r="642" spans="1:7" x14ac:dyDescent="0.25">
      <c r="A642" s="8" t="s">
        <v>512</v>
      </c>
      <c r="B642" s="8" t="s">
        <v>202</v>
      </c>
      <c r="C642" s="8" t="s">
        <v>203</v>
      </c>
      <c r="D642" s="8" t="s">
        <v>520</v>
      </c>
      <c r="E642" s="8" t="s">
        <v>521</v>
      </c>
      <c r="F642" s="9">
        <v>9.4759560000000018</v>
      </c>
      <c r="G642" s="9">
        <v>84.91</v>
      </c>
    </row>
    <row r="643" spans="1:7" x14ac:dyDescent="0.25">
      <c r="A643" s="8" t="s">
        <v>512</v>
      </c>
      <c r="B643" s="8" t="s">
        <v>556</v>
      </c>
      <c r="C643" s="8" t="s">
        <v>557</v>
      </c>
      <c r="D643" s="8" t="s">
        <v>444</v>
      </c>
      <c r="E643" s="8" t="s">
        <v>558</v>
      </c>
      <c r="F643" s="9">
        <v>9.9320599999999981</v>
      </c>
      <c r="G643" s="9">
        <v>88.6</v>
      </c>
    </row>
    <row r="644" spans="1:7" x14ac:dyDescent="0.25">
      <c r="A644" s="8" t="s">
        <v>512</v>
      </c>
      <c r="B644" s="8" t="s">
        <v>45</v>
      </c>
      <c r="C644" s="8" t="s">
        <v>46</v>
      </c>
      <c r="D644" s="8" t="s">
        <v>520</v>
      </c>
      <c r="E644" s="8" t="s">
        <v>521</v>
      </c>
      <c r="F644" s="9">
        <v>1.17936</v>
      </c>
      <c r="G644" s="9">
        <v>98.28</v>
      </c>
    </row>
    <row r="645" spans="1:7" x14ac:dyDescent="0.25">
      <c r="A645" s="8" t="s">
        <v>512</v>
      </c>
      <c r="B645" s="8" t="s">
        <v>1</v>
      </c>
      <c r="C645" s="8" t="s">
        <v>2</v>
      </c>
      <c r="D645" s="8" t="s">
        <v>520</v>
      </c>
      <c r="E645" s="8" t="s">
        <v>521</v>
      </c>
      <c r="F645" s="9">
        <v>10.315799999999996</v>
      </c>
      <c r="G645" s="9">
        <v>99</v>
      </c>
    </row>
    <row r="646" spans="1:7" x14ac:dyDescent="0.25">
      <c r="A646" s="8" t="s">
        <v>512</v>
      </c>
      <c r="B646" s="8" t="s">
        <v>40</v>
      </c>
      <c r="C646" s="8" t="s">
        <v>41</v>
      </c>
      <c r="D646" s="8" t="s">
        <v>536</v>
      </c>
      <c r="E646" s="8" t="s">
        <v>537</v>
      </c>
      <c r="F646" s="9">
        <v>11.753684999999997</v>
      </c>
      <c r="G646" s="9">
        <v>104.85</v>
      </c>
    </row>
    <row r="647" spans="1:7" x14ac:dyDescent="0.25">
      <c r="A647" s="8" t="s">
        <v>512</v>
      </c>
      <c r="B647" s="8" t="s">
        <v>38</v>
      </c>
      <c r="C647" s="8" t="s">
        <v>39</v>
      </c>
      <c r="D647" s="8" t="s">
        <v>55</v>
      </c>
      <c r="E647" s="8" t="s">
        <v>515</v>
      </c>
      <c r="F647" s="9">
        <v>0</v>
      </c>
      <c r="G647" s="9">
        <v>136.57999999999998</v>
      </c>
    </row>
    <row r="648" spans="1:7" x14ac:dyDescent="0.25">
      <c r="A648" s="8" t="s">
        <v>512</v>
      </c>
      <c r="B648" s="8" t="s">
        <v>32</v>
      </c>
      <c r="C648" s="8" t="s">
        <v>33</v>
      </c>
      <c r="D648" s="8" t="s">
        <v>520</v>
      </c>
      <c r="E648" s="8" t="s">
        <v>521</v>
      </c>
      <c r="F648" s="9">
        <v>16.138399199999995</v>
      </c>
      <c r="G648" s="9">
        <v>143.99</v>
      </c>
    </row>
    <row r="649" spans="1:7" x14ac:dyDescent="0.25">
      <c r="A649" s="8" t="s">
        <v>512</v>
      </c>
      <c r="B649" s="8" t="s">
        <v>559</v>
      </c>
      <c r="C649" s="8" t="s">
        <v>560</v>
      </c>
      <c r="D649" s="8" t="s">
        <v>55</v>
      </c>
      <c r="E649" s="8" t="s">
        <v>515</v>
      </c>
      <c r="F649" s="9">
        <v>15.108999999999995</v>
      </c>
      <c r="G649" s="9">
        <v>145</v>
      </c>
    </row>
    <row r="650" spans="1:7" x14ac:dyDescent="0.25">
      <c r="A650" s="8" t="s">
        <v>512</v>
      </c>
      <c r="B650" s="8" t="s">
        <v>193</v>
      </c>
      <c r="C650" s="8" t="s">
        <v>194</v>
      </c>
      <c r="D650" s="8" t="s">
        <v>379</v>
      </c>
      <c r="E650" s="8" t="s">
        <v>561</v>
      </c>
      <c r="F650" s="9">
        <v>18.005544000000004</v>
      </c>
      <c r="G650" s="9">
        <v>161.34</v>
      </c>
    </row>
    <row r="651" spans="1:7" x14ac:dyDescent="0.25">
      <c r="A651" s="8" t="s">
        <v>512</v>
      </c>
      <c r="B651" s="8" t="s">
        <v>562</v>
      </c>
      <c r="C651" s="8" t="s">
        <v>563</v>
      </c>
      <c r="D651" s="8" t="s">
        <v>564</v>
      </c>
      <c r="E651" s="8" t="s">
        <v>565</v>
      </c>
      <c r="F651" s="9">
        <v>18.568243999999996</v>
      </c>
      <c r="G651" s="9">
        <v>165.64</v>
      </c>
    </row>
    <row r="652" spans="1:7" x14ac:dyDescent="0.25">
      <c r="A652" s="8" t="s">
        <v>512</v>
      </c>
      <c r="B652" s="8" t="s">
        <v>119</v>
      </c>
      <c r="C652" s="8" t="s">
        <v>120</v>
      </c>
      <c r="D652" s="8" t="s">
        <v>566</v>
      </c>
      <c r="E652" s="8" t="s">
        <v>567</v>
      </c>
      <c r="F652" s="9">
        <v>19.613999999999994</v>
      </c>
      <c r="G652" s="9">
        <v>175</v>
      </c>
    </row>
    <row r="653" spans="1:7" x14ac:dyDescent="0.25">
      <c r="A653" s="8" t="s">
        <v>512</v>
      </c>
      <c r="B653" s="8" t="s">
        <v>32</v>
      </c>
      <c r="C653" s="8" t="s">
        <v>33</v>
      </c>
      <c r="D653" s="8" t="s">
        <v>55</v>
      </c>
      <c r="E653" s="8" t="s">
        <v>515</v>
      </c>
      <c r="F653" s="9">
        <v>21.295199999999991</v>
      </c>
      <c r="G653" s="9">
        <v>190</v>
      </c>
    </row>
    <row r="654" spans="1:7" x14ac:dyDescent="0.25">
      <c r="A654" s="8" t="s">
        <v>512</v>
      </c>
      <c r="B654" s="8" t="s">
        <v>137</v>
      </c>
      <c r="C654" s="8" t="s">
        <v>138</v>
      </c>
      <c r="D654" s="8" t="s">
        <v>55</v>
      </c>
      <c r="E654" s="8" t="s">
        <v>515</v>
      </c>
      <c r="F654" s="9">
        <v>199.77</v>
      </c>
      <c r="G654" s="9">
        <v>199.77</v>
      </c>
    </row>
    <row r="655" spans="1:7" x14ac:dyDescent="0.25">
      <c r="A655" s="8" t="s">
        <v>512</v>
      </c>
      <c r="B655" s="8" t="s">
        <v>321</v>
      </c>
      <c r="C655" s="8" t="s">
        <v>322</v>
      </c>
      <c r="D655" s="8" t="s">
        <v>55</v>
      </c>
      <c r="E655" s="8" t="s">
        <v>515</v>
      </c>
      <c r="F655" s="9">
        <v>22.394216999999998</v>
      </c>
      <c r="G655" s="9">
        <v>199.77</v>
      </c>
    </row>
    <row r="656" spans="1:7" x14ac:dyDescent="0.25">
      <c r="A656" s="8" t="s">
        <v>512</v>
      </c>
      <c r="B656" s="8" t="s">
        <v>230</v>
      </c>
      <c r="C656" s="8" t="s">
        <v>231</v>
      </c>
      <c r="D656" s="8" t="s">
        <v>568</v>
      </c>
      <c r="E656" s="8" t="s">
        <v>569</v>
      </c>
      <c r="F656" s="9">
        <v>29.56973799999999</v>
      </c>
      <c r="G656" s="9">
        <v>263.77999999999997</v>
      </c>
    </row>
    <row r="657" spans="1:7" x14ac:dyDescent="0.25">
      <c r="A657" s="8" t="s">
        <v>512</v>
      </c>
      <c r="B657" s="8" t="s">
        <v>530</v>
      </c>
      <c r="C657" s="8" t="s">
        <v>531</v>
      </c>
      <c r="D657" s="8" t="s">
        <v>570</v>
      </c>
      <c r="E657" s="8" t="s">
        <v>571</v>
      </c>
      <c r="F657" s="9">
        <v>0</v>
      </c>
      <c r="G657" s="9">
        <v>356</v>
      </c>
    </row>
    <row r="658" spans="1:7" x14ac:dyDescent="0.25">
      <c r="A658" s="8" t="s">
        <v>512</v>
      </c>
      <c r="B658" s="8" t="s">
        <v>482</v>
      </c>
      <c r="C658" s="8" t="s">
        <v>483</v>
      </c>
      <c r="D658" s="8" t="s">
        <v>572</v>
      </c>
      <c r="E658" s="8" t="s">
        <v>573</v>
      </c>
      <c r="F658" s="9">
        <v>42.261700000000197</v>
      </c>
      <c r="G658" s="9">
        <v>377.00000000000182</v>
      </c>
    </row>
    <row r="659" spans="1:7" x14ac:dyDescent="0.25">
      <c r="A659" s="8" t="s">
        <v>512</v>
      </c>
      <c r="B659" s="8" t="s">
        <v>198</v>
      </c>
      <c r="C659" s="8" t="s">
        <v>199</v>
      </c>
      <c r="D659" s="8" t="s">
        <v>444</v>
      </c>
      <c r="E659" s="8" t="s">
        <v>558</v>
      </c>
      <c r="F659" s="9">
        <v>44.640000000000015</v>
      </c>
      <c r="G659" s="9">
        <v>400</v>
      </c>
    </row>
    <row r="660" spans="1:7" x14ac:dyDescent="0.25">
      <c r="A660" s="8" t="s">
        <v>512</v>
      </c>
      <c r="B660" s="8" t="s">
        <v>5</v>
      </c>
      <c r="C660" s="8" t="s">
        <v>6</v>
      </c>
      <c r="D660" s="8" t="s">
        <v>548</v>
      </c>
      <c r="E660" s="8" t="s">
        <v>549</v>
      </c>
      <c r="F660" s="9">
        <v>44.839999999999989</v>
      </c>
      <c r="G660" s="9">
        <v>400</v>
      </c>
    </row>
    <row r="661" spans="1:7" x14ac:dyDescent="0.25">
      <c r="A661" s="8" t="s">
        <v>512</v>
      </c>
      <c r="B661" s="8" t="s">
        <v>96</v>
      </c>
      <c r="C661" s="8" t="s">
        <v>97</v>
      </c>
      <c r="D661" s="8" t="s">
        <v>55</v>
      </c>
      <c r="E661" s="8" t="s">
        <v>515</v>
      </c>
      <c r="F661" s="9">
        <v>44.839999999999989</v>
      </c>
      <c r="G661" s="9">
        <v>400</v>
      </c>
    </row>
    <row r="662" spans="1:7" x14ac:dyDescent="0.25">
      <c r="A662" s="8" t="s">
        <v>512</v>
      </c>
      <c r="B662" s="8" t="s">
        <v>127</v>
      </c>
      <c r="C662" s="8" t="s">
        <v>128</v>
      </c>
      <c r="D662" s="8" t="s">
        <v>55</v>
      </c>
      <c r="E662" s="8" t="s">
        <v>515</v>
      </c>
      <c r="F662" s="9">
        <v>45.75934800000001</v>
      </c>
      <c r="G662" s="9">
        <v>410.03</v>
      </c>
    </row>
    <row r="663" spans="1:7" x14ac:dyDescent="0.25">
      <c r="A663" s="8" t="s">
        <v>512</v>
      </c>
      <c r="B663" s="8" t="s">
        <v>419</v>
      </c>
      <c r="C663" s="8" t="s">
        <v>420</v>
      </c>
      <c r="D663" s="8" t="s">
        <v>568</v>
      </c>
      <c r="E663" s="8" t="s">
        <v>569</v>
      </c>
      <c r="F663" s="9">
        <v>50.220000000000013</v>
      </c>
      <c r="G663" s="9">
        <v>450</v>
      </c>
    </row>
    <row r="664" spans="1:7" x14ac:dyDescent="0.25">
      <c r="A664" s="8" t="s">
        <v>512</v>
      </c>
      <c r="B664" s="8" t="s">
        <v>82</v>
      </c>
      <c r="C664" s="8" t="s">
        <v>83</v>
      </c>
      <c r="D664" s="8" t="s">
        <v>55</v>
      </c>
      <c r="E664" s="8" t="s">
        <v>515</v>
      </c>
      <c r="F664" s="9">
        <v>0</v>
      </c>
      <c r="G664" s="9">
        <v>458.7</v>
      </c>
    </row>
    <row r="665" spans="1:7" x14ac:dyDescent="0.25">
      <c r="A665" s="8" t="s">
        <v>512</v>
      </c>
      <c r="B665" s="8" t="s">
        <v>574</v>
      </c>
      <c r="C665" s="8" t="s">
        <v>575</v>
      </c>
      <c r="D665" s="8" t="s">
        <v>576</v>
      </c>
      <c r="E665" s="8" t="s">
        <v>577</v>
      </c>
      <c r="F665" s="9">
        <v>51.444719999999982</v>
      </c>
      <c r="G665" s="9">
        <v>459</v>
      </c>
    </row>
    <row r="666" spans="1:7" x14ac:dyDescent="0.25">
      <c r="A666" s="8" t="s">
        <v>512</v>
      </c>
      <c r="B666" s="8" t="s">
        <v>367</v>
      </c>
      <c r="C666" s="8" t="s">
        <v>368</v>
      </c>
      <c r="D666" s="8" t="s">
        <v>576</v>
      </c>
      <c r="E666" s="8" t="s">
        <v>577</v>
      </c>
      <c r="F666" s="9">
        <v>51.45389999999999</v>
      </c>
      <c r="G666" s="9">
        <v>459</v>
      </c>
    </row>
    <row r="667" spans="1:7" x14ac:dyDescent="0.25">
      <c r="A667" s="8" t="s">
        <v>512</v>
      </c>
      <c r="B667" s="8" t="s">
        <v>119</v>
      </c>
      <c r="C667" s="8" t="s">
        <v>120</v>
      </c>
      <c r="D667" s="8" t="s">
        <v>578</v>
      </c>
      <c r="E667" s="8" t="s">
        <v>579</v>
      </c>
      <c r="F667" s="9">
        <v>52.075730399999976</v>
      </c>
      <c r="G667" s="9">
        <v>464.63</v>
      </c>
    </row>
    <row r="668" spans="1:7" x14ac:dyDescent="0.25">
      <c r="A668" s="8" t="s">
        <v>512</v>
      </c>
      <c r="B668" s="8" t="s">
        <v>436</v>
      </c>
      <c r="C668" s="8" t="s">
        <v>437</v>
      </c>
      <c r="D668" s="8" t="s">
        <v>446</v>
      </c>
      <c r="E668" s="8" t="s">
        <v>580</v>
      </c>
      <c r="F668" s="9">
        <v>55.800000000000018</v>
      </c>
      <c r="G668" s="9">
        <v>500</v>
      </c>
    </row>
    <row r="669" spans="1:7" x14ac:dyDescent="0.25">
      <c r="A669" s="8" t="s">
        <v>512</v>
      </c>
      <c r="B669" s="8" t="s">
        <v>436</v>
      </c>
      <c r="C669" s="8" t="s">
        <v>437</v>
      </c>
      <c r="D669" s="8" t="s">
        <v>55</v>
      </c>
      <c r="E669" s="8" t="s">
        <v>515</v>
      </c>
      <c r="F669" s="9">
        <v>56.843460000000015</v>
      </c>
      <c r="G669" s="9">
        <v>509.34999999999997</v>
      </c>
    </row>
    <row r="670" spans="1:7" x14ac:dyDescent="0.25">
      <c r="A670" s="8" t="s">
        <v>512</v>
      </c>
      <c r="B670" s="8" t="s">
        <v>581</v>
      </c>
      <c r="C670" s="8" t="s">
        <v>582</v>
      </c>
      <c r="D670" s="8" t="s">
        <v>583</v>
      </c>
      <c r="E670" s="8" t="s">
        <v>584</v>
      </c>
      <c r="F670" s="9">
        <v>60.533999999999985</v>
      </c>
      <c r="G670" s="9">
        <v>540</v>
      </c>
    </row>
    <row r="671" spans="1:7" x14ac:dyDescent="0.25">
      <c r="A671" s="8" t="s">
        <v>512</v>
      </c>
      <c r="B671" s="8" t="s">
        <v>581</v>
      </c>
      <c r="C671" s="8" t="s">
        <v>582</v>
      </c>
      <c r="D671" s="8" t="s">
        <v>544</v>
      </c>
      <c r="E671" s="8" t="s">
        <v>545</v>
      </c>
      <c r="F671" s="9">
        <v>64.905899999999988</v>
      </c>
      <c r="G671" s="9">
        <v>579</v>
      </c>
    </row>
    <row r="672" spans="1:7" x14ac:dyDescent="0.25">
      <c r="A672" s="8" t="s">
        <v>512</v>
      </c>
      <c r="B672" s="8" t="s">
        <v>355</v>
      </c>
      <c r="C672" s="8" t="s">
        <v>356</v>
      </c>
      <c r="D672" s="8" t="s">
        <v>585</v>
      </c>
      <c r="E672" s="8" t="s">
        <v>586</v>
      </c>
      <c r="F672" s="9">
        <v>0</v>
      </c>
      <c r="G672" s="9">
        <v>621.03000000000009</v>
      </c>
    </row>
    <row r="673" spans="1:7" x14ac:dyDescent="0.25">
      <c r="A673" s="8" t="s">
        <v>512</v>
      </c>
      <c r="B673" s="8" t="s">
        <v>587</v>
      </c>
      <c r="C673" s="8" t="s">
        <v>588</v>
      </c>
      <c r="D673" s="8" t="s">
        <v>55</v>
      </c>
      <c r="E673" s="8" t="s">
        <v>515</v>
      </c>
      <c r="F673" s="9">
        <v>72.063484999999986</v>
      </c>
      <c r="G673" s="9">
        <v>642.85</v>
      </c>
    </row>
    <row r="674" spans="1:7" x14ac:dyDescent="0.25">
      <c r="A674" s="8" t="s">
        <v>512</v>
      </c>
      <c r="B674" s="8" t="s">
        <v>13</v>
      </c>
      <c r="C674" s="8" t="s">
        <v>14</v>
      </c>
      <c r="D674" s="8" t="s">
        <v>55</v>
      </c>
      <c r="E674" s="8" t="s">
        <v>515</v>
      </c>
      <c r="F674" s="9">
        <v>72.869143999999977</v>
      </c>
      <c r="G674" s="9">
        <v>699.32</v>
      </c>
    </row>
    <row r="675" spans="1:7" x14ac:dyDescent="0.25">
      <c r="A675" s="8" t="s">
        <v>512</v>
      </c>
      <c r="B675" s="8" t="s">
        <v>574</v>
      </c>
      <c r="C675" s="8" t="s">
        <v>575</v>
      </c>
      <c r="D675" s="8" t="s">
        <v>589</v>
      </c>
      <c r="E675" s="8" t="s">
        <v>590</v>
      </c>
      <c r="F675" s="9">
        <v>79.520759999999967</v>
      </c>
      <c r="G675" s="9">
        <v>709.5</v>
      </c>
    </row>
    <row r="676" spans="1:7" x14ac:dyDescent="0.25">
      <c r="A676" s="8" t="s">
        <v>512</v>
      </c>
      <c r="B676" s="8" t="s">
        <v>419</v>
      </c>
      <c r="C676" s="8" t="s">
        <v>420</v>
      </c>
      <c r="D676" s="8" t="s">
        <v>55</v>
      </c>
      <c r="E676" s="8" t="s">
        <v>515</v>
      </c>
      <c r="F676" s="9">
        <v>91.450620000000029</v>
      </c>
      <c r="G676" s="9">
        <v>819.45</v>
      </c>
    </row>
    <row r="677" spans="1:7" x14ac:dyDescent="0.25">
      <c r="A677" s="8" t="s">
        <v>512</v>
      </c>
      <c r="B677" s="8" t="s">
        <v>5</v>
      </c>
      <c r="C677" s="8" t="s">
        <v>6</v>
      </c>
      <c r="D677" s="8" t="s">
        <v>55</v>
      </c>
      <c r="E677" s="8" t="s">
        <v>515</v>
      </c>
      <c r="F677" s="9">
        <v>96.962015999999991</v>
      </c>
      <c r="G677" s="9">
        <v>864.96</v>
      </c>
    </row>
    <row r="678" spans="1:7" x14ac:dyDescent="0.25">
      <c r="A678" s="8" t="s">
        <v>512</v>
      </c>
      <c r="B678" s="8" t="s">
        <v>100</v>
      </c>
      <c r="C678" s="8" t="s">
        <v>101</v>
      </c>
      <c r="D678" s="8" t="s">
        <v>55</v>
      </c>
      <c r="E678" s="8" t="s">
        <v>515</v>
      </c>
      <c r="F678" s="9">
        <v>100.88999999999999</v>
      </c>
      <c r="G678" s="9">
        <v>900</v>
      </c>
    </row>
    <row r="679" spans="1:7" x14ac:dyDescent="0.25">
      <c r="A679" s="8" t="s">
        <v>512</v>
      </c>
      <c r="B679" s="8" t="s">
        <v>591</v>
      </c>
      <c r="C679" s="8" t="s">
        <v>592</v>
      </c>
      <c r="D679" s="8" t="s">
        <v>593</v>
      </c>
      <c r="E679" s="8" t="s">
        <v>594</v>
      </c>
      <c r="F679" s="9">
        <v>101.22629999999998</v>
      </c>
      <c r="G679" s="9">
        <v>903</v>
      </c>
    </row>
    <row r="680" spans="1:7" x14ac:dyDescent="0.25">
      <c r="A680" s="8" t="s">
        <v>512</v>
      </c>
      <c r="B680" s="8" t="s">
        <v>38</v>
      </c>
      <c r="C680" s="8" t="s">
        <v>39</v>
      </c>
      <c r="D680" s="8" t="s">
        <v>595</v>
      </c>
      <c r="E680" s="8" t="s">
        <v>596</v>
      </c>
      <c r="F680" s="9">
        <v>0</v>
      </c>
      <c r="G680" s="9">
        <v>908</v>
      </c>
    </row>
    <row r="681" spans="1:7" x14ac:dyDescent="0.25">
      <c r="A681" s="8" t="s">
        <v>512</v>
      </c>
      <c r="B681" s="8" t="s">
        <v>119</v>
      </c>
      <c r="C681" s="8" t="s">
        <v>120</v>
      </c>
      <c r="D681" s="8" t="s">
        <v>55</v>
      </c>
      <c r="E681" s="8" t="s">
        <v>515</v>
      </c>
      <c r="F681" s="9">
        <v>101.93339759999996</v>
      </c>
      <c r="G681" s="9">
        <v>909.47</v>
      </c>
    </row>
    <row r="682" spans="1:7" x14ac:dyDescent="0.25">
      <c r="A682" s="8" t="s">
        <v>512</v>
      </c>
      <c r="B682" s="8" t="s">
        <v>530</v>
      </c>
      <c r="C682" s="8" t="s">
        <v>531</v>
      </c>
      <c r="D682" s="8" t="s">
        <v>583</v>
      </c>
      <c r="E682" s="8" t="s">
        <v>584</v>
      </c>
      <c r="F682" s="9">
        <v>107.61599999999999</v>
      </c>
      <c r="G682" s="9">
        <v>960</v>
      </c>
    </row>
    <row r="683" spans="1:7" x14ac:dyDescent="0.25">
      <c r="A683" s="8" t="s">
        <v>512</v>
      </c>
      <c r="B683" s="8" t="s">
        <v>597</v>
      </c>
      <c r="C683" s="8" t="s">
        <v>598</v>
      </c>
      <c r="D683" s="8" t="s">
        <v>599</v>
      </c>
      <c r="E683" s="8" t="s">
        <v>600</v>
      </c>
      <c r="F683" s="9">
        <v>134.42875199999995</v>
      </c>
      <c r="G683" s="9">
        <v>1199.4000000000001</v>
      </c>
    </row>
    <row r="684" spans="1:7" x14ac:dyDescent="0.25">
      <c r="A684" s="8" t="s">
        <v>512</v>
      </c>
      <c r="B684" s="8" t="s">
        <v>601</v>
      </c>
      <c r="C684" s="8" t="s">
        <v>602</v>
      </c>
      <c r="D684" s="8" t="s">
        <v>603</v>
      </c>
      <c r="E684" s="8" t="s">
        <v>604</v>
      </c>
      <c r="F684" s="9">
        <v>135.68023499999995</v>
      </c>
      <c r="G684" s="9">
        <v>1210.3499999999999</v>
      </c>
    </row>
    <row r="685" spans="1:7" x14ac:dyDescent="0.25">
      <c r="A685" s="8" t="s">
        <v>512</v>
      </c>
      <c r="B685" s="8" t="s">
        <v>495</v>
      </c>
      <c r="C685" s="8" t="s">
        <v>496</v>
      </c>
      <c r="D685" s="8" t="s">
        <v>605</v>
      </c>
      <c r="E685" s="8" t="s">
        <v>606</v>
      </c>
      <c r="F685" s="9">
        <v>170.78414159999994</v>
      </c>
      <c r="G685" s="9">
        <v>1523.77</v>
      </c>
    </row>
    <row r="686" spans="1:7" x14ac:dyDescent="0.25">
      <c r="A686" s="8" t="s">
        <v>512</v>
      </c>
      <c r="B686" s="8" t="s">
        <v>607</v>
      </c>
      <c r="C686" s="8" t="s">
        <v>608</v>
      </c>
      <c r="D686" s="8" t="s">
        <v>605</v>
      </c>
      <c r="E686" s="8" t="s">
        <v>606</v>
      </c>
      <c r="F686" s="9">
        <v>173.55321999999998</v>
      </c>
      <c r="G686" s="9">
        <v>1548.2</v>
      </c>
    </row>
    <row r="687" spans="1:7" x14ac:dyDescent="0.25">
      <c r="A687" s="8" t="s">
        <v>512</v>
      </c>
      <c r="B687" s="8" t="s">
        <v>609</v>
      </c>
      <c r="C687" s="8" t="s">
        <v>610</v>
      </c>
      <c r="D687" s="8" t="s">
        <v>55</v>
      </c>
      <c r="E687" s="8" t="s">
        <v>515</v>
      </c>
      <c r="F687" s="9">
        <v>178.27150899999995</v>
      </c>
      <c r="G687" s="9">
        <v>1590.29</v>
      </c>
    </row>
    <row r="688" spans="1:7" x14ac:dyDescent="0.25">
      <c r="A688" s="8" t="s">
        <v>512</v>
      </c>
      <c r="B688" s="8" t="s">
        <v>226</v>
      </c>
      <c r="C688" s="8" t="s">
        <v>227</v>
      </c>
      <c r="D688" s="8" t="s">
        <v>446</v>
      </c>
      <c r="E688" s="8" t="s">
        <v>580</v>
      </c>
      <c r="F688" s="9">
        <v>189.02638299999995</v>
      </c>
      <c r="G688" s="9">
        <v>1686.23</v>
      </c>
    </row>
    <row r="689" spans="1:7" x14ac:dyDescent="0.25">
      <c r="A689" s="8" t="s">
        <v>512</v>
      </c>
      <c r="B689" s="8" t="s">
        <v>290</v>
      </c>
      <c r="C689" s="8" t="s">
        <v>291</v>
      </c>
      <c r="D689" s="8" t="s">
        <v>603</v>
      </c>
      <c r="E689" s="8" t="s">
        <v>604</v>
      </c>
      <c r="F689" s="9">
        <v>199.25774999999996</v>
      </c>
      <c r="G689" s="9">
        <v>1777.5</v>
      </c>
    </row>
    <row r="690" spans="1:7" x14ac:dyDescent="0.25">
      <c r="A690" s="8" t="s">
        <v>512</v>
      </c>
      <c r="B690" s="8" t="s">
        <v>611</v>
      </c>
      <c r="C690" s="8" t="s">
        <v>612</v>
      </c>
      <c r="D690" s="8" t="s">
        <v>603</v>
      </c>
      <c r="E690" s="8" t="s">
        <v>604</v>
      </c>
      <c r="F690" s="9">
        <v>201.21949999999995</v>
      </c>
      <c r="G690" s="9">
        <v>1795</v>
      </c>
    </row>
    <row r="691" spans="1:7" x14ac:dyDescent="0.25">
      <c r="A691" s="8" t="s">
        <v>512</v>
      </c>
      <c r="B691" s="8" t="s">
        <v>613</v>
      </c>
      <c r="C691" s="8" t="s">
        <v>614</v>
      </c>
      <c r="D691" s="8" t="s">
        <v>55</v>
      </c>
      <c r="E691" s="8" t="s">
        <v>515</v>
      </c>
      <c r="F691" s="9">
        <v>216.14897799999994</v>
      </c>
      <c r="G691" s="9">
        <v>1928.1799999999998</v>
      </c>
    </row>
    <row r="692" spans="1:7" x14ac:dyDescent="0.25">
      <c r="A692" s="8" t="s">
        <v>512</v>
      </c>
      <c r="B692" s="8" t="s">
        <v>615</v>
      </c>
      <c r="C692" s="8" t="s">
        <v>616</v>
      </c>
      <c r="D692" s="8" t="s">
        <v>55</v>
      </c>
      <c r="E692" s="8" t="s">
        <v>515</v>
      </c>
      <c r="F692" s="9">
        <v>226.19537279999989</v>
      </c>
      <c r="G692" s="9">
        <v>2018.1599999999999</v>
      </c>
    </row>
    <row r="693" spans="1:7" x14ac:dyDescent="0.25">
      <c r="A693" s="8" t="s">
        <v>512</v>
      </c>
      <c r="B693" s="8" t="s">
        <v>146</v>
      </c>
      <c r="C693" s="8" t="s">
        <v>147</v>
      </c>
      <c r="D693" s="8" t="s">
        <v>55</v>
      </c>
      <c r="E693" s="8" t="s">
        <v>515</v>
      </c>
      <c r="F693" s="9">
        <v>246.89016099999992</v>
      </c>
      <c r="G693" s="9">
        <v>2202.41</v>
      </c>
    </row>
    <row r="694" spans="1:7" x14ac:dyDescent="0.25">
      <c r="A694" s="8" t="s">
        <v>512</v>
      </c>
      <c r="B694" s="8" t="s">
        <v>193</v>
      </c>
      <c r="C694" s="8" t="s">
        <v>194</v>
      </c>
      <c r="D694" s="8" t="s">
        <v>55</v>
      </c>
      <c r="E694" s="8" t="s">
        <v>515</v>
      </c>
      <c r="F694" s="9">
        <v>268.20604800000012</v>
      </c>
      <c r="G694" s="9">
        <v>2403.2800000000002</v>
      </c>
    </row>
    <row r="695" spans="1:7" x14ac:dyDescent="0.25">
      <c r="A695" s="8" t="s">
        <v>512</v>
      </c>
      <c r="B695" s="8" t="s">
        <v>290</v>
      </c>
      <c r="C695" s="8" t="s">
        <v>291</v>
      </c>
      <c r="D695" s="8" t="s">
        <v>617</v>
      </c>
      <c r="E695" s="8" t="s">
        <v>618</v>
      </c>
      <c r="F695" s="9">
        <v>273.24374999999992</v>
      </c>
      <c r="G695" s="9">
        <v>2437.5</v>
      </c>
    </row>
    <row r="696" spans="1:7" x14ac:dyDescent="0.25">
      <c r="A696" s="8" t="s">
        <v>512</v>
      </c>
      <c r="B696" s="8" t="s">
        <v>619</v>
      </c>
      <c r="C696" s="8" t="s">
        <v>620</v>
      </c>
      <c r="D696" s="8" t="s">
        <v>621</v>
      </c>
      <c r="E696" s="8" t="s">
        <v>622</v>
      </c>
      <c r="F696" s="9">
        <v>302.61599999999987</v>
      </c>
      <c r="G696" s="9">
        <v>2700</v>
      </c>
    </row>
    <row r="697" spans="1:7" x14ac:dyDescent="0.25">
      <c r="A697" s="8" t="s">
        <v>512</v>
      </c>
      <c r="B697" s="8" t="s">
        <v>486</v>
      </c>
      <c r="C697" s="8" t="s">
        <v>487</v>
      </c>
      <c r="D697" s="8" t="s">
        <v>623</v>
      </c>
      <c r="E697" s="8" t="s">
        <v>624</v>
      </c>
      <c r="F697" s="9">
        <v>302.66999999999996</v>
      </c>
      <c r="G697" s="9">
        <v>2700</v>
      </c>
    </row>
    <row r="698" spans="1:7" x14ac:dyDescent="0.25">
      <c r="A698" s="8" t="s">
        <v>512</v>
      </c>
      <c r="B698" s="8" t="s">
        <v>265</v>
      </c>
      <c r="C698" s="8" t="s">
        <v>266</v>
      </c>
      <c r="D698" s="8" t="s">
        <v>621</v>
      </c>
      <c r="E698" s="8" t="s">
        <v>622</v>
      </c>
      <c r="F698" s="9">
        <v>397.95499999999993</v>
      </c>
      <c r="G698" s="9">
        <v>3550</v>
      </c>
    </row>
    <row r="699" spans="1:7" x14ac:dyDescent="0.25">
      <c r="A699" s="8" t="s">
        <v>512</v>
      </c>
      <c r="B699" s="8" t="s">
        <v>389</v>
      </c>
      <c r="C699" s="8" t="s">
        <v>390</v>
      </c>
      <c r="D699" s="8" t="s">
        <v>55</v>
      </c>
      <c r="E699" s="8" t="s">
        <v>515</v>
      </c>
      <c r="F699" s="9">
        <v>403.95070800000013</v>
      </c>
      <c r="G699" s="9">
        <v>3619.63</v>
      </c>
    </row>
    <row r="700" spans="1:7" x14ac:dyDescent="0.25">
      <c r="A700" s="8" t="s">
        <v>512</v>
      </c>
      <c r="B700" s="8" t="s">
        <v>542</v>
      </c>
      <c r="C700" s="8" t="s">
        <v>543</v>
      </c>
      <c r="D700" s="8" t="s">
        <v>625</v>
      </c>
      <c r="E700" s="8" t="s">
        <v>626</v>
      </c>
      <c r="F700" s="9">
        <v>416.8125</v>
      </c>
      <c r="G700" s="9">
        <v>4218.75</v>
      </c>
    </row>
    <row r="701" spans="1:7" x14ac:dyDescent="0.25">
      <c r="A701" s="8" t="s">
        <v>512</v>
      </c>
      <c r="B701" s="8" t="s">
        <v>42</v>
      </c>
      <c r="C701" s="8" t="s">
        <v>43</v>
      </c>
      <c r="D701" s="8" t="s">
        <v>55</v>
      </c>
      <c r="E701" s="8" t="s">
        <v>515</v>
      </c>
      <c r="F701" s="9">
        <v>355.94121199999995</v>
      </c>
      <c r="G701" s="9">
        <v>4257.6699999999992</v>
      </c>
    </row>
    <row r="702" spans="1:7" x14ac:dyDescent="0.25">
      <c r="A702" s="8" t="s">
        <v>512</v>
      </c>
      <c r="B702" s="8" t="s">
        <v>367</v>
      </c>
      <c r="C702" s="8" t="s">
        <v>368</v>
      </c>
      <c r="D702" s="8" t="s">
        <v>55</v>
      </c>
      <c r="E702" s="8" t="s">
        <v>515</v>
      </c>
      <c r="F702" s="9">
        <v>489.48128699999984</v>
      </c>
      <c r="G702" s="9">
        <v>4366.4699999999993</v>
      </c>
    </row>
    <row r="703" spans="1:7" x14ac:dyDescent="0.25">
      <c r="A703" s="8" t="s">
        <v>512</v>
      </c>
      <c r="B703" s="8" t="s">
        <v>530</v>
      </c>
      <c r="C703" s="8" t="s">
        <v>531</v>
      </c>
      <c r="D703" s="8" t="s">
        <v>544</v>
      </c>
      <c r="E703" s="8" t="s">
        <v>545</v>
      </c>
      <c r="F703" s="9">
        <v>491.34102599999983</v>
      </c>
      <c r="G703" s="9">
        <v>4383.0599999999995</v>
      </c>
    </row>
    <row r="704" spans="1:7" x14ac:dyDescent="0.25">
      <c r="A704" s="8" t="s">
        <v>512</v>
      </c>
      <c r="B704" s="8" t="s">
        <v>574</v>
      </c>
      <c r="C704" s="8" t="s">
        <v>575</v>
      </c>
      <c r="D704" s="8" t="s">
        <v>55</v>
      </c>
      <c r="E704" s="8" t="s">
        <v>515</v>
      </c>
      <c r="F704" s="9">
        <v>499.08663599999977</v>
      </c>
      <c r="G704" s="9">
        <v>4452.95</v>
      </c>
    </row>
    <row r="705" spans="1:7" x14ac:dyDescent="0.25">
      <c r="A705" s="8" t="s">
        <v>512</v>
      </c>
      <c r="B705" s="8" t="s">
        <v>556</v>
      </c>
      <c r="C705" s="8" t="s">
        <v>557</v>
      </c>
      <c r="D705" s="8" t="s">
        <v>55</v>
      </c>
      <c r="E705" s="8" t="s">
        <v>515</v>
      </c>
      <c r="F705" s="9">
        <v>531.09168599999987</v>
      </c>
      <c r="G705" s="9">
        <v>4737.66</v>
      </c>
    </row>
    <row r="706" spans="1:7" x14ac:dyDescent="0.25">
      <c r="A706" s="8" t="s">
        <v>512</v>
      </c>
      <c r="B706" s="8" t="s">
        <v>15</v>
      </c>
      <c r="C706" s="8" t="s">
        <v>16</v>
      </c>
      <c r="D706" s="8" t="s">
        <v>55</v>
      </c>
      <c r="E706" s="8" t="s">
        <v>515</v>
      </c>
      <c r="F706" s="9">
        <v>418.00000000000006</v>
      </c>
      <c r="G706" s="9">
        <v>5000</v>
      </c>
    </row>
    <row r="707" spans="1:7" x14ac:dyDescent="0.25">
      <c r="A707" s="8" t="s">
        <v>512</v>
      </c>
      <c r="B707" s="8" t="s">
        <v>619</v>
      </c>
      <c r="C707" s="8" t="s">
        <v>620</v>
      </c>
      <c r="D707" s="8" t="s">
        <v>627</v>
      </c>
      <c r="E707" s="8" t="s">
        <v>628</v>
      </c>
      <c r="F707" s="9">
        <v>420.06045199999988</v>
      </c>
      <c r="G707" s="9">
        <v>5006.68</v>
      </c>
    </row>
    <row r="708" spans="1:7" x14ac:dyDescent="0.25">
      <c r="A708" s="8" t="s">
        <v>512</v>
      </c>
      <c r="B708" s="8" t="s">
        <v>574</v>
      </c>
      <c r="C708" s="8" t="s">
        <v>575</v>
      </c>
      <c r="D708" s="8" t="s">
        <v>538</v>
      </c>
      <c r="E708" s="8" t="s">
        <v>539</v>
      </c>
      <c r="F708" s="9">
        <v>636.27815999999973</v>
      </c>
      <c r="G708" s="9">
        <v>5677</v>
      </c>
    </row>
    <row r="709" spans="1:7" x14ac:dyDescent="0.25">
      <c r="A709" s="8" t="s">
        <v>512</v>
      </c>
      <c r="B709" s="8" t="s">
        <v>629</v>
      </c>
      <c r="C709" s="8" t="s">
        <v>630</v>
      </c>
      <c r="D709" s="8" t="s">
        <v>631</v>
      </c>
      <c r="E709" s="8" t="s">
        <v>632</v>
      </c>
      <c r="F709" s="9">
        <v>6479.55</v>
      </c>
      <c r="G709" s="9">
        <v>6479.55</v>
      </c>
    </row>
    <row r="710" spans="1:7" x14ac:dyDescent="0.25">
      <c r="A710" s="8" t="s">
        <v>512</v>
      </c>
      <c r="B710" s="8" t="s">
        <v>5</v>
      </c>
      <c r="C710" s="8" t="s">
        <v>6</v>
      </c>
      <c r="D710" s="8" t="s">
        <v>446</v>
      </c>
      <c r="E710" s="8" t="s">
        <v>580</v>
      </c>
      <c r="F710" s="9">
        <v>801.39617399999986</v>
      </c>
      <c r="G710" s="9">
        <v>7148.9400000000005</v>
      </c>
    </row>
    <row r="711" spans="1:7" x14ac:dyDescent="0.25">
      <c r="A711" s="8" t="s">
        <v>512</v>
      </c>
      <c r="B711" s="8" t="s">
        <v>119</v>
      </c>
      <c r="C711" s="8" t="s">
        <v>120</v>
      </c>
      <c r="D711" s="8" t="s">
        <v>633</v>
      </c>
      <c r="E711" s="8" t="s">
        <v>634</v>
      </c>
      <c r="F711" s="9">
        <v>813.56966639999973</v>
      </c>
      <c r="G711" s="9">
        <v>7258.83</v>
      </c>
    </row>
    <row r="712" spans="1:7" x14ac:dyDescent="0.25">
      <c r="A712" s="8" t="s">
        <v>512</v>
      </c>
      <c r="B712" s="8" t="s">
        <v>611</v>
      </c>
      <c r="C712" s="8" t="s">
        <v>612</v>
      </c>
      <c r="D712" s="8" t="s">
        <v>55</v>
      </c>
      <c r="E712" s="8" t="s">
        <v>515</v>
      </c>
      <c r="F712" s="9">
        <v>896.0107320000003</v>
      </c>
      <c r="G712" s="9">
        <v>8028.77</v>
      </c>
    </row>
    <row r="713" spans="1:7" x14ac:dyDescent="0.25">
      <c r="A713" s="8" t="s">
        <v>512</v>
      </c>
      <c r="B713" s="8" t="s">
        <v>125</v>
      </c>
      <c r="C713" s="8" t="s">
        <v>126</v>
      </c>
      <c r="D713" s="8" t="s">
        <v>55</v>
      </c>
      <c r="E713" s="8" t="s">
        <v>515</v>
      </c>
      <c r="F713" s="9">
        <v>1009.7568000000003</v>
      </c>
      <c r="G713" s="9">
        <v>9048</v>
      </c>
    </row>
    <row r="714" spans="1:7" x14ac:dyDescent="0.25">
      <c r="A714" s="8" t="s">
        <v>512</v>
      </c>
      <c r="B714" s="8" t="s">
        <v>255</v>
      </c>
      <c r="C714" s="8" t="s">
        <v>256</v>
      </c>
      <c r="D714" s="8" t="s">
        <v>635</v>
      </c>
      <c r="E714" s="8" t="s">
        <v>636</v>
      </c>
      <c r="F714" s="9">
        <v>1053.0102289999998</v>
      </c>
      <c r="G714" s="9">
        <v>9393.49</v>
      </c>
    </row>
    <row r="715" spans="1:7" x14ac:dyDescent="0.25">
      <c r="A715" s="8" t="s">
        <v>512</v>
      </c>
      <c r="B715" s="8" t="s">
        <v>637</v>
      </c>
      <c r="C715" s="8" t="s">
        <v>638</v>
      </c>
      <c r="D715" s="8" t="s">
        <v>55</v>
      </c>
      <c r="E715" s="8" t="s">
        <v>515</v>
      </c>
      <c r="F715" s="9">
        <v>1275.9289259999998</v>
      </c>
      <c r="G715" s="9">
        <v>11382.060000000001</v>
      </c>
    </row>
    <row r="716" spans="1:7" x14ac:dyDescent="0.25">
      <c r="A716" s="8" t="s">
        <v>512</v>
      </c>
      <c r="B716" s="8" t="s">
        <v>530</v>
      </c>
      <c r="C716" s="8" t="s">
        <v>531</v>
      </c>
      <c r="D716" s="8" t="s">
        <v>639</v>
      </c>
      <c r="E716" s="8" t="s">
        <v>640</v>
      </c>
      <c r="F716" s="9">
        <v>1294.3805859999998</v>
      </c>
      <c r="G716" s="9">
        <v>11546.66</v>
      </c>
    </row>
    <row r="717" spans="1:7" x14ac:dyDescent="0.25">
      <c r="A717" s="8" t="s">
        <v>512</v>
      </c>
      <c r="B717" s="8" t="s">
        <v>419</v>
      </c>
      <c r="C717" s="8" t="s">
        <v>420</v>
      </c>
      <c r="D717" s="8" t="s">
        <v>446</v>
      </c>
      <c r="E717" s="8" t="s">
        <v>580</v>
      </c>
      <c r="F717" s="9">
        <v>1301.5316520000003</v>
      </c>
      <c r="G717" s="9">
        <v>11662.47</v>
      </c>
    </row>
    <row r="718" spans="1:7" x14ac:dyDescent="0.25">
      <c r="A718" s="8" t="s">
        <v>512</v>
      </c>
      <c r="B718" s="8" t="s">
        <v>419</v>
      </c>
      <c r="C718" s="8" t="s">
        <v>420</v>
      </c>
      <c r="D718" s="8" t="s">
        <v>444</v>
      </c>
      <c r="E718" s="8" t="s">
        <v>558</v>
      </c>
      <c r="F718" s="9">
        <v>1309.3559280000004</v>
      </c>
      <c r="G718" s="9">
        <v>11732.58</v>
      </c>
    </row>
    <row r="719" spans="1:7" x14ac:dyDescent="0.25">
      <c r="A719" s="8" t="s">
        <v>512</v>
      </c>
      <c r="B719" s="8" t="s">
        <v>32</v>
      </c>
      <c r="C719" s="8" t="s">
        <v>33</v>
      </c>
      <c r="D719" s="8" t="s">
        <v>641</v>
      </c>
      <c r="E719" s="8" t="s">
        <v>642</v>
      </c>
      <c r="F719" s="9">
        <v>1438.2105599999995</v>
      </c>
      <c r="G719" s="9">
        <v>12832</v>
      </c>
    </row>
    <row r="720" spans="1:7" x14ac:dyDescent="0.25">
      <c r="A720" s="8" t="s">
        <v>512</v>
      </c>
      <c r="B720" s="8" t="s">
        <v>141</v>
      </c>
      <c r="C720" s="8" t="s">
        <v>142</v>
      </c>
      <c r="D720" s="8" t="s">
        <v>55</v>
      </c>
      <c r="E720" s="8" t="s">
        <v>515</v>
      </c>
      <c r="F720" s="9">
        <v>1506.2864040000004</v>
      </c>
      <c r="G720" s="9">
        <v>13497.189999999999</v>
      </c>
    </row>
    <row r="721" spans="1:7" x14ac:dyDescent="0.25">
      <c r="A721" s="8" t="s">
        <v>512</v>
      </c>
      <c r="B721" s="8" t="s">
        <v>530</v>
      </c>
      <c r="C721" s="8" t="s">
        <v>531</v>
      </c>
      <c r="D721" s="8" t="s">
        <v>643</v>
      </c>
      <c r="E721" s="8" t="s">
        <v>644</v>
      </c>
      <c r="F721" s="9">
        <v>1628.0058799999995</v>
      </c>
      <c r="G721" s="9">
        <v>14522.8</v>
      </c>
    </row>
    <row r="722" spans="1:7" x14ac:dyDescent="0.25">
      <c r="A722" s="8" t="s">
        <v>512</v>
      </c>
      <c r="B722" s="8" t="s">
        <v>581</v>
      </c>
      <c r="C722" s="8" t="s">
        <v>582</v>
      </c>
      <c r="D722" s="8" t="s">
        <v>532</v>
      </c>
      <c r="E722" s="8" t="s">
        <v>533</v>
      </c>
      <c r="F722" s="9">
        <v>1706.9780879999998</v>
      </c>
      <c r="G722" s="9">
        <v>15227.28</v>
      </c>
    </row>
    <row r="723" spans="1:7" x14ac:dyDescent="0.25">
      <c r="A723" s="8" t="s">
        <v>512</v>
      </c>
      <c r="B723" s="8" t="s">
        <v>119</v>
      </c>
      <c r="C723" s="8" t="s">
        <v>120</v>
      </c>
      <c r="D723" s="8" t="s">
        <v>645</v>
      </c>
      <c r="E723" s="8" t="s">
        <v>646</v>
      </c>
      <c r="F723" s="9">
        <v>1794.989219999999</v>
      </c>
      <c r="G723" s="9">
        <v>16015.249999999998</v>
      </c>
    </row>
    <row r="724" spans="1:7" x14ac:dyDescent="0.25">
      <c r="A724" s="8" t="s">
        <v>512</v>
      </c>
      <c r="B724" s="8" t="s">
        <v>5</v>
      </c>
      <c r="C724" s="8" t="s">
        <v>6</v>
      </c>
      <c r="D724" s="8" t="s">
        <v>595</v>
      </c>
      <c r="E724" s="8" t="s">
        <v>596</v>
      </c>
      <c r="F724" s="9">
        <v>1874.3971959999994</v>
      </c>
      <c r="G724" s="9">
        <v>16720.759999999998</v>
      </c>
    </row>
    <row r="725" spans="1:7" x14ac:dyDescent="0.25">
      <c r="A725" s="8" t="s">
        <v>512</v>
      </c>
      <c r="B725" s="8" t="s">
        <v>601</v>
      </c>
      <c r="C725" s="8" t="s">
        <v>602</v>
      </c>
      <c r="D725" s="8" t="s">
        <v>536</v>
      </c>
      <c r="E725" s="8" t="s">
        <v>537</v>
      </c>
      <c r="F725" s="9">
        <v>1912.8340439999995</v>
      </c>
      <c r="G725" s="9">
        <v>17063.64</v>
      </c>
    </row>
    <row r="726" spans="1:7" x14ac:dyDescent="0.25">
      <c r="A726" s="8" t="s">
        <v>512</v>
      </c>
      <c r="B726" s="8" t="s">
        <v>367</v>
      </c>
      <c r="C726" s="8" t="s">
        <v>368</v>
      </c>
      <c r="D726" s="8" t="s">
        <v>544</v>
      </c>
      <c r="E726" s="8" t="s">
        <v>545</v>
      </c>
      <c r="F726" s="9">
        <v>1955.5374179999999</v>
      </c>
      <c r="G726" s="9">
        <v>17444.580000000002</v>
      </c>
    </row>
    <row r="727" spans="1:7" x14ac:dyDescent="0.25">
      <c r="A727" s="8" t="s">
        <v>512</v>
      </c>
      <c r="B727" s="8" t="s">
        <v>647</v>
      </c>
      <c r="C727" s="8" t="s">
        <v>648</v>
      </c>
      <c r="D727" s="8" t="s">
        <v>623</v>
      </c>
      <c r="E727" s="8" t="s">
        <v>624</v>
      </c>
      <c r="F727" s="9">
        <v>2120.303661599999</v>
      </c>
      <c r="G727" s="9">
        <v>18917.77</v>
      </c>
    </row>
    <row r="728" spans="1:7" x14ac:dyDescent="0.25">
      <c r="A728" s="8" t="s">
        <v>512</v>
      </c>
      <c r="B728" s="8" t="s">
        <v>442</v>
      </c>
      <c r="C728" s="8" t="s">
        <v>443</v>
      </c>
      <c r="D728" s="8" t="s">
        <v>55</v>
      </c>
      <c r="E728" s="8" t="s">
        <v>515</v>
      </c>
      <c r="F728" s="9">
        <v>2193.2982360000005</v>
      </c>
      <c r="G728" s="9">
        <v>19653.21</v>
      </c>
    </row>
    <row r="729" spans="1:7" x14ac:dyDescent="0.25">
      <c r="A729" s="8" t="s">
        <v>512</v>
      </c>
      <c r="B729" s="8" t="s">
        <v>629</v>
      </c>
      <c r="C729" s="8" t="s">
        <v>630</v>
      </c>
      <c r="D729" s="8" t="s">
        <v>576</v>
      </c>
      <c r="E729" s="8" t="s">
        <v>577</v>
      </c>
      <c r="F729" s="9">
        <v>2226.6736879999994</v>
      </c>
      <c r="G729" s="9">
        <v>19863.28</v>
      </c>
    </row>
    <row r="730" spans="1:7" x14ac:dyDescent="0.25">
      <c r="A730" s="8" t="s">
        <v>512</v>
      </c>
      <c r="B730" s="8" t="s">
        <v>530</v>
      </c>
      <c r="C730" s="8" t="s">
        <v>531</v>
      </c>
      <c r="D730" s="8" t="s">
        <v>649</v>
      </c>
      <c r="E730" s="8" t="s">
        <v>650</v>
      </c>
      <c r="F730" s="9">
        <v>2239.7579999999994</v>
      </c>
      <c r="G730" s="9">
        <v>19980</v>
      </c>
    </row>
    <row r="731" spans="1:7" x14ac:dyDescent="0.25">
      <c r="A731" s="8" t="s">
        <v>512</v>
      </c>
      <c r="B731" s="8" t="s">
        <v>513</v>
      </c>
      <c r="C731" s="8" t="s">
        <v>514</v>
      </c>
      <c r="D731" s="8" t="s">
        <v>595</v>
      </c>
      <c r="E731" s="8" t="s">
        <v>596</v>
      </c>
      <c r="F731" s="9">
        <v>2241.9999999999995</v>
      </c>
      <c r="G731" s="9">
        <v>20000</v>
      </c>
    </row>
    <row r="732" spans="1:7" x14ac:dyDescent="0.25">
      <c r="A732" s="8" t="s">
        <v>512</v>
      </c>
      <c r="B732" s="8" t="s">
        <v>562</v>
      </c>
      <c r="C732" s="8" t="s">
        <v>563</v>
      </c>
      <c r="D732" s="8" t="s">
        <v>623</v>
      </c>
      <c r="E732" s="8" t="s">
        <v>624</v>
      </c>
      <c r="F732" s="9">
        <v>2241.9999999999995</v>
      </c>
      <c r="G732" s="9">
        <v>20000</v>
      </c>
    </row>
    <row r="733" spans="1:7" x14ac:dyDescent="0.25">
      <c r="A733" s="8" t="s">
        <v>512</v>
      </c>
      <c r="B733" s="8" t="s">
        <v>542</v>
      </c>
      <c r="C733" s="8" t="s">
        <v>543</v>
      </c>
      <c r="D733" s="8" t="s">
        <v>576</v>
      </c>
      <c r="E733" s="8" t="s">
        <v>577</v>
      </c>
      <c r="F733" s="9">
        <v>2424.3844579999995</v>
      </c>
      <c r="G733" s="9">
        <v>21626.98</v>
      </c>
    </row>
    <row r="734" spans="1:7" x14ac:dyDescent="0.25">
      <c r="A734" s="8" t="s">
        <v>512</v>
      </c>
      <c r="B734" s="8" t="s">
        <v>119</v>
      </c>
      <c r="C734" s="8" t="s">
        <v>120</v>
      </c>
      <c r="D734" s="8" t="s">
        <v>651</v>
      </c>
      <c r="E734" s="8" t="s">
        <v>652</v>
      </c>
      <c r="F734" s="9">
        <v>2437.4138471999995</v>
      </c>
      <c r="G734" s="9">
        <v>21747.090000000004</v>
      </c>
    </row>
    <row r="735" spans="1:7" x14ac:dyDescent="0.25">
      <c r="A735" s="8" t="s">
        <v>512</v>
      </c>
      <c r="B735" s="8" t="s">
        <v>495</v>
      </c>
      <c r="C735" s="8" t="s">
        <v>496</v>
      </c>
      <c r="D735" s="8" t="s">
        <v>104</v>
      </c>
      <c r="E735" s="8" t="s">
        <v>653</v>
      </c>
      <c r="F735" s="9">
        <v>2742.0909983999995</v>
      </c>
      <c r="G735" s="9">
        <v>24465.480000000003</v>
      </c>
    </row>
    <row r="736" spans="1:7" x14ac:dyDescent="0.25">
      <c r="A736" s="8" t="s">
        <v>512</v>
      </c>
      <c r="B736" s="8" t="s">
        <v>654</v>
      </c>
      <c r="C736" s="8" t="s">
        <v>655</v>
      </c>
      <c r="D736" s="8" t="s">
        <v>55</v>
      </c>
      <c r="E736" s="8" t="s">
        <v>515</v>
      </c>
      <c r="F736" s="9">
        <v>2762.7347669999995</v>
      </c>
      <c r="G736" s="9">
        <v>24645.27</v>
      </c>
    </row>
    <row r="737" spans="1:7" x14ac:dyDescent="0.25">
      <c r="A737" s="8" t="s">
        <v>512</v>
      </c>
      <c r="B737" s="8" t="s">
        <v>200</v>
      </c>
      <c r="C737" s="8" t="s">
        <v>201</v>
      </c>
      <c r="D737" s="8" t="s">
        <v>55</v>
      </c>
      <c r="E737" s="8" t="s">
        <v>515</v>
      </c>
      <c r="F737" s="9">
        <v>2910.9657179999995</v>
      </c>
      <c r="G737" s="9">
        <v>25967.58</v>
      </c>
    </row>
    <row r="738" spans="1:7" x14ac:dyDescent="0.25">
      <c r="A738" s="8" t="s">
        <v>512</v>
      </c>
      <c r="B738" s="8" t="s">
        <v>581</v>
      </c>
      <c r="C738" s="8" t="s">
        <v>582</v>
      </c>
      <c r="D738" s="8" t="s">
        <v>656</v>
      </c>
      <c r="E738" s="8" t="s">
        <v>657</v>
      </c>
      <c r="F738" s="9">
        <v>0</v>
      </c>
      <c r="G738" s="9">
        <v>27060</v>
      </c>
    </row>
    <row r="739" spans="1:7" x14ac:dyDescent="0.25">
      <c r="A739" s="8" t="s">
        <v>512</v>
      </c>
      <c r="B739" s="8" t="s">
        <v>658</v>
      </c>
      <c r="C739" s="8" t="s">
        <v>659</v>
      </c>
      <c r="D739" s="8" t="s">
        <v>55</v>
      </c>
      <c r="E739" s="8" t="s">
        <v>515</v>
      </c>
      <c r="F739" s="9">
        <v>3110.591155999999</v>
      </c>
      <c r="G739" s="9">
        <v>27748.359999999997</v>
      </c>
    </row>
    <row r="740" spans="1:7" x14ac:dyDescent="0.25">
      <c r="A740" s="8" t="s">
        <v>512</v>
      </c>
      <c r="B740" s="8" t="s">
        <v>660</v>
      </c>
      <c r="C740" s="8" t="s">
        <v>661</v>
      </c>
      <c r="D740" s="8" t="s">
        <v>662</v>
      </c>
      <c r="E740" s="8" t="s">
        <v>663</v>
      </c>
      <c r="F740" s="9">
        <v>3187.7793599999986</v>
      </c>
      <c r="G740" s="9">
        <v>28442</v>
      </c>
    </row>
    <row r="741" spans="1:7" x14ac:dyDescent="0.25">
      <c r="A741" s="8" t="s">
        <v>512</v>
      </c>
      <c r="B741" s="8" t="s">
        <v>243</v>
      </c>
      <c r="C741" s="8" t="s">
        <v>244</v>
      </c>
      <c r="D741" s="8" t="s">
        <v>55</v>
      </c>
      <c r="E741" s="8" t="s">
        <v>515</v>
      </c>
      <c r="F741" s="9">
        <v>3359.8051499999992</v>
      </c>
      <c r="G741" s="9">
        <v>29971.5</v>
      </c>
    </row>
    <row r="742" spans="1:7" x14ac:dyDescent="0.25">
      <c r="A742" s="8" t="s">
        <v>512</v>
      </c>
      <c r="B742" s="8" t="s">
        <v>664</v>
      </c>
      <c r="C742" s="8" t="s">
        <v>665</v>
      </c>
      <c r="D742" s="8" t="s">
        <v>55</v>
      </c>
      <c r="E742" s="8" t="s">
        <v>515</v>
      </c>
      <c r="F742" s="9">
        <v>3386.8391859999988</v>
      </c>
      <c r="G742" s="9">
        <v>30212.659999999996</v>
      </c>
    </row>
    <row r="743" spans="1:7" x14ac:dyDescent="0.25">
      <c r="A743" s="8" t="s">
        <v>512</v>
      </c>
      <c r="B743" s="8" t="s">
        <v>607</v>
      </c>
      <c r="C743" s="8" t="s">
        <v>608</v>
      </c>
      <c r="D743" s="8" t="s">
        <v>666</v>
      </c>
      <c r="E743" s="8" t="s">
        <v>667</v>
      </c>
      <c r="F743" s="9">
        <v>3608.9121143999987</v>
      </c>
      <c r="G743" s="9">
        <v>32199.43</v>
      </c>
    </row>
    <row r="744" spans="1:7" x14ac:dyDescent="0.25">
      <c r="A744" s="8" t="s">
        <v>512</v>
      </c>
      <c r="B744" s="8" t="s">
        <v>32</v>
      </c>
      <c r="C744" s="8" t="s">
        <v>33</v>
      </c>
      <c r="D744" s="8" t="s">
        <v>566</v>
      </c>
      <c r="E744" s="8" t="s">
        <v>567</v>
      </c>
      <c r="F744" s="9">
        <v>3669.2671943999981</v>
      </c>
      <c r="G744" s="9">
        <v>32737.929999999997</v>
      </c>
    </row>
    <row r="745" spans="1:7" x14ac:dyDescent="0.25">
      <c r="A745" s="8" t="s">
        <v>512</v>
      </c>
      <c r="B745" s="8" t="s">
        <v>238</v>
      </c>
      <c r="C745" s="8" t="s">
        <v>239</v>
      </c>
      <c r="D745" s="8" t="s">
        <v>668</v>
      </c>
      <c r="E745" s="8" t="s">
        <v>669</v>
      </c>
      <c r="F745" s="9">
        <v>3834.0374739999993</v>
      </c>
      <c r="G745" s="9">
        <v>34201.94</v>
      </c>
    </row>
    <row r="746" spans="1:7" x14ac:dyDescent="0.25">
      <c r="A746" s="8" t="s">
        <v>512</v>
      </c>
      <c r="B746" s="8" t="s">
        <v>40</v>
      </c>
      <c r="C746" s="8" t="s">
        <v>41</v>
      </c>
      <c r="D746" s="8" t="s">
        <v>670</v>
      </c>
      <c r="E746" s="8" t="s">
        <v>671</v>
      </c>
      <c r="F746" s="9">
        <v>4114.7381159999995</v>
      </c>
      <c r="G746" s="9">
        <v>36705.960000000006</v>
      </c>
    </row>
    <row r="747" spans="1:7" x14ac:dyDescent="0.25">
      <c r="A747" s="8" t="s">
        <v>512</v>
      </c>
      <c r="B747" s="8" t="s">
        <v>672</v>
      </c>
      <c r="C747" s="8" t="s">
        <v>673</v>
      </c>
      <c r="D747" s="8" t="s">
        <v>55</v>
      </c>
      <c r="E747" s="8" t="s">
        <v>515</v>
      </c>
      <c r="F747" s="9">
        <v>4144.4098649999996</v>
      </c>
      <c r="G747" s="9">
        <v>36970.65</v>
      </c>
    </row>
    <row r="748" spans="1:7" x14ac:dyDescent="0.25">
      <c r="A748" s="8" t="s">
        <v>512</v>
      </c>
      <c r="B748" s="8" t="s">
        <v>574</v>
      </c>
      <c r="C748" s="8" t="s">
        <v>575</v>
      </c>
      <c r="D748" s="8" t="s">
        <v>674</v>
      </c>
      <c r="E748" s="8" t="s">
        <v>675</v>
      </c>
      <c r="F748" s="9">
        <v>4145.1667199999983</v>
      </c>
      <c r="G748" s="9">
        <v>36984</v>
      </c>
    </row>
    <row r="749" spans="1:7" x14ac:dyDescent="0.25">
      <c r="A749" s="8" t="s">
        <v>512</v>
      </c>
      <c r="B749" s="8" t="s">
        <v>255</v>
      </c>
      <c r="C749" s="8" t="s">
        <v>256</v>
      </c>
      <c r="D749" s="8" t="s">
        <v>676</v>
      </c>
      <c r="E749" s="8" t="s">
        <v>677</v>
      </c>
      <c r="F749" s="9">
        <v>4230.0352079999993</v>
      </c>
      <c r="G749" s="9">
        <v>37734.480000000003</v>
      </c>
    </row>
    <row r="750" spans="1:7" x14ac:dyDescent="0.25">
      <c r="A750" s="8" t="s">
        <v>512</v>
      </c>
      <c r="B750" s="8" t="s">
        <v>678</v>
      </c>
      <c r="C750" s="8" t="s">
        <v>679</v>
      </c>
      <c r="D750" s="8" t="s">
        <v>55</v>
      </c>
      <c r="E750" s="8" t="s">
        <v>515</v>
      </c>
      <c r="F750" s="9">
        <v>4504.0277859999987</v>
      </c>
      <c r="G750" s="9">
        <v>40178.659999999996</v>
      </c>
    </row>
    <row r="751" spans="1:7" x14ac:dyDescent="0.25">
      <c r="A751" s="8" t="s">
        <v>512</v>
      </c>
      <c r="B751" s="8" t="s">
        <v>680</v>
      </c>
      <c r="C751" s="8" t="s">
        <v>681</v>
      </c>
      <c r="D751" s="8" t="s">
        <v>55</v>
      </c>
      <c r="E751" s="8" t="s">
        <v>515</v>
      </c>
      <c r="F751" s="9">
        <v>4659.6237069999997</v>
      </c>
      <c r="G751" s="9">
        <v>41566.670000000006</v>
      </c>
    </row>
    <row r="752" spans="1:7" x14ac:dyDescent="0.25">
      <c r="A752" s="8" t="s">
        <v>512</v>
      </c>
      <c r="B752" s="8" t="s">
        <v>542</v>
      </c>
      <c r="C752" s="8" t="s">
        <v>543</v>
      </c>
      <c r="D752" s="8" t="s">
        <v>55</v>
      </c>
      <c r="E752" s="8" t="s">
        <v>515</v>
      </c>
      <c r="F752" s="9">
        <v>5138.0228079999979</v>
      </c>
      <c r="G752" s="9">
        <v>49309.239999999991</v>
      </c>
    </row>
    <row r="753" spans="1:7" x14ac:dyDescent="0.25">
      <c r="A753" s="8" t="s">
        <v>512</v>
      </c>
      <c r="B753" s="8" t="s">
        <v>682</v>
      </c>
      <c r="C753" s="8" t="s">
        <v>683</v>
      </c>
      <c r="D753" s="8" t="s">
        <v>684</v>
      </c>
      <c r="E753" s="8" t="s">
        <v>685</v>
      </c>
      <c r="F753" s="9">
        <v>5547.9599999999982</v>
      </c>
      <c r="G753" s="9">
        <v>49500</v>
      </c>
    </row>
    <row r="754" spans="1:7" x14ac:dyDescent="0.25">
      <c r="A754" s="8" t="s">
        <v>512</v>
      </c>
      <c r="B754" s="8" t="s">
        <v>226</v>
      </c>
      <c r="C754" s="8" t="s">
        <v>227</v>
      </c>
      <c r="D754" s="8" t="s">
        <v>686</v>
      </c>
      <c r="E754" s="8" t="s">
        <v>687</v>
      </c>
      <c r="F754" s="9">
        <v>5561.821321999998</v>
      </c>
      <c r="G754" s="9">
        <v>49614.819999999992</v>
      </c>
    </row>
    <row r="755" spans="1:7" x14ac:dyDescent="0.25">
      <c r="A755" s="8" t="s">
        <v>512</v>
      </c>
      <c r="B755" s="8" t="s">
        <v>238</v>
      </c>
      <c r="C755" s="8" t="s">
        <v>239</v>
      </c>
      <c r="D755" s="8" t="s">
        <v>688</v>
      </c>
      <c r="E755" s="8" t="s">
        <v>689</v>
      </c>
      <c r="F755" s="9">
        <v>5911.2269329999981</v>
      </c>
      <c r="G755" s="9">
        <v>52731.729999999996</v>
      </c>
    </row>
    <row r="756" spans="1:7" x14ac:dyDescent="0.25">
      <c r="A756" s="8" t="s">
        <v>512</v>
      </c>
      <c r="B756" s="8" t="s">
        <v>690</v>
      </c>
      <c r="C756" s="8" t="s">
        <v>691</v>
      </c>
      <c r="D756" s="8" t="s">
        <v>55</v>
      </c>
      <c r="E756" s="8" t="s">
        <v>515</v>
      </c>
      <c r="F756" s="9">
        <v>6099.6064989999986</v>
      </c>
      <c r="G756" s="9">
        <v>54412.189999999995</v>
      </c>
    </row>
    <row r="757" spans="1:7" x14ac:dyDescent="0.25">
      <c r="A757" s="8" t="s">
        <v>512</v>
      </c>
      <c r="B757" s="8" t="s">
        <v>495</v>
      </c>
      <c r="C757" s="8" t="s">
        <v>496</v>
      </c>
      <c r="D757" s="8" t="s">
        <v>692</v>
      </c>
      <c r="E757" s="8" t="s">
        <v>693</v>
      </c>
      <c r="F757" s="9">
        <v>6387.2598719999978</v>
      </c>
      <c r="G757" s="9">
        <v>56988.4</v>
      </c>
    </row>
    <row r="758" spans="1:7" x14ac:dyDescent="0.25">
      <c r="A758" s="8" t="s">
        <v>512</v>
      </c>
      <c r="B758" s="8" t="s">
        <v>495</v>
      </c>
      <c r="C758" s="8" t="s">
        <v>496</v>
      </c>
      <c r="D758" s="8" t="s">
        <v>621</v>
      </c>
      <c r="E758" s="8" t="s">
        <v>622</v>
      </c>
      <c r="F758" s="9">
        <v>7569.2432231999965</v>
      </c>
      <c r="G758" s="9">
        <v>67534.289999999994</v>
      </c>
    </row>
    <row r="759" spans="1:7" x14ac:dyDescent="0.25">
      <c r="A759" s="8" t="s">
        <v>512</v>
      </c>
      <c r="B759" s="8" t="s">
        <v>629</v>
      </c>
      <c r="C759" s="8" t="s">
        <v>630</v>
      </c>
      <c r="D759" s="8" t="s">
        <v>694</v>
      </c>
      <c r="E759" s="8" t="s">
        <v>695</v>
      </c>
      <c r="F759" s="9">
        <v>21316.452000000001</v>
      </c>
      <c r="G759" s="9">
        <v>71054.84</v>
      </c>
    </row>
    <row r="760" spans="1:7" x14ac:dyDescent="0.25">
      <c r="A760" s="8" t="s">
        <v>512</v>
      </c>
      <c r="B760" s="8" t="s">
        <v>530</v>
      </c>
      <c r="C760" s="8" t="s">
        <v>531</v>
      </c>
      <c r="D760" s="8" t="s">
        <v>55</v>
      </c>
      <c r="E760" s="8" t="s">
        <v>515</v>
      </c>
      <c r="F760" s="9">
        <v>8079.7678029999988</v>
      </c>
      <c r="G760" s="9">
        <v>72076.430000000008</v>
      </c>
    </row>
    <row r="761" spans="1:7" x14ac:dyDescent="0.25">
      <c r="A761" s="8" t="s">
        <v>512</v>
      </c>
      <c r="B761" s="8" t="s">
        <v>574</v>
      </c>
      <c r="C761" s="8" t="s">
        <v>575</v>
      </c>
      <c r="D761" s="8" t="s">
        <v>696</v>
      </c>
      <c r="E761" s="8" t="s">
        <v>697</v>
      </c>
      <c r="F761" s="9">
        <v>8137.7365199999967</v>
      </c>
      <c r="G761" s="9">
        <v>72606.5</v>
      </c>
    </row>
    <row r="762" spans="1:7" x14ac:dyDescent="0.25">
      <c r="A762" s="8" t="s">
        <v>512</v>
      </c>
      <c r="B762" s="8" t="s">
        <v>32</v>
      </c>
      <c r="C762" s="8" t="s">
        <v>33</v>
      </c>
      <c r="D762" s="8" t="s">
        <v>578</v>
      </c>
      <c r="E762" s="8" t="s">
        <v>579</v>
      </c>
      <c r="F762" s="9">
        <v>8830.3584167999943</v>
      </c>
      <c r="G762" s="9">
        <v>78786.209999999977</v>
      </c>
    </row>
    <row r="763" spans="1:7" x14ac:dyDescent="0.25">
      <c r="A763" s="8" t="s">
        <v>512</v>
      </c>
      <c r="B763" s="8" t="s">
        <v>495</v>
      </c>
      <c r="C763" s="8" t="s">
        <v>496</v>
      </c>
      <c r="D763" s="8" t="s">
        <v>666</v>
      </c>
      <c r="E763" s="8" t="s">
        <v>667</v>
      </c>
      <c r="F763" s="9">
        <v>10064.211271199994</v>
      </c>
      <c r="G763" s="9">
        <v>89794.889999999985</v>
      </c>
    </row>
    <row r="764" spans="1:7" x14ac:dyDescent="0.25">
      <c r="A764" s="8" t="s">
        <v>512</v>
      </c>
      <c r="B764" s="8" t="s">
        <v>265</v>
      </c>
      <c r="C764" s="8" t="s">
        <v>266</v>
      </c>
      <c r="D764" s="8" t="s">
        <v>55</v>
      </c>
      <c r="E764" s="8" t="s">
        <v>515</v>
      </c>
      <c r="F764" s="9">
        <v>10908.748064999998</v>
      </c>
      <c r="G764" s="9">
        <v>97312.65</v>
      </c>
    </row>
    <row r="765" spans="1:7" x14ac:dyDescent="0.25">
      <c r="A765" s="8" t="s">
        <v>512</v>
      </c>
      <c r="B765" s="8" t="s">
        <v>698</v>
      </c>
      <c r="C765" s="8" t="s">
        <v>699</v>
      </c>
      <c r="D765" s="8" t="s">
        <v>55</v>
      </c>
      <c r="E765" s="8" t="s">
        <v>515</v>
      </c>
      <c r="F765" s="9">
        <v>12382.181496999998</v>
      </c>
      <c r="G765" s="9">
        <v>110456.57</v>
      </c>
    </row>
    <row r="766" spans="1:7" x14ac:dyDescent="0.25">
      <c r="A766" s="8" t="s">
        <v>512</v>
      </c>
      <c r="B766" s="8" t="s">
        <v>530</v>
      </c>
      <c r="C766" s="8" t="s">
        <v>531</v>
      </c>
      <c r="D766" s="8" t="s">
        <v>700</v>
      </c>
      <c r="E766" s="8" t="s">
        <v>701</v>
      </c>
      <c r="F766" s="9">
        <v>12886.455499999998</v>
      </c>
      <c r="G766" s="9">
        <v>114955</v>
      </c>
    </row>
    <row r="767" spans="1:7" x14ac:dyDescent="0.25">
      <c r="A767" s="8" t="s">
        <v>512</v>
      </c>
      <c r="B767" s="8" t="s">
        <v>542</v>
      </c>
      <c r="C767" s="8" t="s">
        <v>543</v>
      </c>
      <c r="D767" s="8" t="s">
        <v>532</v>
      </c>
      <c r="E767" s="8" t="s">
        <v>533</v>
      </c>
      <c r="F767" s="9">
        <v>13170.201898999998</v>
      </c>
      <c r="G767" s="9">
        <v>117486.19</v>
      </c>
    </row>
    <row r="768" spans="1:7" x14ac:dyDescent="0.25">
      <c r="A768" s="8" t="s">
        <v>512</v>
      </c>
      <c r="B768" s="8" t="s">
        <v>530</v>
      </c>
      <c r="C768" s="8" t="s">
        <v>531</v>
      </c>
      <c r="D768" s="8" t="s">
        <v>625</v>
      </c>
      <c r="E768" s="8" t="s">
        <v>626</v>
      </c>
      <c r="F768" s="9">
        <v>13370.214081999997</v>
      </c>
      <c r="G768" s="9">
        <v>119270.42</v>
      </c>
    </row>
    <row r="769" spans="1:7" x14ac:dyDescent="0.25">
      <c r="A769" s="8" t="s">
        <v>512</v>
      </c>
      <c r="B769" s="8" t="s">
        <v>367</v>
      </c>
      <c r="C769" s="8" t="s">
        <v>368</v>
      </c>
      <c r="D769" s="8" t="s">
        <v>702</v>
      </c>
      <c r="E769" s="8" t="s">
        <v>703</v>
      </c>
      <c r="F769" s="9">
        <v>14464.832467999995</v>
      </c>
      <c r="G769" s="9">
        <v>129035.07999999999</v>
      </c>
    </row>
    <row r="770" spans="1:7" x14ac:dyDescent="0.25">
      <c r="A770" s="8" t="s">
        <v>512</v>
      </c>
      <c r="B770" s="8" t="s">
        <v>704</v>
      </c>
      <c r="C770" s="8" t="s">
        <v>705</v>
      </c>
      <c r="D770" s="8" t="s">
        <v>706</v>
      </c>
      <c r="E770" s="8" t="s">
        <v>707</v>
      </c>
      <c r="F770" s="9">
        <v>16935.726312000006</v>
      </c>
      <c r="G770" s="9">
        <v>151753.82</v>
      </c>
    </row>
    <row r="771" spans="1:7" x14ac:dyDescent="0.25">
      <c r="A771" s="8" t="s">
        <v>512</v>
      </c>
      <c r="B771" s="8" t="s">
        <v>708</v>
      </c>
      <c r="C771" s="8" t="s">
        <v>709</v>
      </c>
      <c r="D771" s="8" t="s">
        <v>55</v>
      </c>
      <c r="E771" s="8" t="s">
        <v>515</v>
      </c>
      <c r="F771" s="9">
        <v>17160.733214999997</v>
      </c>
      <c r="G771" s="9">
        <v>153084.15</v>
      </c>
    </row>
    <row r="772" spans="1:7" x14ac:dyDescent="0.25">
      <c r="A772" s="8" t="s">
        <v>512</v>
      </c>
      <c r="B772" s="8" t="s">
        <v>581</v>
      </c>
      <c r="C772" s="8" t="s">
        <v>582</v>
      </c>
      <c r="D772" s="8" t="s">
        <v>540</v>
      </c>
      <c r="E772" s="8" t="s">
        <v>541</v>
      </c>
      <c r="F772" s="9">
        <v>17295.852949999997</v>
      </c>
      <c r="G772" s="9">
        <v>154289.5</v>
      </c>
    </row>
    <row r="773" spans="1:7" x14ac:dyDescent="0.25">
      <c r="A773" s="8" t="s">
        <v>512</v>
      </c>
      <c r="B773" s="8" t="s">
        <v>488</v>
      </c>
      <c r="C773" s="8" t="s">
        <v>489</v>
      </c>
      <c r="D773" s="8" t="s">
        <v>55</v>
      </c>
      <c r="E773" s="8" t="s">
        <v>515</v>
      </c>
      <c r="F773" s="9">
        <v>17446.184654999994</v>
      </c>
      <c r="G773" s="9">
        <v>155630.54999999999</v>
      </c>
    </row>
    <row r="774" spans="1:7" x14ac:dyDescent="0.25">
      <c r="A774" s="8" t="s">
        <v>512</v>
      </c>
      <c r="B774" s="8" t="s">
        <v>710</v>
      </c>
      <c r="C774" s="8" t="s">
        <v>711</v>
      </c>
      <c r="D774" s="8" t="s">
        <v>55</v>
      </c>
      <c r="E774" s="8" t="s">
        <v>515</v>
      </c>
      <c r="F774" s="9">
        <v>18379.972049999997</v>
      </c>
      <c r="G774" s="9">
        <v>163960.5</v>
      </c>
    </row>
    <row r="775" spans="1:7" x14ac:dyDescent="0.25">
      <c r="A775" s="8" t="s">
        <v>512</v>
      </c>
      <c r="B775" s="8" t="s">
        <v>290</v>
      </c>
      <c r="C775" s="8" t="s">
        <v>291</v>
      </c>
      <c r="D775" s="8" t="s">
        <v>712</v>
      </c>
      <c r="E775" s="8" t="s">
        <v>713</v>
      </c>
      <c r="F775" s="9">
        <v>19063.516372999995</v>
      </c>
      <c r="G775" s="9">
        <v>170058.13</v>
      </c>
    </row>
    <row r="776" spans="1:7" x14ac:dyDescent="0.25">
      <c r="A776" s="8" t="s">
        <v>512</v>
      </c>
      <c r="B776" s="8" t="s">
        <v>367</v>
      </c>
      <c r="C776" s="8" t="s">
        <v>368</v>
      </c>
      <c r="D776" s="8" t="s">
        <v>714</v>
      </c>
      <c r="E776" s="8" t="s">
        <v>715</v>
      </c>
      <c r="F776" s="9">
        <v>19174.032399999996</v>
      </c>
      <c r="G776" s="9">
        <v>171044</v>
      </c>
    </row>
    <row r="777" spans="1:7" x14ac:dyDescent="0.25">
      <c r="A777" s="8" t="s">
        <v>512</v>
      </c>
      <c r="B777" s="8" t="s">
        <v>482</v>
      </c>
      <c r="C777" s="8" t="s">
        <v>483</v>
      </c>
      <c r="D777" s="8" t="s">
        <v>55</v>
      </c>
      <c r="E777" s="8" t="s">
        <v>515</v>
      </c>
      <c r="F777" s="9">
        <v>19762.718824</v>
      </c>
      <c r="G777" s="9">
        <v>176295.44000000003</v>
      </c>
    </row>
    <row r="778" spans="1:7" x14ac:dyDescent="0.25">
      <c r="A778" s="8" t="s">
        <v>512</v>
      </c>
      <c r="B778" s="8" t="s">
        <v>40</v>
      </c>
      <c r="C778" s="8" t="s">
        <v>41</v>
      </c>
      <c r="D778" s="8" t="s">
        <v>617</v>
      </c>
      <c r="E778" s="8" t="s">
        <v>618</v>
      </c>
      <c r="F778" s="9">
        <v>20143.291597999996</v>
      </c>
      <c r="G778" s="9">
        <v>179690.38</v>
      </c>
    </row>
    <row r="779" spans="1:7" x14ac:dyDescent="0.25">
      <c r="A779" s="8" t="s">
        <v>512</v>
      </c>
      <c r="B779" s="8" t="s">
        <v>716</v>
      </c>
      <c r="C779" s="8" t="s">
        <v>717</v>
      </c>
      <c r="D779" s="8" t="s">
        <v>55</v>
      </c>
      <c r="E779" s="8" t="s">
        <v>515</v>
      </c>
      <c r="F779" s="9">
        <v>22325.073979199991</v>
      </c>
      <c r="G779" s="9">
        <v>199188.74</v>
      </c>
    </row>
    <row r="780" spans="1:7" x14ac:dyDescent="0.25">
      <c r="A780" s="8" t="s">
        <v>512</v>
      </c>
      <c r="B780" s="8" t="s">
        <v>226</v>
      </c>
      <c r="C780" s="8" t="s">
        <v>227</v>
      </c>
      <c r="D780" s="8" t="s">
        <v>603</v>
      </c>
      <c r="E780" s="8" t="s">
        <v>604</v>
      </c>
      <c r="F780" s="9">
        <v>25411.162057999994</v>
      </c>
      <c r="G780" s="9">
        <v>226682.98</v>
      </c>
    </row>
    <row r="781" spans="1:7" x14ac:dyDescent="0.25">
      <c r="A781" s="8" t="s">
        <v>512</v>
      </c>
      <c r="B781" s="8" t="s">
        <v>40</v>
      </c>
      <c r="C781" s="8" t="s">
        <v>41</v>
      </c>
      <c r="D781" s="8" t="s">
        <v>712</v>
      </c>
      <c r="E781" s="8" t="s">
        <v>713</v>
      </c>
      <c r="F781" s="9">
        <v>25562.284068000001</v>
      </c>
      <c r="G781" s="9">
        <v>228031.08000000005</v>
      </c>
    </row>
    <row r="782" spans="1:7" x14ac:dyDescent="0.25">
      <c r="A782" s="8" t="s">
        <v>512</v>
      </c>
      <c r="B782" s="8" t="s">
        <v>619</v>
      </c>
      <c r="C782" s="8" t="s">
        <v>620</v>
      </c>
      <c r="D782" s="8" t="s">
        <v>55</v>
      </c>
      <c r="E782" s="8" t="s">
        <v>515</v>
      </c>
      <c r="F782" s="9">
        <v>26469.969465599992</v>
      </c>
      <c r="G782" s="9">
        <v>236170.32</v>
      </c>
    </row>
    <row r="783" spans="1:7" x14ac:dyDescent="0.25">
      <c r="A783" s="8" t="s">
        <v>512</v>
      </c>
      <c r="B783" s="8" t="s">
        <v>290</v>
      </c>
      <c r="C783" s="8" t="s">
        <v>291</v>
      </c>
      <c r="D783" s="8" t="s">
        <v>536</v>
      </c>
      <c r="E783" s="8" t="s">
        <v>537</v>
      </c>
      <c r="F783" s="9">
        <v>26766.594545999993</v>
      </c>
      <c r="G783" s="9">
        <v>238774.26</v>
      </c>
    </row>
    <row r="784" spans="1:7" x14ac:dyDescent="0.25">
      <c r="A784" s="8" t="s">
        <v>512</v>
      </c>
      <c r="B784" s="8" t="s">
        <v>718</v>
      </c>
      <c r="C784" s="8" t="s">
        <v>719</v>
      </c>
      <c r="D784" s="8" t="s">
        <v>55</v>
      </c>
      <c r="E784" s="8" t="s">
        <v>515</v>
      </c>
      <c r="F784" s="9">
        <v>27908.896908999996</v>
      </c>
      <c r="G784" s="9">
        <v>248964.29</v>
      </c>
    </row>
    <row r="785" spans="1:7" x14ac:dyDescent="0.25">
      <c r="A785" s="8" t="s">
        <v>512</v>
      </c>
      <c r="B785" s="8" t="s">
        <v>720</v>
      </c>
      <c r="C785" s="8" t="s">
        <v>721</v>
      </c>
      <c r="D785" s="8" t="s">
        <v>722</v>
      </c>
      <c r="E785" s="8" t="s">
        <v>723</v>
      </c>
      <c r="F785" s="9">
        <v>33535.732867999992</v>
      </c>
      <c r="G785" s="9">
        <v>299159.08</v>
      </c>
    </row>
    <row r="786" spans="1:7" x14ac:dyDescent="0.25">
      <c r="A786" s="8" t="s">
        <v>512</v>
      </c>
      <c r="B786" s="8" t="s">
        <v>226</v>
      </c>
      <c r="C786" s="8" t="s">
        <v>227</v>
      </c>
      <c r="D786" s="8" t="s">
        <v>536</v>
      </c>
      <c r="E786" s="8" t="s">
        <v>537</v>
      </c>
      <c r="F786" s="9">
        <v>33774.606757999994</v>
      </c>
      <c r="G786" s="9">
        <v>301289.98</v>
      </c>
    </row>
    <row r="787" spans="1:7" x14ac:dyDescent="0.25">
      <c r="A787" s="8" t="s">
        <v>512</v>
      </c>
      <c r="B787" s="8" t="s">
        <v>495</v>
      </c>
      <c r="C787" s="8" t="s">
        <v>496</v>
      </c>
      <c r="D787" s="8" t="s">
        <v>55</v>
      </c>
      <c r="E787" s="8" t="s">
        <v>515</v>
      </c>
      <c r="F787" s="9">
        <v>35463.709139999984</v>
      </c>
      <c r="G787" s="9">
        <v>316414.25</v>
      </c>
    </row>
    <row r="788" spans="1:7" x14ac:dyDescent="0.25">
      <c r="A788" s="8" t="s">
        <v>512</v>
      </c>
      <c r="B788" s="8" t="s">
        <v>601</v>
      </c>
      <c r="C788" s="8" t="s">
        <v>602</v>
      </c>
      <c r="D788" s="8" t="s">
        <v>55</v>
      </c>
      <c r="E788" s="8" t="s">
        <v>515</v>
      </c>
      <c r="F788" s="9">
        <v>35470.440984999994</v>
      </c>
      <c r="G788" s="9">
        <v>316417.84999999998</v>
      </c>
    </row>
    <row r="789" spans="1:7" x14ac:dyDescent="0.25">
      <c r="A789" s="8" t="s">
        <v>512</v>
      </c>
      <c r="B789" s="8" t="s">
        <v>226</v>
      </c>
      <c r="C789" s="8" t="s">
        <v>227</v>
      </c>
      <c r="D789" s="8" t="s">
        <v>617</v>
      </c>
      <c r="E789" s="8" t="s">
        <v>618</v>
      </c>
      <c r="F789" s="9">
        <v>36060.271949999988</v>
      </c>
      <c r="G789" s="9">
        <v>321679.49999999994</v>
      </c>
    </row>
    <row r="790" spans="1:7" x14ac:dyDescent="0.25">
      <c r="A790" s="8" t="s">
        <v>512</v>
      </c>
      <c r="B790" s="8" t="s">
        <v>226</v>
      </c>
      <c r="C790" s="8" t="s">
        <v>227</v>
      </c>
      <c r="D790" s="8" t="s">
        <v>635</v>
      </c>
      <c r="E790" s="8" t="s">
        <v>636</v>
      </c>
      <c r="F790" s="9">
        <v>36816.360666999994</v>
      </c>
      <c r="G790" s="9">
        <v>328424.27</v>
      </c>
    </row>
    <row r="791" spans="1:7" x14ac:dyDescent="0.25">
      <c r="A791" s="8" t="s">
        <v>512</v>
      </c>
      <c r="B791" s="8" t="s">
        <v>113</v>
      </c>
      <c r="C791" s="8" t="s">
        <v>114</v>
      </c>
      <c r="D791" s="8" t="s">
        <v>55</v>
      </c>
      <c r="E791" s="8" t="s">
        <v>515</v>
      </c>
      <c r="F791" s="9">
        <v>44182.318267999995</v>
      </c>
      <c r="G791" s="9">
        <v>394133.08</v>
      </c>
    </row>
    <row r="792" spans="1:7" x14ac:dyDescent="0.25">
      <c r="A792" s="8" t="s">
        <v>512</v>
      </c>
      <c r="B792" s="8" t="s">
        <v>724</v>
      </c>
      <c r="C792" s="8" t="s">
        <v>725</v>
      </c>
      <c r="D792" s="8" t="s">
        <v>55</v>
      </c>
      <c r="E792" s="8" t="s">
        <v>515</v>
      </c>
      <c r="F792" s="9">
        <v>45293.292043999987</v>
      </c>
      <c r="G792" s="9">
        <v>404043.63999999996</v>
      </c>
    </row>
    <row r="793" spans="1:7" x14ac:dyDescent="0.25">
      <c r="A793" s="8" t="s">
        <v>512</v>
      </c>
      <c r="B793" s="8" t="s">
        <v>495</v>
      </c>
      <c r="C793" s="8" t="s">
        <v>496</v>
      </c>
      <c r="D793" s="8" t="s">
        <v>599</v>
      </c>
      <c r="E793" s="8" t="s">
        <v>600</v>
      </c>
      <c r="F793" s="9">
        <v>48600.08140559998</v>
      </c>
      <c r="G793" s="9">
        <v>433619.56999999995</v>
      </c>
    </row>
    <row r="794" spans="1:7" x14ac:dyDescent="0.25">
      <c r="A794" s="8" t="s">
        <v>512</v>
      </c>
      <c r="B794" s="8" t="s">
        <v>726</v>
      </c>
      <c r="C794" s="8" t="s">
        <v>727</v>
      </c>
      <c r="D794" s="8" t="s">
        <v>55</v>
      </c>
      <c r="E794" s="8" t="s">
        <v>515</v>
      </c>
      <c r="F794" s="9">
        <v>51262.305405999985</v>
      </c>
      <c r="G794" s="9">
        <v>457290.85999999993</v>
      </c>
    </row>
    <row r="795" spans="1:7" x14ac:dyDescent="0.25">
      <c r="A795" s="8" t="s">
        <v>512</v>
      </c>
      <c r="B795" s="8" t="s">
        <v>647</v>
      </c>
      <c r="C795" s="8" t="s">
        <v>648</v>
      </c>
      <c r="D795" s="8" t="s">
        <v>55</v>
      </c>
      <c r="E795" s="8" t="s">
        <v>515</v>
      </c>
      <c r="F795" s="9">
        <v>52175.023192799985</v>
      </c>
      <c r="G795" s="9">
        <v>465515.91000000003</v>
      </c>
    </row>
    <row r="796" spans="1:7" x14ac:dyDescent="0.25">
      <c r="A796" s="8" t="s">
        <v>512</v>
      </c>
      <c r="B796" s="8" t="s">
        <v>597</v>
      </c>
      <c r="C796" s="8" t="s">
        <v>598</v>
      </c>
      <c r="D796" s="8" t="s">
        <v>55</v>
      </c>
      <c r="E796" s="8" t="s">
        <v>515</v>
      </c>
      <c r="F796" s="9">
        <v>53681.286643999993</v>
      </c>
      <c r="G796" s="9">
        <v>478869.64</v>
      </c>
    </row>
    <row r="797" spans="1:7" x14ac:dyDescent="0.25">
      <c r="A797" s="8" t="s">
        <v>512</v>
      </c>
      <c r="B797" s="8" t="s">
        <v>718</v>
      </c>
      <c r="C797" s="8" t="s">
        <v>719</v>
      </c>
      <c r="D797" s="8" t="s">
        <v>722</v>
      </c>
      <c r="E797" s="8" t="s">
        <v>723</v>
      </c>
      <c r="F797" s="9">
        <v>54950.211561999982</v>
      </c>
      <c r="G797" s="9">
        <v>490189.22</v>
      </c>
    </row>
    <row r="798" spans="1:7" x14ac:dyDescent="0.25">
      <c r="A798" s="8" t="s">
        <v>512</v>
      </c>
      <c r="B798" s="8" t="s">
        <v>601</v>
      </c>
      <c r="C798" s="8" t="s">
        <v>602</v>
      </c>
      <c r="D798" s="8" t="s">
        <v>676</v>
      </c>
      <c r="E798" s="8" t="s">
        <v>677</v>
      </c>
      <c r="F798" s="9">
        <v>56821.522644999983</v>
      </c>
      <c r="G798" s="9">
        <v>506882.44999999995</v>
      </c>
    </row>
    <row r="799" spans="1:7" x14ac:dyDescent="0.25">
      <c r="A799" s="8" t="s">
        <v>512</v>
      </c>
      <c r="B799" s="8" t="s">
        <v>728</v>
      </c>
      <c r="C799" s="8" t="s">
        <v>729</v>
      </c>
      <c r="D799" s="8" t="s">
        <v>55</v>
      </c>
      <c r="E799" s="8" t="s">
        <v>515</v>
      </c>
      <c r="F799" s="9">
        <v>58125.215377999994</v>
      </c>
      <c r="G799" s="9">
        <v>518512.18000000005</v>
      </c>
    </row>
    <row r="800" spans="1:7" x14ac:dyDescent="0.25">
      <c r="A800" s="8" t="s">
        <v>512</v>
      </c>
      <c r="B800" s="8" t="s">
        <v>386</v>
      </c>
      <c r="C800" s="8" t="s">
        <v>387</v>
      </c>
      <c r="D800" s="8" t="s">
        <v>55</v>
      </c>
      <c r="E800" s="8" t="s">
        <v>515</v>
      </c>
      <c r="F800" s="9">
        <v>60361.860360999992</v>
      </c>
      <c r="G800" s="9">
        <v>538464.41</v>
      </c>
    </row>
    <row r="801" spans="1:7" x14ac:dyDescent="0.25">
      <c r="A801" s="8" t="s">
        <v>512</v>
      </c>
      <c r="B801" s="8" t="s">
        <v>146</v>
      </c>
      <c r="C801" s="8" t="s">
        <v>147</v>
      </c>
      <c r="D801" s="8" t="s">
        <v>706</v>
      </c>
      <c r="E801" s="8" t="s">
        <v>707</v>
      </c>
      <c r="F801" s="9">
        <v>64671.701800999981</v>
      </c>
      <c r="G801" s="9">
        <v>576910.80999999994</v>
      </c>
    </row>
    <row r="802" spans="1:7" x14ac:dyDescent="0.25">
      <c r="A802" s="8" t="s">
        <v>512</v>
      </c>
      <c r="B802" s="8" t="s">
        <v>198</v>
      </c>
      <c r="C802" s="8" t="s">
        <v>199</v>
      </c>
      <c r="D802" s="8" t="s">
        <v>55</v>
      </c>
      <c r="E802" s="8" t="s">
        <v>515</v>
      </c>
      <c r="F802" s="9">
        <v>66422.810052000015</v>
      </c>
      <c r="G802" s="9">
        <v>595186.47</v>
      </c>
    </row>
    <row r="803" spans="1:7" x14ac:dyDescent="0.25">
      <c r="A803" s="8" t="s">
        <v>512</v>
      </c>
      <c r="B803" s="8" t="s">
        <v>562</v>
      </c>
      <c r="C803" s="8" t="s">
        <v>563</v>
      </c>
      <c r="D803" s="8" t="s">
        <v>55</v>
      </c>
      <c r="E803" s="8" t="s">
        <v>515</v>
      </c>
      <c r="F803" s="9">
        <v>68936.659521999987</v>
      </c>
      <c r="G803" s="9">
        <v>614956.82000000007</v>
      </c>
    </row>
    <row r="804" spans="1:7" x14ac:dyDescent="0.25">
      <c r="A804" s="8" t="s">
        <v>512</v>
      </c>
      <c r="B804" s="8" t="s">
        <v>234</v>
      </c>
      <c r="C804" s="8" t="s">
        <v>235</v>
      </c>
      <c r="D804" s="8" t="s">
        <v>55</v>
      </c>
      <c r="E804" s="8" t="s">
        <v>515</v>
      </c>
      <c r="F804" s="9">
        <v>69551.553804999974</v>
      </c>
      <c r="G804" s="9">
        <v>620442.04999999981</v>
      </c>
    </row>
    <row r="805" spans="1:7" x14ac:dyDescent="0.25">
      <c r="A805" s="8" t="s">
        <v>512</v>
      </c>
      <c r="B805" s="8" t="s">
        <v>428</v>
      </c>
      <c r="C805" s="8" t="s">
        <v>429</v>
      </c>
      <c r="D805" s="8" t="s">
        <v>55</v>
      </c>
      <c r="E805" s="8" t="s">
        <v>515</v>
      </c>
      <c r="F805" s="9">
        <v>70938.830539999966</v>
      </c>
      <c r="G805" s="9">
        <v>632817.39999999979</v>
      </c>
    </row>
    <row r="806" spans="1:7" x14ac:dyDescent="0.25">
      <c r="A806" s="8" t="s">
        <v>512</v>
      </c>
      <c r="B806" s="8" t="s">
        <v>422</v>
      </c>
      <c r="C806" s="8" t="s">
        <v>423</v>
      </c>
      <c r="D806" s="8" t="s">
        <v>55</v>
      </c>
      <c r="E806" s="8" t="s">
        <v>515</v>
      </c>
      <c r="F806" s="9">
        <v>71133.234359999988</v>
      </c>
      <c r="G806" s="9">
        <v>634551.6</v>
      </c>
    </row>
    <row r="807" spans="1:7" x14ac:dyDescent="0.25">
      <c r="A807" s="8" t="s">
        <v>512</v>
      </c>
      <c r="B807" s="8" t="s">
        <v>486</v>
      </c>
      <c r="C807" s="8" t="s">
        <v>487</v>
      </c>
      <c r="D807" s="8" t="s">
        <v>55</v>
      </c>
      <c r="E807" s="8" t="s">
        <v>515</v>
      </c>
      <c r="F807" s="9">
        <v>72805.951324999987</v>
      </c>
      <c r="G807" s="9">
        <v>649473.25</v>
      </c>
    </row>
    <row r="808" spans="1:7" x14ac:dyDescent="0.25">
      <c r="A808" s="8" t="s">
        <v>512</v>
      </c>
      <c r="B808" s="8" t="s">
        <v>238</v>
      </c>
      <c r="C808" s="8" t="s">
        <v>239</v>
      </c>
      <c r="D808" s="8" t="s">
        <v>55</v>
      </c>
      <c r="E808" s="8" t="s">
        <v>515</v>
      </c>
      <c r="F808" s="9">
        <v>73533.96795999998</v>
      </c>
      <c r="G808" s="9">
        <v>655967.60000000009</v>
      </c>
    </row>
    <row r="809" spans="1:7" x14ac:dyDescent="0.25">
      <c r="A809" s="8" t="s">
        <v>512</v>
      </c>
      <c r="B809" s="8" t="s">
        <v>730</v>
      </c>
      <c r="C809" s="8" t="s">
        <v>731</v>
      </c>
      <c r="D809" s="8" t="s">
        <v>55</v>
      </c>
      <c r="E809" s="8" t="s">
        <v>515</v>
      </c>
      <c r="F809" s="9">
        <v>73795.211404999995</v>
      </c>
      <c r="G809" s="9">
        <v>658298.05000000005</v>
      </c>
    </row>
    <row r="810" spans="1:7" x14ac:dyDescent="0.25">
      <c r="A810" s="8" t="s">
        <v>512</v>
      </c>
      <c r="B810" s="8" t="s">
        <v>238</v>
      </c>
      <c r="C810" s="8" t="s">
        <v>239</v>
      </c>
      <c r="D810" s="8" t="s">
        <v>732</v>
      </c>
      <c r="E810" s="8" t="s">
        <v>733</v>
      </c>
      <c r="F810" s="9">
        <v>75952.016525999978</v>
      </c>
      <c r="G810" s="9">
        <v>677538.05999999994</v>
      </c>
    </row>
    <row r="811" spans="1:7" x14ac:dyDescent="0.25">
      <c r="A811" s="8" t="s">
        <v>512</v>
      </c>
      <c r="B811" s="8" t="s">
        <v>534</v>
      </c>
      <c r="C811" s="8" t="s">
        <v>535</v>
      </c>
      <c r="D811" s="8" t="s">
        <v>55</v>
      </c>
      <c r="E811" s="8" t="s">
        <v>515</v>
      </c>
      <c r="F811" s="9">
        <v>77030.475696999987</v>
      </c>
      <c r="G811" s="9">
        <v>687158.57000000007</v>
      </c>
    </row>
    <row r="812" spans="1:7" x14ac:dyDescent="0.25">
      <c r="A812" s="8" t="s">
        <v>512</v>
      </c>
      <c r="B812" s="8" t="s">
        <v>40</v>
      </c>
      <c r="C812" s="8" t="s">
        <v>41</v>
      </c>
      <c r="D812" s="8" t="s">
        <v>585</v>
      </c>
      <c r="E812" s="8" t="s">
        <v>586</v>
      </c>
      <c r="F812" s="9">
        <v>77712.644552999976</v>
      </c>
      <c r="G812" s="9">
        <v>693243.92999999993</v>
      </c>
    </row>
    <row r="813" spans="1:7" x14ac:dyDescent="0.25">
      <c r="A813" s="8" t="s">
        <v>512</v>
      </c>
      <c r="B813" s="8" t="s">
        <v>734</v>
      </c>
      <c r="C813" s="8" t="s">
        <v>735</v>
      </c>
      <c r="D813" s="8" t="s">
        <v>55</v>
      </c>
      <c r="E813" s="8" t="s">
        <v>515</v>
      </c>
      <c r="F813" s="9">
        <v>80322.279865999997</v>
      </c>
      <c r="G813" s="9">
        <v>716523.46</v>
      </c>
    </row>
    <row r="814" spans="1:7" x14ac:dyDescent="0.25">
      <c r="A814" s="8" t="s">
        <v>512</v>
      </c>
      <c r="B814" s="8" t="s">
        <v>32</v>
      </c>
      <c r="C814" s="8" t="s">
        <v>33</v>
      </c>
      <c r="D814" s="8" t="s">
        <v>736</v>
      </c>
      <c r="E814" s="8" t="s">
        <v>737</v>
      </c>
      <c r="F814" s="9">
        <v>80568.359431199948</v>
      </c>
      <c r="G814" s="9">
        <v>718846.88999999978</v>
      </c>
    </row>
    <row r="815" spans="1:7" x14ac:dyDescent="0.25">
      <c r="A815" s="8" t="s">
        <v>512</v>
      </c>
      <c r="B815" s="8" t="s">
        <v>40</v>
      </c>
      <c r="C815" s="8" t="s">
        <v>41</v>
      </c>
      <c r="D815" s="8" t="s">
        <v>55</v>
      </c>
      <c r="E815" s="8" t="s">
        <v>515</v>
      </c>
      <c r="F815" s="9">
        <v>83672.131657000005</v>
      </c>
      <c r="G815" s="9">
        <v>746406.17000000016</v>
      </c>
    </row>
    <row r="816" spans="1:7" x14ac:dyDescent="0.25">
      <c r="A816" s="8" t="s">
        <v>512</v>
      </c>
      <c r="B816" s="8" t="s">
        <v>432</v>
      </c>
      <c r="C816" s="8" t="s">
        <v>433</v>
      </c>
      <c r="D816" s="8" t="s">
        <v>55</v>
      </c>
      <c r="E816" s="8" t="s">
        <v>515</v>
      </c>
      <c r="F816" s="9">
        <v>86115.546210999993</v>
      </c>
      <c r="G816" s="9">
        <v>768202.91</v>
      </c>
    </row>
    <row r="817" spans="1:7" x14ac:dyDescent="0.25">
      <c r="A817" s="8" t="s">
        <v>512</v>
      </c>
      <c r="B817" s="8" t="s">
        <v>52</v>
      </c>
      <c r="C817" s="8" t="s">
        <v>53</v>
      </c>
      <c r="D817" s="8" t="s">
        <v>55</v>
      </c>
      <c r="E817" s="8" t="s">
        <v>515</v>
      </c>
      <c r="F817" s="9">
        <v>87583.250211999999</v>
      </c>
      <c r="G817" s="9">
        <v>781295.72000000009</v>
      </c>
    </row>
    <row r="818" spans="1:7" x14ac:dyDescent="0.25">
      <c r="A818" s="8" t="s">
        <v>512</v>
      </c>
      <c r="B818" s="8" t="s">
        <v>40</v>
      </c>
      <c r="C818" s="8" t="s">
        <v>41</v>
      </c>
      <c r="D818" s="8" t="s">
        <v>446</v>
      </c>
      <c r="E818" s="8" t="s">
        <v>580</v>
      </c>
      <c r="F818" s="9">
        <v>89789.822127999956</v>
      </c>
      <c r="G818" s="9">
        <v>800979.67999999982</v>
      </c>
    </row>
    <row r="819" spans="1:7" x14ac:dyDescent="0.25">
      <c r="A819" s="8" t="s">
        <v>512</v>
      </c>
      <c r="B819" s="8" t="s">
        <v>426</v>
      </c>
      <c r="C819" s="8" t="s">
        <v>427</v>
      </c>
      <c r="D819" s="8" t="s">
        <v>55</v>
      </c>
      <c r="E819" s="8" t="s">
        <v>515</v>
      </c>
      <c r="F819" s="9">
        <v>95096.010609999998</v>
      </c>
      <c r="G819" s="9">
        <v>848314.10000000009</v>
      </c>
    </row>
    <row r="820" spans="1:7" x14ac:dyDescent="0.25">
      <c r="A820" s="8" t="s">
        <v>512</v>
      </c>
      <c r="B820" s="8" t="s">
        <v>738</v>
      </c>
      <c r="C820" s="8" t="s">
        <v>739</v>
      </c>
      <c r="D820" s="8" t="s">
        <v>55</v>
      </c>
      <c r="E820" s="8" t="s">
        <v>515</v>
      </c>
      <c r="F820" s="9">
        <v>95175.213743999979</v>
      </c>
      <c r="G820" s="9">
        <v>849020.64</v>
      </c>
    </row>
    <row r="821" spans="1:7" x14ac:dyDescent="0.25">
      <c r="A821" s="8" t="s">
        <v>512</v>
      </c>
      <c r="B821" s="8" t="s">
        <v>740</v>
      </c>
      <c r="C821" s="8" t="s">
        <v>741</v>
      </c>
      <c r="D821" s="8" t="s">
        <v>742</v>
      </c>
      <c r="E821" s="8" t="s">
        <v>743</v>
      </c>
      <c r="F821" s="9">
        <v>97334.321450399962</v>
      </c>
      <c r="G821" s="9">
        <v>868436.13</v>
      </c>
    </row>
    <row r="822" spans="1:7" x14ac:dyDescent="0.25">
      <c r="A822" s="8" t="s">
        <v>512</v>
      </c>
      <c r="B822" s="8" t="s">
        <v>611</v>
      </c>
      <c r="C822" s="8" t="s">
        <v>612</v>
      </c>
      <c r="D822" s="8" t="s">
        <v>536</v>
      </c>
      <c r="E822" s="8" t="s">
        <v>537</v>
      </c>
      <c r="F822" s="9">
        <v>98907.497640000031</v>
      </c>
      <c r="G822" s="9">
        <v>886267.9</v>
      </c>
    </row>
    <row r="823" spans="1:7" x14ac:dyDescent="0.25">
      <c r="A823" s="8" t="s">
        <v>512</v>
      </c>
      <c r="B823" s="8" t="s">
        <v>744</v>
      </c>
      <c r="C823" s="8" t="s">
        <v>745</v>
      </c>
      <c r="D823" s="8" t="s">
        <v>55</v>
      </c>
      <c r="E823" s="8" t="s">
        <v>515</v>
      </c>
      <c r="F823" s="9">
        <v>105975.66199899999</v>
      </c>
      <c r="G823" s="9">
        <v>945367.19000000006</v>
      </c>
    </row>
    <row r="824" spans="1:7" x14ac:dyDescent="0.25">
      <c r="A824" s="8" t="s">
        <v>512</v>
      </c>
      <c r="B824" s="8" t="s">
        <v>438</v>
      </c>
      <c r="C824" s="8" t="s">
        <v>439</v>
      </c>
      <c r="D824" s="8" t="s">
        <v>55</v>
      </c>
      <c r="E824" s="8" t="s">
        <v>515</v>
      </c>
      <c r="F824" s="9">
        <v>106844.14778099998</v>
      </c>
      <c r="G824" s="9">
        <v>953114.61</v>
      </c>
    </row>
    <row r="825" spans="1:7" x14ac:dyDescent="0.25">
      <c r="A825" s="8" t="s">
        <v>512</v>
      </c>
      <c r="B825" s="8" t="s">
        <v>746</v>
      </c>
      <c r="C825" s="8" t="s">
        <v>747</v>
      </c>
      <c r="D825" s="8" t="s">
        <v>55</v>
      </c>
      <c r="E825" s="8" t="s">
        <v>515</v>
      </c>
      <c r="F825" s="9">
        <v>111446.33032699997</v>
      </c>
      <c r="G825" s="9">
        <v>994168.87</v>
      </c>
    </row>
    <row r="826" spans="1:7" x14ac:dyDescent="0.25">
      <c r="A826" s="8" t="s">
        <v>512</v>
      </c>
      <c r="B826" s="8" t="s">
        <v>230</v>
      </c>
      <c r="C826" s="8" t="s">
        <v>231</v>
      </c>
      <c r="D826" s="8" t="s">
        <v>55</v>
      </c>
      <c r="E826" s="8" t="s">
        <v>515</v>
      </c>
      <c r="F826" s="9">
        <v>113306.32043099997</v>
      </c>
      <c r="G826" s="9">
        <v>1010761.11</v>
      </c>
    </row>
    <row r="827" spans="1:7" x14ac:dyDescent="0.25">
      <c r="A827" s="8" t="s">
        <v>512</v>
      </c>
      <c r="B827" s="8" t="s">
        <v>748</v>
      </c>
      <c r="C827" s="8" t="s">
        <v>749</v>
      </c>
      <c r="D827" s="8" t="s">
        <v>55</v>
      </c>
      <c r="E827" s="8" t="s">
        <v>515</v>
      </c>
      <c r="F827" s="9">
        <v>113860.60336499999</v>
      </c>
      <c r="G827" s="9">
        <v>1015705.6500000001</v>
      </c>
    </row>
    <row r="828" spans="1:7" x14ac:dyDescent="0.25">
      <c r="A828" s="8" t="s">
        <v>512</v>
      </c>
      <c r="B828" s="8" t="s">
        <v>226</v>
      </c>
      <c r="C828" s="8" t="s">
        <v>227</v>
      </c>
      <c r="D828" s="8" t="s">
        <v>55</v>
      </c>
      <c r="E828" s="8" t="s">
        <v>515</v>
      </c>
      <c r="F828" s="9">
        <v>115586.35596099996</v>
      </c>
      <c r="G828" s="9">
        <v>1031100.4099999999</v>
      </c>
    </row>
    <row r="829" spans="1:7" x14ac:dyDescent="0.25">
      <c r="A829" s="8" t="s">
        <v>512</v>
      </c>
      <c r="B829" s="8" t="s">
        <v>750</v>
      </c>
      <c r="C829" s="8" t="s">
        <v>751</v>
      </c>
      <c r="D829" s="8" t="s">
        <v>752</v>
      </c>
      <c r="E829" s="8" t="s">
        <v>753</v>
      </c>
      <c r="F829" s="9">
        <v>127772.47210799996</v>
      </c>
      <c r="G829" s="9">
        <v>1140011.3500000001</v>
      </c>
    </row>
    <row r="830" spans="1:7" x14ac:dyDescent="0.25">
      <c r="A830" s="8" t="s">
        <v>512</v>
      </c>
      <c r="B830" s="8" t="s">
        <v>119</v>
      </c>
      <c r="C830" s="8" t="s">
        <v>120</v>
      </c>
      <c r="D830" s="8" t="s">
        <v>520</v>
      </c>
      <c r="E830" s="8" t="s">
        <v>521</v>
      </c>
      <c r="F830" s="9">
        <v>144855.22936799997</v>
      </c>
      <c r="G830" s="9">
        <v>1292427.1000000003</v>
      </c>
    </row>
    <row r="831" spans="1:7" x14ac:dyDescent="0.25">
      <c r="A831" s="8" t="s">
        <v>512</v>
      </c>
      <c r="B831" s="8" t="s">
        <v>601</v>
      </c>
      <c r="C831" s="8" t="s">
        <v>602</v>
      </c>
      <c r="D831" s="8" t="s">
        <v>712</v>
      </c>
      <c r="E831" s="8" t="s">
        <v>713</v>
      </c>
      <c r="F831" s="9">
        <v>148530.43735999998</v>
      </c>
      <c r="G831" s="9">
        <v>1324981.6000000001</v>
      </c>
    </row>
    <row r="832" spans="1:7" x14ac:dyDescent="0.25">
      <c r="A832" s="8" t="s">
        <v>512</v>
      </c>
      <c r="B832" s="8" t="s">
        <v>226</v>
      </c>
      <c r="C832" s="8" t="s">
        <v>227</v>
      </c>
      <c r="D832" s="8" t="s">
        <v>548</v>
      </c>
      <c r="E832" s="8" t="s">
        <v>549</v>
      </c>
      <c r="F832" s="9">
        <v>156735.56995599999</v>
      </c>
      <c r="G832" s="9">
        <v>1398176.36</v>
      </c>
    </row>
    <row r="833" spans="1:7" x14ac:dyDescent="0.25">
      <c r="A833" s="8" t="s">
        <v>512</v>
      </c>
      <c r="B833" s="8" t="s">
        <v>581</v>
      </c>
      <c r="C833" s="8" t="s">
        <v>582</v>
      </c>
      <c r="D833" s="8" t="s">
        <v>55</v>
      </c>
      <c r="E833" s="8" t="s">
        <v>515</v>
      </c>
      <c r="F833" s="9">
        <v>168354.02760499998</v>
      </c>
      <c r="G833" s="9">
        <v>1501820.05</v>
      </c>
    </row>
    <row r="834" spans="1:7" x14ac:dyDescent="0.25">
      <c r="A834" s="8" t="s">
        <v>512</v>
      </c>
      <c r="B834" s="8" t="s">
        <v>754</v>
      </c>
      <c r="C834" s="8" t="s">
        <v>755</v>
      </c>
      <c r="D834" s="8" t="s">
        <v>55</v>
      </c>
      <c r="E834" s="8" t="s">
        <v>515</v>
      </c>
      <c r="F834" s="9">
        <v>513533.74500000005</v>
      </c>
      <c r="G834" s="9">
        <v>1711779.15</v>
      </c>
    </row>
    <row r="835" spans="1:7" x14ac:dyDescent="0.25">
      <c r="A835" s="8" t="s">
        <v>512</v>
      </c>
      <c r="B835" s="8" t="s">
        <v>609</v>
      </c>
      <c r="C835" s="8" t="s">
        <v>610</v>
      </c>
      <c r="D835" s="8" t="s">
        <v>623</v>
      </c>
      <c r="E835" s="8" t="s">
        <v>624</v>
      </c>
      <c r="F835" s="9">
        <v>202244.45271999994</v>
      </c>
      <c r="G835" s="9">
        <v>1804143.2</v>
      </c>
    </row>
    <row r="836" spans="1:7" x14ac:dyDescent="0.25">
      <c r="A836" s="8" t="s">
        <v>512</v>
      </c>
      <c r="B836" s="8" t="s">
        <v>756</v>
      </c>
      <c r="C836" s="8" t="s">
        <v>757</v>
      </c>
      <c r="D836" s="8" t="s">
        <v>758</v>
      </c>
      <c r="E836" s="8" t="s">
        <v>753</v>
      </c>
      <c r="F836" s="9">
        <v>220178.37593279994</v>
      </c>
      <c r="G836" s="9">
        <v>1964475.1600000001</v>
      </c>
    </row>
    <row r="837" spans="1:7" x14ac:dyDescent="0.25">
      <c r="A837" s="8" t="s">
        <v>512</v>
      </c>
      <c r="B837" s="8" t="s">
        <v>290</v>
      </c>
      <c r="C837" s="8" t="s">
        <v>291</v>
      </c>
      <c r="D837" s="8" t="s">
        <v>55</v>
      </c>
      <c r="E837" s="8" t="s">
        <v>515</v>
      </c>
      <c r="F837" s="9">
        <v>231658.42889099999</v>
      </c>
      <c r="G837" s="9">
        <v>2066533.71</v>
      </c>
    </row>
    <row r="838" spans="1:7" x14ac:dyDescent="0.25">
      <c r="A838" s="8" t="s">
        <v>512</v>
      </c>
      <c r="B838" s="8" t="s">
        <v>226</v>
      </c>
      <c r="C838" s="8" t="s">
        <v>227</v>
      </c>
      <c r="D838" s="8" t="s">
        <v>712</v>
      </c>
      <c r="E838" s="8" t="s">
        <v>713</v>
      </c>
      <c r="F838" s="9">
        <v>263609.52512699988</v>
      </c>
      <c r="G838" s="9">
        <v>2351556.8699999996</v>
      </c>
    </row>
    <row r="839" spans="1:7" x14ac:dyDescent="0.25">
      <c r="A839" s="8" t="s">
        <v>512</v>
      </c>
      <c r="B839" s="8" t="s">
        <v>381</v>
      </c>
      <c r="C839" s="8" t="s">
        <v>382</v>
      </c>
      <c r="D839" s="8" t="s">
        <v>55</v>
      </c>
      <c r="E839" s="8" t="s">
        <v>515</v>
      </c>
      <c r="F839" s="9">
        <v>358580.8962309999</v>
      </c>
      <c r="G839" s="9">
        <v>3198759.11</v>
      </c>
    </row>
    <row r="840" spans="1:7" x14ac:dyDescent="0.25">
      <c r="A840" s="8" t="s">
        <v>512</v>
      </c>
      <c r="B840" s="8" t="s">
        <v>255</v>
      </c>
      <c r="C840" s="8" t="s">
        <v>256</v>
      </c>
      <c r="D840" s="8" t="s">
        <v>55</v>
      </c>
      <c r="E840" s="8" t="s">
        <v>515</v>
      </c>
      <c r="F840" s="9">
        <v>471119.74867399997</v>
      </c>
      <c r="G840" s="9">
        <v>4202673.9400000004</v>
      </c>
    </row>
    <row r="841" spans="1:7" x14ac:dyDescent="0.25">
      <c r="A841" s="8" t="s">
        <v>512</v>
      </c>
      <c r="B841" s="8" t="s">
        <v>759</v>
      </c>
      <c r="C841" s="8" t="s">
        <v>760</v>
      </c>
      <c r="D841" s="8" t="s">
        <v>55</v>
      </c>
      <c r="E841" s="8" t="s">
        <v>515</v>
      </c>
      <c r="F841" s="9">
        <v>610916.54453599988</v>
      </c>
      <c r="G841" s="9">
        <v>5449746.1600000001</v>
      </c>
    </row>
    <row r="842" spans="1:7" x14ac:dyDescent="0.25">
      <c r="A842" s="8" t="s">
        <v>761</v>
      </c>
      <c r="B842" s="8" t="s">
        <v>762</v>
      </c>
      <c r="C842" s="8" t="s">
        <v>763</v>
      </c>
      <c r="D842" s="8" t="s">
        <v>361</v>
      </c>
      <c r="E842" s="8" t="s">
        <v>764</v>
      </c>
      <c r="F842" s="9">
        <v>-1822457.4997200007</v>
      </c>
      <c r="G842" s="9">
        <v>-13990922</v>
      </c>
    </row>
    <row r="843" spans="1:7" x14ac:dyDescent="0.25">
      <c r="A843" s="8" t="s">
        <v>761</v>
      </c>
      <c r="B843" s="8" t="s">
        <v>765</v>
      </c>
      <c r="C843" s="8" t="s">
        <v>766</v>
      </c>
      <c r="D843" s="8" t="s">
        <v>767</v>
      </c>
      <c r="E843" s="8" t="s">
        <v>768</v>
      </c>
      <c r="F843" s="9">
        <v>-681440.35328399972</v>
      </c>
      <c r="G843" s="9">
        <v>-6079946.0499999998</v>
      </c>
    </row>
    <row r="844" spans="1:7" x14ac:dyDescent="0.25">
      <c r="A844" s="8" t="s">
        <v>761</v>
      </c>
      <c r="B844" s="8" t="s">
        <v>516</v>
      </c>
      <c r="C844" s="8" t="s">
        <v>517</v>
      </c>
      <c r="D844" s="8" t="s">
        <v>769</v>
      </c>
      <c r="E844" s="8" t="s">
        <v>770</v>
      </c>
      <c r="F844" s="9">
        <v>-22544.176532999994</v>
      </c>
      <c r="G844" s="9">
        <v>-201107.72999999998</v>
      </c>
    </row>
    <row r="845" spans="1:7" x14ac:dyDescent="0.25">
      <c r="A845" s="8" t="s">
        <v>771</v>
      </c>
      <c r="B845" s="8" t="s">
        <v>772</v>
      </c>
      <c r="C845" s="8" t="s">
        <v>773</v>
      </c>
      <c r="D845" s="8" t="s">
        <v>774</v>
      </c>
      <c r="E845" s="8" t="s">
        <v>775</v>
      </c>
      <c r="F845" s="9">
        <v>356755.60443999991</v>
      </c>
      <c r="G845" s="9">
        <v>3182476.4</v>
      </c>
    </row>
    <row r="846" spans="1:7" x14ac:dyDescent="0.25">
      <c r="A846" s="8" t="s">
        <v>776</v>
      </c>
      <c r="B846" s="8" t="s">
        <v>777</v>
      </c>
      <c r="C846" s="8" t="s">
        <v>778</v>
      </c>
      <c r="D846" s="8" t="s">
        <v>779</v>
      </c>
      <c r="E846" s="8" t="s">
        <v>780</v>
      </c>
      <c r="F846" s="9">
        <v>-2241.9999999999995</v>
      </c>
      <c r="G846" s="9">
        <v>-20000</v>
      </c>
    </row>
    <row r="847" spans="1:7" x14ac:dyDescent="0.25">
      <c r="A847" s="8" t="s">
        <v>776</v>
      </c>
      <c r="B847" s="8" t="s">
        <v>141</v>
      </c>
      <c r="C847" s="8" t="s">
        <v>142</v>
      </c>
      <c r="D847" s="8" t="s">
        <v>55</v>
      </c>
      <c r="E847" s="8" t="s">
        <v>781</v>
      </c>
      <c r="F847" s="9">
        <v>13.392000000000003</v>
      </c>
      <c r="G847" s="9">
        <v>120</v>
      </c>
    </row>
    <row r="848" spans="1:7" x14ac:dyDescent="0.25">
      <c r="A848" s="8" t="s">
        <v>776</v>
      </c>
      <c r="B848" s="8" t="s">
        <v>226</v>
      </c>
      <c r="C848" s="8" t="s">
        <v>227</v>
      </c>
      <c r="D848" s="8" t="s">
        <v>55</v>
      </c>
      <c r="E848" s="8" t="s">
        <v>781</v>
      </c>
      <c r="F848" s="9">
        <v>31.514672999999995</v>
      </c>
      <c r="G848" s="9">
        <v>281.13</v>
      </c>
    </row>
    <row r="849" spans="1:7" x14ac:dyDescent="0.25">
      <c r="A849" s="8" t="s">
        <v>776</v>
      </c>
      <c r="B849" s="8" t="s">
        <v>772</v>
      </c>
      <c r="C849" s="8" t="s">
        <v>773</v>
      </c>
      <c r="D849" s="8" t="s">
        <v>782</v>
      </c>
      <c r="E849" s="8" t="s">
        <v>783</v>
      </c>
      <c r="F849" s="9">
        <v>237.22601999999992</v>
      </c>
      <c r="G849" s="9">
        <v>2116.1999999999998</v>
      </c>
    </row>
    <row r="850" spans="1:7" x14ac:dyDescent="0.25">
      <c r="A850" s="8" t="s">
        <v>776</v>
      </c>
      <c r="B850" s="8" t="s">
        <v>234</v>
      </c>
      <c r="C850" s="8" t="s">
        <v>235</v>
      </c>
      <c r="D850" s="8" t="s">
        <v>782</v>
      </c>
      <c r="E850" s="8" t="s">
        <v>783</v>
      </c>
      <c r="F850" s="9">
        <v>897.93220999999983</v>
      </c>
      <c r="G850" s="9">
        <v>8010.1</v>
      </c>
    </row>
    <row r="851" spans="1:7" x14ac:dyDescent="0.25">
      <c r="A851" s="8" t="s">
        <v>776</v>
      </c>
      <c r="B851" s="8" t="s">
        <v>234</v>
      </c>
      <c r="C851" s="8" t="s">
        <v>235</v>
      </c>
      <c r="D851" s="8" t="s">
        <v>55</v>
      </c>
      <c r="E851" s="8" t="s">
        <v>781</v>
      </c>
      <c r="F851" s="9">
        <v>3599.5892919999992</v>
      </c>
      <c r="G851" s="9">
        <v>32110.52</v>
      </c>
    </row>
    <row r="852" spans="1:7" x14ac:dyDescent="0.25">
      <c r="A852" s="8" t="s">
        <v>776</v>
      </c>
      <c r="B852" s="8" t="s">
        <v>777</v>
      </c>
      <c r="C852" s="8" t="s">
        <v>778</v>
      </c>
      <c r="D852" s="8" t="s">
        <v>784</v>
      </c>
      <c r="E852" s="8" t="s">
        <v>785</v>
      </c>
      <c r="F852" s="9">
        <v>27476.468916999995</v>
      </c>
      <c r="G852" s="9">
        <v>245106.77</v>
      </c>
    </row>
    <row r="853" spans="1:7" x14ac:dyDescent="0.25">
      <c r="A853" s="8" t="s">
        <v>786</v>
      </c>
      <c r="B853" s="8" t="s">
        <v>787</v>
      </c>
      <c r="C853" s="8" t="s">
        <v>788</v>
      </c>
      <c r="D853" s="8" t="s">
        <v>789</v>
      </c>
      <c r="E853" s="8" t="s">
        <v>790</v>
      </c>
      <c r="F853" s="9">
        <v>0</v>
      </c>
      <c r="G853" s="9">
        <v>-7171247</v>
      </c>
    </row>
    <row r="854" spans="1:7" x14ac:dyDescent="0.25">
      <c r="A854" s="8" t="s">
        <v>786</v>
      </c>
      <c r="B854" s="8" t="s">
        <v>787</v>
      </c>
      <c r="C854" s="8" t="s">
        <v>788</v>
      </c>
      <c r="D854" s="8" t="s">
        <v>791</v>
      </c>
      <c r="E854" s="8" t="s">
        <v>792</v>
      </c>
      <c r="F854" s="9">
        <v>0</v>
      </c>
      <c r="G854" s="9">
        <v>-2210008</v>
      </c>
    </row>
    <row r="855" spans="1:7" x14ac:dyDescent="0.25">
      <c r="A855" s="8" t="s">
        <v>786</v>
      </c>
      <c r="B855" s="8" t="s">
        <v>787</v>
      </c>
      <c r="C855" s="8" t="s">
        <v>788</v>
      </c>
      <c r="D855" s="8" t="s">
        <v>793</v>
      </c>
      <c r="E855" s="8" t="s">
        <v>794</v>
      </c>
      <c r="F855" s="9">
        <v>0</v>
      </c>
      <c r="G855" s="9">
        <v>-2022938</v>
      </c>
    </row>
    <row r="856" spans="1:7" x14ac:dyDescent="0.25">
      <c r="A856" s="8" t="s">
        <v>786</v>
      </c>
      <c r="B856" s="8" t="s">
        <v>795</v>
      </c>
      <c r="C856" s="8" t="s">
        <v>796</v>
      </c>
      <c r="D856" s="8" t="s">
        <v>797</v>
      </c>
      <c r="E856" s="8" t="s">
        <v>798</v>
      </c>
      <c r="F856" s="9">
        <v>-8610.084230399998</v>
      </c>
      <c r="G856" s="9">
        <v>-76820.88</v>
      </c>
    </row>
    <row r="857" spans="1:7" x14ac:dyDescent="0.25">
      <c r="A857" s="8" t="s">
        <v>786</v>
      </c>
      <c r="B857" s="8" t="s">
        <v>119</v>
      </c>
      <c r="C857" s="8" t="s">
        <v>120</v>
      </c>
      <c r="D857" s="8" t="s">
        <v>55</v>
      </c>
      <c r="E857" s="8" t="s">
        <v>799</v>
      </c>
      <c r="F857" s="9">
        <v>2.0970167999999991</v>
      </c>
      <c r="G857" s="9">
        <v>18.71</v>
      </c>
    </row>
    <row r="858" spans="1:7" x14ac:dyDescent="0.25">
      <c r="A858" s="8" t="s">
        <v>786</v>
      </c>
      <c r="B858" s="8" t="s">
        <v>45</v>
      </c>
      <c r="C858" s="8" t="s">
        <v>46</v>
      </c>
      <c r="D858" s="8" t="s">
        <v>800</v>
      </c>
      <c r="E858" s="8" t="s">
        <v>801</v>
      </c>
      <c r="F858" s="9">
        <v>0.72840000000000005</v>
      </c>
      <c r="G858" s="9">
        <v>60.7</v>
      </c>
    </row>
    <row r="859" spans="1:7" x14ac:dyDescent="0.25">
      <c r="A859" s="8" t="s">
        <v>786</v>
      </c>
      <c r="B859" s="8" t="s">
        <v>5</v>
      </c>
      <c r="C859" s="8" t="s">
        <v>6</v>
      </c>
      <c r="D859" s="8" t="s">
        <v>546</v>
      </c>
      <c r="E859" s="8" t="s">
        <v>802</v>
      </c>
      <c r="F859" s="9">
        <v>47.51519519999998</v>
      </c>
      <c r="G859" s="9">
        <v>423.94</v>
      </c>
    </row>
    <row r="860" spans="1:7" x14ac:dyDescent="0.25">
      <c r="A860" s="8" t="s">
        <v>786</v>
      </c>
      <c r="B860" s="8" t="s">
        <v>495</v>
      </c>
      <c r="C860" s="8" t="s">
        <v>496</v>
      </c>
      <c r="D860" s="8" t="s">
        <v>55</v>
      </c>
      <c r="E860" s="8" t="s">
        <v>799</v>
      </c>
      <c r="F860" s="9">
        <v>61.643999999999977</v>
      </c>
      <c r="G860" s="9">
        <v>550</v>
      </c>
    </row>
    <row r="861" spans="1:7" x14ac:dyDescent="0.25">
      <c r="A861" s="8" t="s">
        <v>786</v>
      </c>
      <c r="B861" s="8" t="s">
        <v>660</v>
      </c>
      <c r="C861" s="8" t="s">
        <v>661</v>
      </c>
      <c r="D861" s="8" t="s">
        <v>662</v>
      </c>
      <c r="E861" s="8" t="s">
        <v>803</v>
      </c>
      <c r="F861" s="9">
        <v>64.950359999999975</v>
      </c>
      <c r="G861" s="9">
        <v>579.5</v>
      </c>
    </row>
    <row r="862" spans="1:7" x14ac:dyDescent="0.25">
      <c r="A862" s="8" t="s">
        <v>786</v>
      </c>
      <c r="B862" s="8" t="s">
        <v>804</v>
      </c>
      <c r="C862" s="8" t="s">
        <v>805</v>
      </c>
      <c r="D862" s="8" t="s">
        <v>806</v>
      </c>
      <c r="E862" s="8" t="s">
        <v>807</v>
      </c>
      <c r="F862" s="9">
        <v>83.342687999999967</v>
      </c>
      <c r="G862" s="9">
        <v>743.6</v>
      </c>
    </row>
    <row r="863" spans="1:7" x14ac:dyDescent="0.25">
      <c r="A863" s="8" t="s">
        <v>786</v>
      </c>
      <c r="B863" s="8" t="s">
        <v>495</v>
      </c>
      <c r="C863" s="8" t="s">
        <v>496</v>
      </c>
      <c r="D863" s="8" t="s">
        <v>599</v>
      </c>
      <c r="E863" s="8" t="s">
        <v>808</v>
      </c>
      <c r="F863" s="9">
        <v>84.732479999999967</v>
      </c>
      <c r="G863" s="9">
        <v>756</v>
      </c>
    </row>
    <row r="864" spans="1:7" x14ac:dyDescent="0.25">
      <c r="A864" s="8" t="s">
        <v>786</v>
      </c>
      <c r="B864" s="8" t="s">
        <v>615</v>
      </c>
      <c r="C864" s="8" t="s">
        <v>616</v>
      </c>
      <c r="D864" s="8" t="s">
        <v>621</v>
      </c>
      <c r="E864" s="8" t="s">
        <v>809</v>
      </c>
      <c r="F864" s="9">
        <v>86.05166159999996</v>
      </c>
      <c r="G864" s="9">
        <v>767.77</v>
      </c>
    </row>
    <row r="865" spans="1:7" x14ac:dyDescent="0.25">
      <c r="A865" s="8" t="s">
        <v>786</v>
      </c>
      <c r="B865" s="8" t="s">
        <v>119</v>
      </c>
      <c r="C865" s="8" t="s">
        <v>120</v>
      </c>
      <c r="D865" s="8" t="s">
        <v>645</v>
      </c>
      <c r="E865" s="8" t="s">
        <v>810</v>
      </c>
      <c r="F865" s="9">
        <v>113.01586799999995</v>
      </c>
      <c r="G865" s="9">
        <v>1008.35</v>
      </c>
    </row>
    <row r="866" spans="1:7" x14ac:dyDescent="0.25">
      <c r="A866" s="8" t="s">
        <v>786</v>
      </c>
      <c r="B866" s="8" t="s">
        <v>119</v>
      </c>
      <c r="C866" s="8" t="s">
        <v>120</v>
      </c>
      <c r="D866" s="8" t="s">
        <v>633</v>
      </c>
      <c r="E866" s="8" t="s">
        <v>811</v>
      </c>
      <c r="F866" s="9">
        <v>188.50959359999993</v>
      </c>
      <c r="G866" s="9">
        <v>1681.92</v>
      </c>
    </row>
    <row r="867" spans="1:7" x14ac:dyDescent="0.25">
      <c r="A867" s="8" t="s">
        <v>786</v>
      </c>
      <c r="B867" s="8" t="s">
        <v>45</v>
      </c>
      <c r="C867" s="8" t="s">
        <v>46</v>
      </c>
      <c r="D867" s="8" t="s">
        <v>520</v>
      </c>
      <c r="E867" s="8" t="s">
        <v>812</v>
      </c>
      <c r="F867" s="9">
        <v>108.57600000000001</v>
      </c>
      <c r="G867" s="9">
        <v>9048</v>
      </c>
    </row>
    <row r="868" spans="1:7" x14ac:dyDescent="0.25">
      <c r="A868" s="8" t="s">
        <v>786</v>
      </c>
      <c r="B868" s="8" t="s">
        <v>119</v>
      </c>
      <c r="C868" s="8" t="s">
        <v>120</v>
      </c>
      <c r="D868" s="8" t="s">
        <v>520</v>
      </c>
      <c r="E868" s="8" t="s">
        <v>812</v>
      </c>
      <c r="F868" s="9">
        <v>1121.9095919999995</v>
      </c>
      <c r="G868" s="9">
        <v>10009.9</v>
      </c>
    </row>
    <row r="869" spans="1:7" x14ac:dyDescent="0.25">
      <c r="A869" s="8" t="s">
        <v>786</v>
      </c>
      <c r="B869" s="8" t="s">
        <v>495</v>
      </c>
      <c r="C869" s="8" t="s">
        <v>496</v>
      </c>
      <c r="D869" s="8" t="s">
        <v>104</v>
      </c>
      <c r="E869" s="8" t="s">
        <v>813</v>
      </c>
      <c r="F869" s="9">
        <v>4406.2951871999976</v>
      </c>
      <c r="G869" s="9">
        <v>39313.839999999997</v>
      </c>
    </row>
    <row r="870" spans="1:7" x14ac:dyDescent="0.25">
      <c r="A870" s="8" t="s">
        <v>786</v>
      </c>
      <c r="B870" s="8" t="s">
        <v>488</v>
      </c>
      <c r="C870" s="8" t="s">
        <v>489</v>
      </c>
      <c r="D870" s="8" t="s">
        <v>800</v>
      </c>
      <c r="E870" s="8" t="s">
        <v>801</v>
      </c>
      <c r="F870" s="9">
        <v>5123.7457319999994</v>
      </c>
      <c r="G870" s="9">
        <v>45706.92</v>
      </c>
    </row>
    <row r="871" spans="1:7" x14ac:dyDescent="0.25">
      <c r="A871" s="8" t="s">
        <v>786</v>
      </c>
      <c r="B871" s="8" t="s">
        <v>804</v>
      </c>
      <c r="C871" s="8" t="s">
        <v>805</v>
      </c>
      <c r="D871" s="8" t="s">
        <v>814</v>
      </c>
      <c r="E871" s="8" t="s">
        <v>815</v>
      </c>
      <c r="F871" s="9">
        <v>9139.9895039999974</v>
      </c>
      <c r="G871" s="9">
        <v>81548.800000000003</v>
      </c>
    </row>
    <row r="872" spans="1:7" x14ac:dyDescent="0.25">
      <c r="A872" s="8" t="s">
        <v>786</v>
      </c>
      <c r="B872" s="8" t="s">
        <v>816</v>
      </c>
      <c r="C872" s="8" t="s">
        <v>817</v>
      </c>
      <c r="D872" s="8" t="s">
        <v>55</v>
      </c>
      <c r="E872" s="8" t="s">
        <v>799</v>
      </c>
      <c r="F872" s="9">
        <v>12479.336889599996</v>
      </c>
      <c r="G872" s="9">
        <v>111343.12</v>
      </c>
    </row>
    <row r="873" spans="1:7" x14ac:dyDescent="0.25">
      <c r="A873" s="8" t="s">
        <v>786</v>
      </c>
      <c r="B873" s="8" t="s">
        <v>738</v>
      </c>
      <c r="C873" s="8" t="s">
        <v>739</v>
      </c>
      <c r="D873" s="8" t="s">
        <v>55</v>
      </c>
      <c r="E873" s="8" t="s">
        <v>799</v>
      </c>
      <c r="F873" s="9">
        <v>12857.815070999999</v>
      </c>
      <c r="G873" s="9">
        <v>114699.51000000001</v>
      </c>
    </row>
    <row r="874" spans="1:7" x14ac:dyDescent="0.25">
      <c r="A874" s="8" t="s">
        <v>786</v>
      </c>
      <c r="B874" s="8" t="s">
        <v>804</v>
      </c>
      <c r="C874" s="8" t="s">
        <v>805</v>
      </c>
      <c r="D874" s="8" t="s">
        <v>818</v>
      </c>
      <c r="E874" s="8" t="s">
        <v>819</v>
      </c>
      <c r="F874" s="9">
        <v>16824.761428799993</v>
      </c>
      <c r="G874" s="9">
        <v>150113.85999999999</v>
      </c>
    </row>
    <row r="875" spans="1:7" x14ac:dyDescent="0.25">
      <c r="A875" s="8" t="s">
        <v>786</v>
      </c>
      <c r="B875" s="8" t="s">
        <v>619</v>
      </c>
      <c r="C875" s="8" t="s">
        <v>620</v>
      </c>
      <c r="D875" s="8" t="s">
        <v>55</v>
      </c>
      <c r="E875" s="8" t="s">
        <v>799</v>
      </c>
      <c r="F875" s="9">
        <v>31564.192639199988</v>
      </c>
      <c r="G875" s="9">
        <v>281621.99</v>
      </c>
    </row>
    <row r="876" spans="1:7" x14ac:dyDescent="0.25">
      <c r="A876" s="8" t="s">
        <v>786</v>
      </c>
      <c r="B876" s="8" t="s">
        <v>597</v>
      </c>
      <c r="C876" s="8" t="s">
        <v>598</v>
      </c>
      <c r="D876" s="8" t="s">
        <v>55</v>
      </c>
      <c r="E876" s="8" t="s">
        <v>799</v>
      </c>
      <c r="F876" s="9">
        <v>39364.15814639999</v>
      </c>
      <c r="G876" s="9">
        <v>351214.83</v>
      </c>
    </row>
    <row r="877" spans="1:7" x14ac:dyDescent="0.25">
      <c r="A877" s="8" t="s">
        <v>786</v>
      </c>
      <c r="B877" s="8" t="s">
        <v>716</v>
      </c>
      <c r="C877" s="8" t="s">
        <v>717</v>
      </c>
      <c r="D877" s="8" t="s">
        <v>55</v>
      </c>
      <c r="E877" s="8" t="s">
        <v>799</v>
      </c>
      <c r="F877" s="9">
        <v>42895.463827199987</v>
      </c>
      <c r="G877" s="9">
        <v>382721.84</v>
      </c>
    </row>
    <row r="878" spans="1:7" x14ac:dyDescent="0.25">
      <c r="A878" s="8" t="s">
        <v>786</v>
      </c>
      <c r="B878" s="8" t="s">
        <v>820</v>
      </c>
      <c r="C878" s="8" t="s">
        <v>821</v>
      </c>
      <c r="D878" s="8" t="s">
        <v>822</v>
      </c>
      <c r="E878" s="8" t="s">
        <v>823</v>
      </c>
      <c r="F878" s="9">
        <v>78893.756459999975</v>
      </c>
      <c r="G878" s="9">
        <v>703905.75</v>
      </c>
    </row>
    <row r="879" spans="1:7" x14ac:dyDescent="0.25">
      <c r="A879" s="8" t="s">
        <v>786</v>
      </c>
      <c r="B879" s="8" t="s">
        <v>824</v>
      </c>
      <c r="C879" s="8" t="s">
        <v>825</v>
      </c>
      <c r="D879" s="8" t="s">
        <v>826</v>
      </c>
      <c r="E879" s="8" t="s">
        <v>827</v>
      </c>
      <c r="F879" s="9">
        <v>199841.11808879991</v>
      </c>
      <c r="G879" s="9">
        <v>1783022.1099999999</v>
      </c>
    </row>
    <row r="880" spans="1:7" x14ac:dyDescent="0.25">
      <c r="A880" s="8" t="s">
        <v>786</v>
      </c>
      <c r="B880" s="8" t="s">
        <v>615</v>
      </c>
      <c r="C880" s="8" t="s">
        <v>616</v>
      </c>
      <c r="D880" s="8" t="s">
        <v>806</v>
      </c>
      <c r="E880" s="8" t="s">
        <v>807</v>
      </c>
      <c r="F880" s="9">
        <v>204848.82222719988</v>
      </c>
      <c r="G880" s="9">
        <v>1827701.8399999996</v>
      </c>
    </row>
    <row r="881" spans="1:7" x14ac:dyDescent="0.25">
      <c r="A881" s="8" t="s">
        <v>786</v>
      </c>
      <c r="B881" s="8" t="s">
        <v>828</v>
      </c>
      <c r="C881" s="8" t="s">
        <v>829</v>
      </c>
      <c r="D881" s="8" t="s">
        <v>830</v>
      </c>
      <c r="E881" s="8" t="s">
        <v>831</v>
      </c>
      <c r="F881" s="9">
        <v>1174658.6396375995</v>
      </c>
      <c r="G881" s="9">
        <v>10480537.469999999</v>
      </c>
    </row>
    <row r="882" spans="1:7" x14ac:dyDescent="0.25">
      <c r="A882" s="8" t="s">
        <v>832</v>
      </c>
      <c r="B882" s="8" t="s">
        <v>581</v>
      </c>
      <c r="C882" s="8" t="s">
        <v>582</v>
      </c>
      <c r="D882" s="8" t="s">
        <v>833</v>
      </c>
      <c r="E882" s="8" t="s">
        <v>834</v>
      </c>
      <c r="F882" s="9">
        <v>1.8081729999999996</v>
      </c>
      <c r="G882" s="9">
        <v>16.13</v>
      </c>
    </row>
    <row r="883" spans="1:7" x14ac:dyDescent="0.25">
      <c r="A883" s="8" t="s">
        <v>832</v>
      </c>
      <c r="B883" s="8" t="s">
        <v>438</v>
      </c>
      <c r="C883" s="8" t="s">
        <v>439</v>
      </c>
      <c r="D883" s="8" t="s">
        <v>572</v>
      </c>
      <c r="E883" s="8" t="s">
        <v>835</v>
      </c>
      <c r="F883" s="9">
        <v>4.0187849999999994</v>
      </c>
      <c r="G883" s="9">
        <v>35.85</v>
      </c>
    </row>
    <row r="884" spans="1:7" x14ac:dyDescent="0.25">
      <c r="A884" s="8" t="s">
        <v>832</v>
      </c>
      <c r="B884" s="8" t="s">
        <v>534</v>
      </c>
      <c r="C884" s="8" t="s">
        <v>535</v>
      </c>
      <c r="D884" s="8" t="s">
        <v>572</v>
      </c>
      <c r="E884" s="8" t="s">
        <v>835</v>
      </c>
      <c r="F884" s="9">
        <v>15.350973999999997</v>
      </c>
      <c r="G884" s="9">
        <v>136.94</v>
      </c>
    </row>
    <row r="885" spans="1:7" x14ac:dyDescent="0.25">
      <c r="A885" s="8" t="s">
        <v>832</v>
      </c>
      <c r="B885" s="8" t="s">
        <v>672</v>
      </c>
      <c r="C885" s="8" t="s">
        <v>673</v>
      </c>
      <c r="D885" s="8" t="s">
        <v>572</v>
      </c>
      <c r="E885" s="8" t="s">
        <v>835</v>
      </c>
      <c r="F885" s="9">
        <v>17.144573999999995</v>
      </c>
      <c r="G885" s="9">
        <v>152.94</v>
      </c>
    </row>
    <row r="886" spans="1:7" x14ac:dyDescent="0.25">
      <c r="A886" s="8" t="s">
        <v>832</v>
      </c>
      <c r="B886" s="8" t="s">
        <v>386</v>
      </c>
      <c r="C886" s="8" t="s">
        <v>387</v>
      </c>
      <c r="D886" s="8" t="s">
        <v>572</v>
      </c>
      <c r="E886" s="8" t="s">
        <v>835</v>
      </c>
      <c r="F886" s="9">
        <v>17.327296999999994</v>
      </c>
      <c r="G886" s="9">
        <v>154.57</v>
      </c>
    </row>
    <row r="887" spans="1:7" x14ac:dyDescent="0.25">
      <c r="A887" s="8" t="s">
        <v>832</v>
      </c>
      <c r="B887" s="8" t="s">
        <v>728</v>
      </c>
      <c r="C887" s="8" t="s">
        <v>729</v>
      </c>
      <c r="D887" s="8" t="s">
        <v>836</v>
      </c>
      <c r="E887" s="8" t="s">
        <v>837</v>
      </c>
      <c r="F887" s="9">
        <v>2156.0327520000001</v>
      </c>
      <c r="G887" s="9">
        <v>19233.120000000003</v>
      </c>
    </row>
    <row r="888" spans="1:7" x14ac:dyDescent="0.25">
      <c r="A888" s="8" t="s">
        <v>832</v>
      </c>
      <c r="B888" s="8" t="s">
        <v>637</v>
      </c>
      <c r="C888" s="8" t="s">
        <v>638</v>
      </c>
      <c r="D888" s="8" t="s">
        <v>838</v>
      </c>
      <c r="E888" s="8" t="s">
        <v>839</v>
      </c>
      <c r="F888" s="9">
        <v>2466.1999999999994</v>
      </c>
      <c r="G888" s="9">
        <v>22000</v>
      </c>
    </row>
    <row r="889" spans="1:7" x14ac:dyDescent="0.25">
      <c r="A889" s="8" t="s">
        <v>832</v>
      </c>
      <c r="B889" s="8" t="s">
        <v>637</v>
      </c>
      <c r="C889" s="8" t="s">
        <v>638</v>
      </c>
      <c r="D889" s="8" t="s">
        <v>840</v>
      </c>
      <c r="E889" s="8" t="s">
        <v>841</v>
      </c>
      <c r="F889" s="9">
        <v>16593.846877999997</v>
      </c>
      <c r="G889" s="9">
        <v>148027.18</v>
      </c>
    </row>
    <row r="890" spans="1:7" x14ac:dyDescent="0.25">
      <c r="A890" s="8" t="s">
        <v>832</v>
      </c>
      <c r="B890" s="8" t="s">
        <v>637</v>
      </c>
      <c r="C890" s="8" t="s">
        <v>638</v>
      </c>
      <c r="D890" s="8" t="s">
        <v>833</v>
      </c>
      <c r="E890" s="8" t="s">
        <v>834</v>
      </c>
      <c r="F890" s="9">
        <v>23299.849358999996</v>
      </c>
      <c r="G890" s="9">
        <v>207848.79</v>
      </c>
    </row>
    <row r="891" spans="1:7" x14ac:dyDescent="0.25">
      <c r="A891" s="8" t="s">
        <v>832</v>
      </c>
      <c r="B891" s="8" t="s">
        <v>842</v>
      </c>
      <c r="C891" s="8" t="s">
        <v>843</v>
      </c>
      <c r="D891" s="8" t="s">
        <v>836</v>
      </c>
      <c r="E891" s="8" t="s">
        <v>837</v>
      </c>
      <c r="F891" s="9">
        <v>87258.611974999978</v>
      </c>
      <c r="G891" s="9">
        <v>778399.75</v>
      </c>
    </row>
    <row r="892" spans="1:7" x14ac:dyDescent="0.25">
      <c r="A892" s="8" t="s">
        <v>832</v>
      </c>
      <c r="B892" s="8" t="s">
        <v>482</v>
      </c>
      <c r="C892" s="8" t="s">
        <v>483</v>
      </c>
      <c r="D892" s="8" t="s">
        <v>572</v>
      </c>
      <c r="E892" s="8" t="s">
        <v>835</v>
      </c>
      <c r="F892" s="9">
        <v>229914.59456499998</v>
      </c>
      <c r="G892" s="9">
        <v>2050977.6500000001</v>
      </c>
    </row>
    <row r="893" spans="1:7" x14ac:dyDescent="0.25">
      <c r="A893" s="8" t="s">
        <v>844</v>
      </c>
      <c r="B893" s="8" t="s">
        <v>581</v>
      </c>
      <c r="C893" s="8" t="s">
        <v>582</v>
      </c>
      <c r="D893" s="8" t="s">
        <v>228</v>
      </c>
      <c r="E893" s="8" t="s">
        <v>845</v>
      </c>
      <c r="F893" s="9">
        <v>10.916297999999998</v>
      </c>
      <c r="G893" s="9">
        <v>97.38</v>
      </c>
    </row>
    <row r="894" spans="1:7" x14ac:dyDescent="0.25">
      <c r="A894" s="8" t="s">
        <v>844</v>
      </c>
      <c r="B894" s="8" t="s">
        <v>40</v>
      </c>
      <c r="C894" s="8" t="s">
        <v>41</v>
      </c>
      <c r="D894" s="8" t="s">
        <v>846</v>
      </c>
      <c r="E894" s="8" t="s">
        <v>847</v>
      </c>
      <c r="F894" s="9">
        <v>1613.7422759999997</v>
      </c>
      <c r="G894" s="9">
        <v>14395.560000000001</v>
      </c>
    </row>
    <row r="895" spans="1:7" x14ac:dyDescent="0.25">
      <c r="A895" s="8" t="s">
        <v>844</v>
      </c>
      <c r="B895" s="8" t="s">
        <v>470</v>
      </c>
      <c r="C895" s="8" t="s">
        <v>471</v>
      </c>
      <c r="D895" s="8" t="s">
        <v>50</v>
      </c>
      <c r="E895" s="8" t="s">
        <v>848</v>
      </c>
      <c r="F895" s="9">
        <v>3435.0480000000011</v>
      </c>
      <c r="G895" s="9">
        <v>30780</v>
      </c>
    </row>
    <row r="896" spans="1:7" x14ac:dyDescent="0.25">
      <c r="A896" s="8" t="s">
        <v>844</v>
      </c>
      <c r="B896" s="8" t="s">
        <v>849</v>
      </c>
      <c r="C896" s="8" t="s">
        <v>850</v>
      </c>
      <c r="D896" s="8" t="s">
        <v>228</v>
      </c>
      <c r="E896" s="8" t="s">
        <v>845</v>
      </c>
      <c r="F896" s="9">
        <v>0</v>
      </c>
      <c r="G896" s="9">
        <v>54590.82</v>
      </c>
    </row>
    <row r="897" spans="1:7" x14ac:dyDescent="0.25">
      <c r="A897" s="8" t="s">
        <v>844</v>
      </c>
      <c r="B897" s="8" t="s">
        <v>5</v>
      </c>
      <c r="C897" s="8" t="s">
        <v>6</v>
      </c>
      <c r="D897" s="8" t="s">
        <v>228</v>
      </c>
      <c r="E897" s="8" t="s">
        <v>845</v>
      </c>
      <c r="F897" s="9">
        <v>524124.46361499984</v>
      </c>
      <c r="G897" s="9">
        <v>4675508.1499999994</v>
      </c>
    </row>
    <row r="898" spans="1:7" x14ac:dyDescent="0.25">
      <c r="A898" s="8" t="s">
        <v>851</v>
      </c>
      <c r="B898" s="8" t="s">
        <v>5</v>
      </c>
      <c r="C898" s="8" t="s">
        <v>6</v>
      </c>
      <c r="D898" s="8" t="s">
        <v>852</v>
      </c>
      <c r="E898" s="8" t="s">
        <v>853</v>
      </c>
      <c r="F898" s="9">
        <v>-4856.128920000001</v>
      </c>
      <c r="G898" s="9">
        <v>-43513.7</v>
      </c>
    </row>
    <row r="899" spans="1:7" x14ac:dyDescent="0.25">
      <c r="A899" s="8" t="s">
        <v>851</v>
      </c>
      <c r="B899" s="8" t="s">
        <v>854</v>
      </c>
      <c r="C899" s="8" t="s">
        <v>855</v>
      </c>
      <c r="D899" s="8" t="s">
        <v>564</v>
      </c>
      <c r="E899" s="8" t="s">
        <v>856</v>
      </c>
      <c r="F899" s="9">
        <v>0</v>
      </c>
      <c r="G899" s="9">
        <v>11.25</v>
      </c>
    </row>
    <row r="900" spans="1:7" x14ac:dyDescent="0.25">
      <c r="A900" s="8" t="s">
        <v>851</v>
      </c>
      <c r="B900" s="8" t="s">
        <v>5</v>
      </c>
      <c r="C900" s="8" t="s">
        <v>6</v>
      </c>
      <c r="D900" s="8" t="s">
        <v>857</v>
      </c>
      <c r="E900" s="8" t="s">
        <v>858</v>
      </c>
      <c r="F900" s="9">
        <v>0</v>
      </c>
      <c r="G900" s="9">
        <v>22.78</v>
      </c>
    </row>
    <row r="901" spans="1:7" x14ac:dyDescent="0.25">
      <c r="A901" s="8" t="s">
        <v>851</v>
      </c>
      <c r="B901" s="8" t="s">
        <v>141</v>
      </c>
      <c r="C901" s="8" t="s">
        <v>142</v>
      </c>
      <c r="D901" s="8" t="s">
        <v>846</v>
      </c>
      <c r="E901" s="8" t="s">
        <v>859</v>
      </c>
      <c r="F901" s="9">
        <v>2.7844200000000008</v>
      </c>
      <c r="G901" s="9">
        <v>24.95</v>
      </c>
    </row>
    <row r="902" spans="1:7" x14ac:dyDescent="0.25">
      <c r="A902" s="8" t="s">
        <v>851</v>
      </c>
      <c r="B902" s="8" t="s">
        <v>100</v>
      </c>
      <c r="C902" s="8" t="s">
        <v>101</v>
      </c>
      <c r="D902" s="8" t="s">
        <v>860</v>
      </c>
      <c r="E902" s="8" t="s">
        <v>861</v>
      </c>
      <c r="F902" s="9">
        <v>6.1800729999999993</v>
      </c>
      <c r="G902" s="9">
        <v>55.13</v>
      </c>
    </row>
    <row r="903" spans="1:7" x14ac:dyDescent="0.25">
      <c r="A903" s="8" t="s">
        <v>851</v>
      </c>
      <c r="B903" s="8" t="s">
        <v>40</v>
      </c>
      <c r="C903" s="8" t="s">
        <v>41</v>
      </c>
      <c r="D903" s="8" t="s">
        <v>862</v>
      </c>
      <c r="E903" s="8" t="s">
        <v>863</v>
      </c>
      <c r="F903" s="9">
        <v>6.5376719999999988</v>
      </c>
      <c r="G903" s="9">
        <v>58.32</v>
      </c>
    </row>
    <row r="904" spans="1:7" x14ac:dyDescent="0.25">
      <c r="A904" s="8" t="s">
        <v>851</v>
      </c>
      <c r="B904" s="8" t="s">
        <v>146</v>
      </c>
      <c r="C904" s="8" t="s">
        <v>147</v>
      </c>
      <c r="D904" s="8" t="s">
        <v>864</v>
      </c>
      <c r="E904" s="8" t="s">
        <v>865</v>
      </c>
      <c r="F904" s="9">
        <v>7.0622999999999987</v>
      </c>
      <c r="G904" s="9">
        <v>63</v>
      </c>
    </row>
    <row r="905" spans="1:7" x14ac:dyDescent="0.25">
      <c r="A905" s="8" t="s">
        <v>851</v>
      </c>
      <c r="B905" s="8" t="s">
        <v>45</v>
      </c>
      <c r="C905" s="8" t="s">
        <v>46</v>
      </c>
      <c r="D905" s="8" t="s">
        <v>866</v>
      </c>
      <c r="E905" s="8" t="s">
        <v>867</v>
      </c>
      <c r="F905" s="9">
        <v>0.9</v>
      </c>
      <c r="G905" s="9">
        <v>75</v>
      </c>
    </row>
    <row r="906" spans="1:7" x14ac:dyDescent="0.25">
      <c r="A906" s="8" t="s">
        <v>851</v>
      </c>
      <c r="B906" s="8" t="s">
        <v>470</v>
      </c>
      <c r="C906" s="8" t="s">
        <v>471</v>
      </c>
      <c r="D906" s="8" t="s">
        <v>564</v>
      </c>
      <c r="E906" s="8" t="s">
        <v>856</v>
      </c>
      <c r="F906" s="9">
        <v>8.7494400000000034</v>
      </c>
      <c r="G906" s="9">
        <v>78.400000000000006</v>
      </c>
    </row>
    <row r="907" spans="1:7" x14ac:dyDescent="0.25">
      <c r="A907" s="8" t="s">
        <v>851</v>
      </c>
      <c r="B907" s="8" t="s">
        <v>32</v>
      </c>
      <c r="C907" s="8" t="s">
        <v>33</v>
      </c>
      <c r="D907" s="8" t="s">
        <v>50</v>
      </c>
      <c r="E907" s="8" t="s">
        <v>868</v>
      </c>
      <c r="F907" s="9">
        <v>11.499407999999995</v>
      </c>
      <c r="G907" s="9">
        <v>102.6</v>
      </c>
    </row>
    <row r="908" spans="1:7" x14ac:dyDescent="0.25">
      <c r="A908" s="8" t="s">
        <v>851</v>
      </c>
      <c r="B908" s="8" t="s">
        <v>5</v>
      </c>
      <c r="C908" s="8" t="s">
        <v>6</v>
      </c>
      <c r="D908" s="8" t="s">
        <v>55</v>
      </c>
      <c r="E908" s="8" t="s">
        <v>869</v>
      </c>
      <c r="F908" s="9">
        <v>11.658399999999997</v>
      </c>
      <c r="G908" s="9">
        <v>104</v>
      </c>
    </row>
    <row r="909" spans="1:7" x14ac:dyDescent="0.25">
      <c r="A909" s="8" t="s">
        <v>851</v>
      </c>
      <c r="B909" s="8" t="s">
        <v>5</v>
      </c>
      <c r="C909" s="8" t="s">
        <v>6</v>
      </c>
      <c r="D909" s="8" t="s">
        <v>446</v>
      </c>
      <c r="E909" s="8" t="s">
        <v>870</v>
      </c>
      <c r="F909" s="9">
        <v>14.010257999999997</v>
      </c>
      <c r="G909" s="9">
        <v>124.98</v>
      </c>
    </row>
    <row r="910" spans="1:7" x14ac:dyDescent="0.25">
      <c r="A910" s="8" t="s">
        <v>851</v>
      </c>
      <c r="B910" s="8" t="s">
        <v>720</v>
      </c>
      <c r="C910" s="8" t="s">
        <v>721</v>
      </c>
      <c r="D910" s="8" t="s">
        <v>864</v>
      </c>
      <c r="E910" s="8" t="s">
        <v>865</v>
      </c>
      <c r="F910" s="9">
        <v>15.287076999999998</v>
      </c>
      <c r="G910" s="9">
        <v>136.37</v>
      </c>
    </row>
    <row r="911" spans="1:7" x14ac:dyDescent="0.25">
      <c r="A911" s="8" t="s">
        <v>851</v>
      </c>
      <c r="B911" s="8" t="s">
        <v>871</v>
      </c>
      <c r="C911" s="8" t="s">
        <v>872</v>
      </c>
      <c r="D911" s="8" t="s">
        <v>55</v>
      </c>
      <c r="E911" s="8" t="s">
        <v>869</v>
      </c>
      <c r="F911" s="9">
        <v>0</v>
      </c>
      <c r="G911" s="9">
        <v>165</v>
      </c>
    </row>
    <row r="912" spans="1:7" x14ac:dyDescent="0.25">
      <c r="A912" s="8" t="s">
        <v>851</v>
      </c>
      <c r="B912" s="8" t="s">
        <v>13</v>
      </c>
      <c r="C912" s="8" t="s">
        <v>14</v>
      </c>
      <c r="D912" s="8" t="s">
        <v>864</v>
      </c>
      <c r="E912" s="8" t="s">
        <v>865</v>
      </c>
      <c r="F912" s="9">
        <v>27.09720999999999</v>
      </c>
      <c r="G912" s="9">
        <v>260.05</v>
      </c>
    </row>
    <row r="913" spans="1:7" x14ac:dyDescent="0.25">
      <c r="A913" s="8" t="s">
        <v>851</v>
      </c>
      <c r="B913" s="8" t="s">
        <v>873</v>
      </c>
      <c r="C913" s="8" t="s">
        <v>874</v>
      </c>
      <c r="D913" s="8" t="s">
        <v>875</v>
      </c>
      <c r="E913" s="8" t="s">
        <v>876</v>
      </c>
      <c r="F913" s="9">
        <v>0</v>
      </c>
      <c r="G913" s="9">
        <v>280.87</v>
      </c>
    </row>
    <row r="914" spans="1:7" x14ac:dyDescent="0.25">
      <c r="A914" s="8" t="s">
        <v>851</v>
      </c>
      <c r="B914" s="8" t="s">
        <v>877</v>
      </c>
      <c r="C914" s="8" t="s">
        <v>878</v>
      </c>
      <c r="D914" s="8" t="s">
        <v>55</v>
      </c>
      <c r="E914" s="8" t="s">
        <v>869</v>
      </c>
      <c r="F914" s="9">
        <v>0</v>
      </c>
      <c r="G914" s="9">
        <v>291.27999999999997</v>
      </c>
    </row>
    <row r="915" spans="1:7" x14ac:dyDescent="0.25">
      <c r="A915" s="8" t="s">
        <v>851</v>
      </c>
      <c r="B915" s="8" t="s">
        <v>879</v>
      </c>
      <c r="C915" s="8" t="s">
        <v>880</v>
      </c>
      <c r="D915" s="8" t="s">
        <v>864</v>
      </c>
      <c r="E915" s="8" t="s">
        <v>865</v>
      </c>
      <c r="F915" s="9">
        <v>35.602959999999996</v>
      </c>
      <c r="G915" s="9">
        <v>317.60000000000002</v>
      </c>
    </row>
    <row r="916" spans="1:7" x14ac:dyDescent="0.25">
      <c r="A916" s="8" t="s">
        <v>851</v>
      </c>
      <c r="B916" s="8" t="s">
        <v>45</v>
      </c>
      <c r="C916" s="8" t="s">
        <v>46</v>
      </c>
      <c r="D916" s="8" t="s">
        <v>881</v>
      </c>
      <c r="E916" s="8" t="s">
        <v>882</v>
      </c>
      <c r="F916" s="9">
        <v>3.9805199999999998</v>
      </c>
      <c r="G916" s="9">
        <v>331.71</v>
      </c>
    </row>
    <row r="917" spans="1:7" x14ac:dyDescent="0.25">
      <c r="A917" s="8" t="s">
        <v>851</v>
      </c>
      <c r="B917" s="8" t="s">
        <v>82</v>
      </c>
      <c r="C917" s="8" t="s">
        <v>83</v>
      </c>
      <c r="D917" s="8" t="s">
        <v>564</v>
      </c>
      <c r="E917" s="8" t="s">
        <v>856</v>
      </c>
      <c r="F917" s="9">
        <v>0</v>
      </c>
      <c r="G917" s="9">
        <v>372.01</v>
      </c>
    </row>
    <row r="918" spans="1:7" x14ac:dyDescent="0.25">
      <c r="A918" s="8" t="s">
        <v>851</v>
      </c>
      <c r="B918" s="8" t="s">
        <v>42</v>
      </c>
      <c r="C918" s="8" t="s">
        <v>43</v>
      </c>
      <c r="D918" s="8" t="s">
        <v>864</v>
      </c>
      <c r="E918" s="8" t="s">
        <v>865</v>
      </c>
      <c r="F918" s="9">
        <v>41.888406999999994</v>
      </c>
      <c r="G918" s="9">
        <v>373.67</v>
      </c>
    </row>
    <row r="919" spans="1:7" x14ac:dyDescent="0.25">
      <c r="A919" s="8" t="s">
        <v>851</v>
      </c>
      <c r="B919" s="8" t="s">
        <v>232</v>
      </c>
      <c r="C919" s="8" t="s">
        <v>233</v>
      </c>
      <c r="D919" s="8" t="s">
        <v>864</v>
      </c>
      <c r="E919" s="8" t="s">
        <v>865</v>
      </c>
      <c r="F919" s="9">
        <v>96.699234999999987</v>
      </c>
      <c r="G919" s="9">
        <v>384.49</v>
      </c>
    </row>
    <row r="920" spans="1:7" x14ac:dyDescent="0.25">
      <c r="A920" s="8" t="s">
        <v>851</v>
      </c>
      <c r="B920" s="8" t="s">
        <v>42</v>
      </c>
      <c r="C920" s="8" t="s">
        <v>43</v>
      </c>
      <c r="D920" s="8" t="s">
        <v>214</v>
      </c>
      <c r="E920" s="8" t="s">
        <v>883</v>
      </c>
      <c r="F920" s="9">
        <v>47.30619999999999</v>
      </c>
      <c r="G920" s="9">
        <v>422</v>
      </c>
    </row>
    <row r="921" spans="1:7" x14ac:dyDescent="0.25">
      <c r="A921" s="8" t="s">
        <v>851</v>
      </c>
      <c r="B921" s="8" t="s">
        <v>141</v>
      </c>
      <c r="C921" s="8" t="s">
        <v>142</v>
      </c>
      <c r="D921" s="8" t="s">
        <v>866</v>
      </c>
      <c r="E921" s="8" t="s">
        <v>867</v>
      </c>
      <c r="F921" s="9">
        <v>58.631662999999982</v>
      </c>
      <c r="G921" s="9">
        <v>523.03</v>
      </c>
    </row>
    <row r="922" spans="1:7" x14ac:dyDescent="0.25">
      <c r="A922" s="8" t="s">
        <v>851</v>
      </c>
      <c r="B922" s="8" t="s">
        <v>323</v>
      </c>
      <c r="C922" s="8" t="s">
        <v>324</v>
      </c>
      <c r="D922" s="8" t="s">
        <v>210</v>
      </c>
      <c r="E922" s="8" t="s">
        <v>884</v>
      </c>
      <c r="F922" s="9">
        <v>62.729244000000023</v>
      </c>
      <c r="G922" s="9">
        <v>562.09</v>
      </c>
    </row>
    <row r="923" spans="1:7" x14ac:dyDescent="0.25">
      <c r="A923" s="8" t="s">
        <v>851</v>
      </c>
      <c r="B923" s="8" t="s">
        <v>45</v>
      </c>
      <c r="C923" s="8" t="s">
        <v>46</v>
      </c>
      <c r="D923" s="8" t="s">
        <v>210</v>
      </c>
      <c r="E923" s="8" t="s">
        <v>884</v>
      </c>
      <c r="F923" s="9">
        <v>10.30176</v>
      </c>
      <c r="G923" s="9">
        <v>858.48</v>
      </c>
    </row>
    <row r="924" spans="1:7" x14ac:dyDescent="0.25">
      <c r="A924" s="8" t="s">
        <v>851</v>
      </c>
      <c r="B924" s="8" t="s">
        <v>141</v>
      </c>
      <c r="C924" s="8" t="s">
        <v>142</v>
      </c>
      <c r="D924" s="8" t="s">
        <v>210</v>
      </c>
      <c r="E924" s="8" t="s">
        <v>884</v>
      </c>
      <c r="F924" s="9">
        <v>108.93387600000004</v>
      </c>
      <c r="G924" s="9">
        <v>976.11000000000013</v>
      </c>
    </row>
    <row r="925" spans="1:7" x14ac:dyDescent="0.25">
      <c r="A925" s="8" t="s">
        <v>851</v>
      </c>
      <c r="B925" s="8" t="s">
        <v>226</v>
      </c>
      <c r="C925" s="8" t="s">
        <v>227</v>
      </c>
      <c r="D925" s="8" t="s">
        <v>55</v>
      </c>
      <c r="E925" s="8" t="s">
        <v>869</v>
      </c>
      <c r="F925" s="9">
        <v>116.91133199999999</v>
      </c>
      <c r="G925" s="9">
        <v>1042.92</v>
      </c>
    </row>
    <row r="926" spans="1:7" x14ac:dyDescent="0.25">
      <c r="A926" s="8" t="s">
        <v>851</v>
      </c>
      <c r="B926" s="8" t="s">
        <v>45</v>
      </c>
      <c r="C926" s="8" t="s">
        <v>46</v>
      </c>
      <c r="D926" s="8" t="s">
        <v>564</v>
      </c>
      <c r="E926" s="8" t="s">
        <v>856</v>
      </c>
      <c r="F926" s="9">
        <v>13.07052</v>
      </c>
      <c r="G926" s="9">
        <v>1089.21</v>
      </c>
    </row>
    <row r="927" spans="1:7" x14ac:dyDescent="0.25">
      <c r="A927" s="8" t="s">
        <v>851</v>
      </c>
      <c r="B927" s="8" t="s">
        <v>82</v>
      </c>
      <c r="C927" s="8" t="s">
        <v>83</v>
      </c>
      <c r="D927" s="8" t="s">
        <v>210</v>
      </c>
      <c r="E927" s="8" t="s">
        <v>884</v>
      </c>
      <c r="F927" s="9">
        <v>0</v>
      </c>
      <c r="G927" s="9">
        <v>1114.03</v>
      </c>
    </row>
    <row r="928" spans="1:7" x14ac:dyDescent="0.25">
      <c r="A928" s="8" t="s">
        <v>851</v>
      </c>
      <c r="B928" s="8" t="s">
        <v>873</v>
      </c>
      <c r="C928" s="8" t="s">
        <v>874</v>
      </c>
      <c r="D928" s="8" t="s">
        <v>864</v>
      </c>
      <c r="E928" s="8" t="s">
        <v>865</v>
      </c>
      <c r="F928" s="9">
        <v>139.50000000000003</v>
      </c>
      <c r="G928" s="9">
        <v>1250</v>
      </c>
    </row>
    <row r="929" spans="1:7" x14ac:dyDescent="0.25">
      <c r="A929" s="8" t="s">
        <v>851</v>
      </c>
      <c r="B929" s="8" t="s">
        <v>5</v>
      </c>
      <c r="C929" s="8" t="s">
        <v>6</v>
      </c>
      <c r="D929" s="8" t="s">
        <v>885</v>
      </c>
      <c r="E929" s="8" t="s">
        <v>886</v>
      </c>
      <c r="F929" s="9">
        <v>156.48443399999994</v>
      </c>
      <c r="G929" s="9">
        <v>1501.77</v>
      </c>
    </row>
    <row r="930" spans="1:7" x14ac:dyDescent="0.25">
      <c r="A930" s="8" t="s">
        <v>851</v>
      </c>
      <c r="B930" s="8" t="s">
        <v>40</v>
      </c>
      <c r="C930" s="8" t="s">
        <v>41</v>
      </c>
      <c r="D930" s="8" t="s">
        <v>55</v>
      </c>
      <c r="E930" s="8" t="s">
        <v>869</v>
      </c>
      <c r="F930" s="9">
        <v>172.520779</v>
      </c>
      <c r="G930" s="9">
        <v>1538.9900000000002</v>
      </c>
    </row>
    <row r="931" spans="1:7" x14ac:dyDescent="0.25">
      <c r="A931" s="8" t="s">
        <v>851</v>
      </c>
      <c r="B931" s="8" t="s">
        <v>178</v>
      </c>
      <c r="C931" s="8" t="s">
        <v>179</v>
      </c>
      <c r="D931" s="8" t="s">
        <v>864</v>
      </c>
      <c r="E931" s="8" t="s">
        <v>865</v>
      </c>
      <c r="F931" s="9">
        <v>0</v>
      </c>
      <c r="G931" s="9">
        <v>1840</v>
      </c>
    </row>
    <row r="932" spans="1:7" x14ac:dyDescent="0.25">
      <c r="A932" s="8" t="s">
        <v>851</v>
      </c>
      <c r="B932" s="8" t="s">
        <v>42</v>
      </c>
      <c r="C932" s="8" t="s">
        <v>43</v>
      </c>
      <c r="D932" s="8" t="s">
        <v>881</v>
      </c>
      <c r="E932" s="8" t="s">
        <v>882</v>
      </c>
      <c r="F932" s="9">
        <v>175.92031600000001</v>
      </c>
      <c r="G932" s="9">
        <v>2104.31</v>
      </c>
    </row>
    <row r="933" spans="1:7" x14ac:dyDescent="0.25">
      <c r="A933" s="8" t="s">
        <v>851</v>
      </c>
      <c r="B933" s="8" t="s">
        <v>321</v>
      </c>
      <c r="C933" s="8" t="s">
        <v>322</v>
      </c>
      <c r="D933" s="8" t="s">
        <v>55</v>
      </c>
      <c r="E933" s="8" t="s">
        <v>869</v>
      </c>
      <c r="F933" s="9">
        <v>246.32629799999992</v>
      </c>
      <c r="G933" s="9">
        <v>2197.3799999999997</v>
      </c>
    </row>
    <row r="934" spans="1:7" x14ac:dyDescent="0.25">
      <c r="A934" s="8" t="s">
        <v>851</v>
      </c>
      <c r="B934" s="8" t="s">
        <v>61</v>
      </c>
      <c r="C934" s="8" t="s">
        <v>62</v>
      </c>
      <c r="D934" s="8" t="s">
        <v>885</v>
      </c>
      <c r="E934" s="8" t="s">
        <v>886</v>
      </c>
      <c r="F934" s="9">
        <v>340.06607799999989</v>
      </c>
      <c r="G934" s="9">
        <v>3263.59</v>
      </c>
    </row>
    <row r="935" spans="1:7" x14ac:dyDescent="0.25">
      <c r="A935" s="8" t="s">
        <v>851</v>
      </c>
      <c r="B935" s="8" t="s">
        <v>40</v>
      </c>
      <c r="C935" s="8" t="s">
        <v>41</v>
      </c>
      <c r="D935" s="8" t="s">
        <v>866</v>
      </c>
      <c r="E935" s="8" t="s">
        <v>867</v>
      </c>
      <c r="F935" s="9">
        <v>567.54324299999985</v>
      </c>
      <c r="G935" s="9">
        <v>5062.83</v>
      </c>
    </row>
    <row r="936" spans="1:7" x14ac:dyDescent="0.25">
      <c r="A936" s="8" t="s">
        <v>851</v>
      </c>
      <c r="B936" s="8" t="s">
        <v>5</v>
      </c>
      <c r="C936" s="8" t="s">
        <v>6</v>
      </c>
      <c r="D936" s="8" t="s">
        <v>887</v>
      </c>
      <c r="E936" s="8" t="s">
        <v>888</v>
      </c>
      <c r="F936" s="9">
        <v>587.30310999999983</v>
      </c>
      <c r="G936" s="9">
        <v>5239.0999999999995</v>
      </c>
    </row>
    <row r="937" spans="1:7" x14ac:dyDescent="0.25">
      <c r="A937" s="8" t="s">
        <v>851</v>
      </c>
      <c r="B937" s="8" t="s">
        <v>42</v>
      </c>
      <c r="C937" s="8" t="s">
        <v>43</v>
      </c>
      <c r="D937" s="8" t="s">
        <v>210</v>
      </c>
      <c r="E937" s="8" t="s">
        <v>884</v>
      </c>
      <c r="F937" s="9">
        <v>505.02425600000004</v>
      </c>
      <c r="G937" s="9">
        <v>6040.96</v>
      </c>
    </row>
    <row r="938" spans="1:7" x14ac:dyDescent="0.25">
      <c r="A938" s="8" t="s">
        <v>851</v>
      </c>
      <c r="B938" s="8" t="s">
        <v>82</v>
      </c>
      <c r="C938" s="8" t="s">
        <v>83</v>
      </c>
      <c r="D938" s="8" t="s">
        <v>881</v>
      </c>
      <c r="E938" s="8" t="s">
        <v>882</v>
      </c>
      <c r="F938" s="9">
        <v>0</v>
      </c>
      <c r="G938" s="9">
        <v>8790.77</v>
      </c>
    </row>
    <row r="939" spans="1:7" x14ac:dyDescent="0.25">
      <c r="A939" s="8" t="s">
        <v>851</v>
      </c>
      <c r="B939" s="8" t="s">
        <v>5</v>
      </c>
      <c r="C939" s="8" t="s">
        <v>6</v>
      </c>
      <c r="D939" s="8" t="s">
        <v>889</v>
      </c>
      <c r="E939" s="8" t="s">
        <v>890</v>
      </c>
      <c r="F939" s="9">
        <v>1010.9009849999999</v>
      </c>
      <c r="G939" s="9">
        <v>9017.85</v>
      </c>
    </row>
    <row r="940" spans="1:7" x14ac:dyDescent="0.25">
      <c r="A940" s="8" t="s">
        <v>851</v>
      </c>
      <c r="B940" s="8" t="s">
        <v>290</v>
      </c>
      <c r="C940" s="8" t="s">
        <v>291</v>
      </c>
      <c r="D940" s="8" t="s">
        <v>55</v>
      </c>
      <c r="E940" s="8" t="s">
        <v>869</v>
      </c>
      <c r="F940" s="9">
        <v>1030.7594999999999</v>
      </c>
      <c r="G940" s="9">
        <v>9195</v>
      </c>
    </row>
    <row r="941" spans="1:7" x14ac:dyDescent="0.25">
      <c r="A941" s="8" t="s">
        <v>851</v>
      </c>
      <c r="B941" s="8" t="s">
        <v>5</v>
      </c>
      <c r="C941" s="8" t="s">
        <v>6</v>
      </c>
      <c r="D941" s="8" t="s">
        <v>891</v>
      </c>
      <c r="E941" s="8" t="s">
        <v>892</v>
      </c>
      <c r="F941" s="9">
        <v>1082.3400729999996</v>
      </c>
      <c r="G941" s="9">
        <v>9655.1299999999992</v>
      </c>
    </row>
    <row r="942" spans="1:7" x14ac:dyDescent="0.25">
      <c r="A942" s="8" t="s">
        <v>851</v>
      </c>
      <c r="B942" s="8" t="s">
        <v>720</v>
      </c>
      <c r="C942" s="8" t="s">
        <v>721</v>
      </c>
      <c r="D942" s="8" t="s">
        <v>50</v>
      </c>
      <c r="E942" s="8" t="s">
        <v>868</v>
      </c>
      <c r="F942" s="9">
        <v>1520.8920879999996</v>
      </c>
      <c r="G942" s="9">
        <v>13567.279999999999</v>
      </c>
    </row>
    <row r="943" spans="1:7" x14ac:dyDescent="0.25">
      <c r="A943" s="8" t="s">
        <v>851</v>
      </c>
      <c r="B943" s="8" t="s">
        <v>893</v>
      </c>
      <c r="C943" s="8" t="s">
        <v>894</v>
      </c>
      <c r="D943" s="8" t="s">
        <v>564</v>
      </c>
      <c r="E943" s="8" t="s">
        <v>856</v>
      </c>
      <c r="F943" s="9">
        <v>1443.9848439999996</v>
      </c>
      <c r="G943" s="9">
        <v>13857.82</v>
      </c>
    </row>
    <row r="944" spans="1:7" x14ac:dyDescent="0.25">
      <c r="A944" s="8" t="s">
        <v>851</v>
      </c>
      <c r="B944" s="8" t="s">
        <v>232</v>
      </c>
      <c r="C944" s="8" t="s">
        <v>233</v>
      </c>
      <c r="D944" s="8" t="s">
        <v>564</v>
      </c>
      <c r="E944" s="8" t="s">
        <v>856</v>
      </c>
      <c r="F944" s="9">
        <v>3942.8560399999983</v>
      </c>
      <c r="G944" s="9">
        <v>15677.359999999997</v>
      </c>
    </row>
    <row r="945" spans="1:7" x14ac:dyDescent="0.25">
      <c r="A945" s="8" t="s">
        <v>851</v>
      </c>
      <c r="B945" s="8" t="s">
        <v>42</v>
      </c>
      <c r="C945" s="8" t="s">
        <v>43</v>
      </c>
      <c r="D945" s="8" t="s">
        <v>887</v>
      </c>
      <c r="E945" s="8" t="s">
        <v>888</v>
      </c>
      <c r="F945" s="9">
        <v>1525.4492000000002</v>
      </c>
      <c r="G945" s="9">
        <v>18247</v>
      </c>
    </row>
    <row r="946" spans="1:7" x14ac:dyDescent="0.25">
      <c r="A946" s="8" t="s">
        <v>851</v>
      </c>
      <c r="B946" s="8" t="s">
        <v>323</v>
      </c>
      <c r="C946" s="8" t="s">
        <v>324</v>
      </c>
      <c r="D946" s="8" t="s">
        <v>214</v>
      </c>
      <c r="E946" s="8" t="s">
        <v>883</v>
      </c>
      <c r="F946" s="9">
        <v>2058.483204000001</v>
      </c>
      <c r="G946" s="9">
        <v>18445.190000000002</v>
      </c>
    </row>
    <row r="947" spans="1:7" x14ac:dyDescent="0.25">
      <c r="A947" s="8" t="s">
        <v>851</v>
      </c>
      <c r="B947" s="8" t="s">
        <v>5</v>
      </c>
      <c r="C947" s="8" t="s">
        <v>6</v>
      </c>
      <c r="D947" s="8" t="s">
        <v>860</v>
      </c>
      <c r="E947" s="8" t="s">
        <v>861</v>
      </c>
      <c r="F947" s="9">
        <v>0</v>
      </c>
      <c r="G947" s="9">
        <v>18721.590000000004</v>
      </c>
    </row>
    <row r="948" spans="1:7" x14ac:dyDescent="0.25">
      <c r="A948" s="8" t="s">
        <v>851</v>
      </c>
      <c r="B948" s="8" t="s">
        <v>873</v>
      </c>
      <c r="C948" s="8" t="s">
        <v>874</v>
      </c>
      <c r="D948" s="8" t="s">
        <v>564</v>
      </c>
      <c r="E948" s="8" t="s">
        <v>856</v>
      </c>
      <c r="F948" s="9">
        <v>0</v>
      </c>
      <c r="G948" s="9">
        <v>18803.060000000001</v>
      </c>
    </row>
    <row r="949" spans="1:7" x14ac:dyDescent="0.25">
      <c r="A949" s="8" t="s">
        <v>851</v>
      </c>
      <c r="B949" s="8" t="s">
        <v>146</v>
      </c>
      <c r="C949" s="8" t="s">
        <v>147</v>
      </c>
      <c r="D949" s="8" t="s">
        <v>895</v>
      </c>
      <c r="E949" s="8" t="s">
        <v>896</v>
      </c>
      <c r="F949" s="9">
        <v>2282.6676379999994</v>
      </c>
      <c r="G949" s="9">
        <v>20362.78</v>
      </c>
    </row>
    <row r="950" spans="1:7" x14ac:dyDescent="0.25">
      <c r="A950" s="8" t="s">
        <v>851</v>
      </c>
      <c r="B950" s="8" t="s">
        <v>897</v>
      </c>
      <c r="C950" s="8" t="s">
        <v>898</v>
      </c>
      <c r="D950" s="8" t="s">
        <v>564</v>
      </c>
      <c r="E950" s="8" t="s">
        <v>856</v>
      </c>
      <c r="F950" s="9">
        <v>0</v>
      </c>
      <c r="G950" s="9">
        <v>22076.539999999997</v>
      </c>
    </row>
    <row r="951" spans="1:7" x14ac:dyDescent="0.25">
      <c r="A951" s="8" t="s">
        <v>851</v>
      </c>
      <c r="B951" s="8" t="s">
        <v>899</v>
      </c>
      <c r="C951" s="8" t="s">
        <v>900</v>
      </c>
      <c r="D951" s="8" t="s">
        <v>564</v>
      </c>
      <c r="E951" s="8" t="s">
        <v>856</v>
      </c>
      <c r="F951" s="9">
        <v>2494.6251079999993</v>
      </c>
      <c r="G951" s="9">
        <v>23940.74</v>
      </c>
    </row>
    <row r="952" spans="1:7" x14ac:dyDescent="0.25">
      <c r="A952" s="8" t="s">
        <v>851</v>
      </c>
      <c r="B952" s="8" t="s">
        <v>40</v>
      </c>
      <c r="C952" s="8" t="s">
        <v>41</v>
      </c>
      <c r="D952" s="8" t="s">
        <v>446</v>
      </c>
      <c r="E952" s="8" t="s">
        <v>870</v>
      </c>
      <c r="F952" s="9">
        <v>3043.7750719999995</v>
      </c>
      <c r="G952" s="9">
        <v>27152.32</v>
      </c>
    </row>
    <row r="953" spans="1:7" x14ac:dyDescent="0.25">
      <c r="A953" s="8" t="s">
        <v>851</v>
      </c>
      <c r="B953" s="8" t="s">
        <v>901</v>
      </c>
      <c r="C953" s="8" t="s">
        <v>902</v>
      </c>
      <c r="D953" s="8" t="s">
        <v>564</v>
      </c>
      <c r="E953" s="8" t="s">
        <v>856</v>
      </c>
      <c r="F953" s="9">
        <v>0</v>
      </c>
      <c r="G953" s="9">
        <v>27846.829999999998</v>
      </c>
    </row>
    <row r="954" spans="1:7" x14ac:dyDescent="0.25">
      <c r="A954" s="8" t="s">
        <v>851</v>
      </c>
      <c r="B954" s="8" t="s">
        <v>5</v>
      </c>
      <c r="C954" s="8" t="s">
        <v>6</v>
      </c>
      <c r="D954" s="8" t="s">
        <v>875</v>
      </c>
      <c r="E954" s="8" t="s">
        <v>876</v>
      </c>
      <c r="F954" s="9">
        <v>0</v>
      </c>
      <c r="G954" s="9">
        <v>28012.510000000002</v>
      </c>
    </row>
    <row r="955" spans="1:7" x14ac:dyDescent="0.25">
      <c r="A955" s="8" t="s">
        <v>851</v>
      </c>
      <c r="B955" s="8" t="s">
        <v>42</v>
      </c>
      <c r="C955" s="8" t="s">
        <v>43</v>
      </c>
      <c r="D955" s="8" t="s">
        <v>846</v>
      </c>
      <c r="E955" s="8" t="s">
        <v>859</v>
      </c>
      <c r="F955" s="9">
        <v>2428.43788</v>
      </c>
      <c r="G955" s="9">
        <v>29048.299999999996</v>
      </c>
    </row>
    <row r="956" spans="1:7" x14ac:dyDescent="0.25">
      <c r="A956" s="8" t="s">
        <v>851</v>
      </c>
      <c r="B956" s="8" t="s">
        <v>5</v>
      </c>
      <c r="C956" s="8" t="s">
        <v>6</v>
      </c>
      <c r="D956" s="8" t="s">
        <v>903</v>
      </c>
      <c r="E956" s="8" t="s">
        <v>904</v>
      </c>
      <c r="F956" s="9">
        <v>0</v>
      </c>
      <c r="G956" s="9">
        <v>30056.620000000003</v>
      </c>
    </row>
    <row r="957" spans="1:7" x14ac:dyDescent="0.25">
      <c r="A957" s="8" t="s">
        <v>851</v>
      </c>
      <c r="B957" s="8" t="s">
        <v>905</v>
      </c>
      <c r="C957" s="8" t="s">
        <v>906</v>
      </c>
      <c r="D957" s="8" t="s">
        <v>564</v>
      </c>
      <c r="E957" s="8" t="s">
        <v>856</v>
      </c>
      <c r="F957" s="9">
        <v>0</v>
      </c>
      <c r="G957" s="9">
        <v>31130.959999999999</v>
      </c>
    </row>
    <row r="958" spans="1:7" x14ac:dyDescent="0.25">
      <c r="A958" s="8" t="s">
        <v>851</v>
      </c>
      <c r="B958" s="8" t="s">
        <v>559</v>
      </c>
      <c r="C958" s="8" t="s">
        <v>560</v>
      </c>
      <c r="D958" s="8" t="s">
        <v>564</v>
      </c>
      <c r="E958" s="8" t="s">
        <v>856</v>
      </c>
      <c r="F958" s="9">
        <v>3649.1767379999983</v>
      </c>
      <c r="G958" s="9">
        <v>35020.89</v>
      </c>
    </row>
    <row r="959" spans="1:7" x14ac:dyDescent="0.25">
      <c r="A959" s="8" t="s">
        <v>851</v>
      </c>
      <c r="B959" s="8" t="s">
        <v>134</v>
      </c>
      <c r="C959" s="8" t="s">
        <v>135</v>
      </c>
      <c r="D959" s="8" t="s">
        <v>564</v>
      </c>
      <c r="E959" s="8" t="s">
        <v>856</v>
      </c>
      <c r="F959" s="9">
        <v>0</v>
      </c>
      <c r="G959" s="9">
        <v>35937.910000000003</v>
      </c>
    </row>
    <row r="960" spans="1:7" x14ac:dyDescent="0.25">
      <c r="A960" s="8" t="s">
        <v>851</v>
      </c>
      <c r="B960" s="8" t="s">
        <v>323</v>
      </c>
      <c r="C960" s="8" t="s">
        <v>324</v>
      </c>
      <c r="D960" s="8" t="s">
        <v>55</v>
      </c>
      <c r="E960" s="8" t="s">
        <v>869</v>
      </c>
      <c r="F960" s="9">
        <v>4607.4004200000008</v>
      </c>
      <c r="G960" s="9">
        <v>41284.949999999997</v>
      </c>
    </row>
    <row r="961" spans="1:7" x14ac:dyDescent="0.25">
      <c r="A961" s="8" t="s">
        <v>851</v>
      </c>
      <c r="B961" s="8" t="s">
        <v>877</v>
      </c>
      <c r="C961" s="8" t="s">
        <v>878</v>
      </c>
      <c r="D961" s="8" t="s">
        <v>564</v>
      </c>
      <c r="E961" s="8" t="s">
        <v>856</v>
      </c>
      <c r="F961" s="9">
        <v>0</v>
      </c>
      <c r="G961" s="9">
        <v>47634.21</v>
      </c>
    </row>
    <row r="962" spans="1:7" x14ac:dyDescent="0.25">
      <c r="A962" s="8" t="s">
        <v>851</v>
      </c>
      <c r="B962" s="8" t="s">
        <v>849</v>
      </c>
      <c r="C962" s="8" t="s">
        <v>850</v>
      </c>
      <c r="D962" s="8" t="s">
        <v>564</v>
      </c>
      <c r="E962" s="8" t="s">
        <v>856</v>
      </c>
      <c r="F962" s="9">
        <v>0</v>
      </c>
      <c r="G962" s="9">
        <v>47859.28</v>
      </c>
    </row>
    <row r="963" spans="1:7" x14ac:dyDescent="0.25">
      <c r="A963" s="8" t="s">
        <v>851</v>
      </c>
      <c r="B963" s="8" t="s">
        <v>178</v>
      </c>
      <c r="C963" s="8" t="s">
        <v>179</v>
      </c>
      <c r="D963" s="8" t="s">
        <v>564</v>
      </c>
      <c r="E963" s="8" t="s">
        <v>856</v>
      </c>
      <c r="F963" s="9">
        <v>0</v>
      </c>
      <c r="G963" s="9">
        <v>51530.07</v>
      </c>
    </row>
    <row r="964" spans="1:7" x14ac:dyDescent="0.25">
      <c r="A964" s="8" t="s">
        <v>851</v>
      </c>
      <c r="B964" s="8" t="s">
        <v>871</v>
      </c>
      <c r="C964" s="8" t="s">
        <v>872</v>
      </c>
      <c r="D964" s="8" t="s">
        <v>564</v>
      </c>
      <c r="E964" s="8" t="s">
        <v>856</v>
      </c>
      <c r="F964" s="9">
        <v>0</v>
      </c>
      <c r="G964" s="9">
        <v>62071.17</v>
      </c>
    </row>
    <row r="965" spans="1:7" x14ac:dyDescent="0.25">
      <c r="A965" s="8" t="s">
        <v>851</v>
      </c>
      <c r="B965" s="8" t="s">
        <v>907</v>
      </c>
      <c r="C965" s="8" t="s">
        <v>908</v>
      </c>
      <c r="D965" s="8" t="s">
        <v>564</v>
      </c>
      <c r="E965" s="8" t="s">
        <v>856</v>
      </c>
      <c r="F965" s="9">
        <v>63767.49</v>
      </c>
      <c r="G965" s="9">
        <v>63767.49</v>
      </c>
    </row>
    <row r="966" spans="1:7" x14ac:dyDescent="0.25">
      <c r="A966" s="8" t="s">
        <v>851</v>
      </c>
      <c r="B966" s="8" t="s">
        <v>5</v>
      </c>
      <c r="C966" s="8" t="s">
        <v>6</v>
      </c>
      <c r="D966" s="8" t="s">
        <v>564</v>
      </c>
      <c r="E966" s="8" t="s">
        <v>856</v>
      </c>
      <c r="F966" s="9">
        <v>7316.4721769999987</v>
      </c>
      <c r="G966" s="9">
        <v>65267.37</v>
      </c>
    </row>
    <row r="967" spans="1:7" x14ac:dyDescent="0.25">
      <c r="A967" s="8" t="s">
        <v>851</v>
      </c>
      <c r="B967" s="8" t="s">
        <v>5</v>
      </c>
      <c r="C967" s="8" t="s">
        <v>6</v>
      </c>
      <c r="D967" s="8" t="s">
        <v>909</v>
      </c>
      <c r="E967" s="8" t="s">
        <v>910</v>
      </c>
      <c r="F967" s="9">
        <v>0</v>
      </c>
      <c r="G967" s="9">
        <v>65797.009999999995</v>
      </c>
    </row>
    <row r="968" spans="1:7" x14ac:dyDescent="0.25">
      <c r="A968" s="8" t="s">
        <v>851</v>
      </c>
      <c r="B968" s="8" t="s">
        <v>40</v>
      </c>
      <c r="C968" s="8" t="s">
        <v>41</v>
      </c>
      <c r="D968" s="8" t="s">
        <v>846</v>
      </c>
      <c r="E968" s="8" t="s">
        <v>859</v>
      </c>
      <c r="F968" s="9">
        <v>9804.3803419999967</v>
      </c>
      <c r="G968" s="9">
        <v>87461.01999999999</v>
      </c>
    </row>
    <row r="969" spans="1:7" x14ac:dyDescent="0.25">
      <c r="A969" s="8" t="s">
        <v>851</v>
      </c>
      <c r="B969" s="8" t="s">
        <v>40</v>
      </c>
      <c r="C969" s="8" t="s">
        <v>41</v>
      </c>
      <c r="D969" s="8" t="s">
        <v>887</v>
      </c>
      <c r="E969" s="8" t="s">
        <v>888</v>
      </c>
      <c r="F969" s="9">
        <v>11186.305422999998</v>
      </c>
      <c r="G969" s="9">
        <v>99788.63</v>
      </c>
    </row>
    <row r="970" spans="1:7" x14ac:dyDescent="0.25">
      <c r="A970" s="8" t="s">
        <v>851</v>
      </c>
      <c r="B970" s="8" t="s">
        <v>42</v>
      </c>
      <c r="C970" s="8" t="s">
        <v>43</v>
      </c>
      <c r="D970" s="8" t="s">
        <v>866</v>
      </c>
      <c r="E970" s="8" t="s">
        <v>867</v>
      </c>
      <c r="F970" s="9">
        <v>11780.157414999998</v>
      </c>
      <c r="G970" s="9">
        <v>105086.15000000001</v>
      </c>
    </row>
    <row r="971" spans="1:7" x14ac:dyDescent="0.25">
      <c r="A971" s="8" t="s">
        <v>851</v>
      </c>
      <c r="B971" s="8" t="s">
        <v>911</v>
      </c>
      <c r="C971" s="8" t="s">
        <v>912</v>
      </c>
      <c r="D971" s="8" t="s">
        <v>564</v>
      </c>
      <c r="E971" s="8" t="s">
        <v>856</v>
      </c>
      <c r="F971" s="9">
        <v>0</v>
      </c>
      <c r="G971" s="9">
        <v>128466.82</v>
      </c>
    </row>
    <row r="972" spans="1:7" x14ac:dyDescent="0.25">
      <c r="A972" s="8" t="s">
        <v>851</v>
      </c>
      <c r="B972" s="8" t="s">
        <v>470</v>
      </c>
      <c r="C972" s="8" t="s">
        <v>471</v>
      </c>
      <c r="D972" s="8" t="s">
        <v>50</v>
      </c>
      <c r="E972" s="8" t="s">
        <v>868</v>
      </c>
      <c r="F972" s="9">
        <v>15043.828428000006</v>
      </c>
      <c r="G972" s="9">
        <v>134801.33000000002</v>
      </c>
    </row>
    <row r="973" spans="1:7" x14ac:dyDescent="0.25">
      <c r="A973" s="8" t="s">
        <v>851</v>
      </c>
      <c r="B973" s="8" t="s">
        <v>5</v>
      </c>
      <c r="C973" s="8" t="s">
        <v>6</v>
      </c>
      <c r="D973" s="8" t="s">
        <v>864</v>
      </c>
      <c r="E973" s="8" t="s">
        <v>865</v>
      </c>
      <c r="F973" s="9">
        <v>20875.685738</v>
      </c>
      <c r="G973" s="9">
        <v>186223.78000000003</v>
      </c>
    </row>
    <row r="974" spans="1:7" x14ac:dyDescent="0.25">
      <c r="A974" s="8" t="s">
        <v>851</v>
      </c>
      <c r="B974" s="8" t="s">
        <v>40</v>
      </c>
      <c r="C974" s="8" t="s">
        <v>41</v>
      </c>
      <c r="D974" s="8" t="s">
        <v>444</v>
      </c>
      <c r="E974" s="8" t="s">
        <v>913</v>
      </c>
      <c r="F974" s="9">
        <v>36972.648244999989</v>
      </c>
      <c r="G974" s="9">
        <v>329818.44999999995</v>
      </c>
    </row>
    <row r="975" spans="1:7" x14ac:dyDescent="0.25">
      <c r="A975" s="8" t="s">
        <v>851</v>
      </c>
      <c r="B975" s="8" t="s">
        <v>5</v>
      </c>
      <c r="C975" s="8" t="s">
        <v>6</v>
      </c>
      <c r="D975" s="8" t="s">
        <v>50</v>
      </c>
      <c r="E975" s="8" t="s">
        <v>868</v>
      </c>
      <c r="F975" s="9">
        <v>45782.108577999992</v>
      </c>
      <c r="G975" s="9">
        <v>408404.18</v>
      </c>
    </row>
    <row r="976" spans="1:7" x14ac:dyDescent="0.25">
      <c r="A976" s="8" t="s">
        <v>851</v>
      </c>
      <c r="B976" s="8" t="s">
        <v>914</v>
      </c>
      <c r="C976" s="8" t="s">
        <v>915</v>
      </c>
      <c r="D976" s="8" t="s">
        <v>55</v>
      </c>
      <c r="E976" s="8" t="s">
        <v>869</v>
      </c>
      <c r="F976" s="9">
        <v>46251.442131999989</v>
      </c>
      <c r="G976" s="9">
        <v>412590.92</v>
      </c>
    </row>
    <row r="977" spans="1:8" x14ac:dyDescent="0.25">
      <c r="A977" s="8" t="s">
        <v>851</v>
      </c>
      <c r="B977" s="8" t="s">
        <v>879</v>
      </c>
      <c r="C977" s="8" t="s">
        <v>880</v>
      </c>
      <c r="D977" s="8" t="s">
        <v>564</v>
      </c>
      <c r="E977" s="8" t="s">
        <v>856</v>
      </c>
      <c r="F977" s="9">
        <v>57753.913273999991</v>
      </c>
      <c r="G977" s="9">
        <v>515199.94</v>
      </c>
    </row>
    <row r="978" spans="1:8" x14ac:dyDescent="0.25">
      <c r="A978" s="8" t="s">
        <v>851</v>
      </c>
      <c r="B978" s="8" t="s">
        <v>478</v>
      </c>
      <c r="C978" s="8" t="s">
        <v>479</v>
      </c>
      <c r="D978" s="8" t="s">
        <v>55</v>
      </c>
      <c r="E978" s="8" t="s">
        <v>869</v>
      </c>
      <c r="F978" s="9">
        <v>75741.287582999983</v>
      </c>
      <c r="G978" s="9">
        <v>675658.23</v>
      </c>
    </row>
    <row r="979" spans="1:8" x14ac:dyDescent="0.25">
      <c r="F979" s="9">
        <v>17698304.637979854</v>
      </c>
      <c r="G979" s="9">
        <v>154823906.54999986</v>
      </c>
    </row>
    <row r="986" spans="1:8" x14ac:dyDescent="0.25">
      <c r="A986" s="10" t="s">
        <v>926</v>
      </c>
      <c r="B986" s="10"/>
      <c r="C986" s="10"/>
      <c r="D986" s="10"/>
      <c r="E986" s="11"/>
      <c r="F986" s="11"/>
      <c r="G986" s="11"/>
    </row>
    <row r="987" spans="1:8" x14ac:dyDescent="0.25">
      <c r="A987" s="10" t="s">
        <v>927</v>
      </c>
      <c r="B987" s="10"/>
      <c r="C987" s="10"/>
      <c r="D987" s="10"/>
      <c r="E987" s="11"/>
      <c r="F987" s="11"/>
      <c r="G987" s="11"/>
    </row>
    <row r="988" spans="1:8" x14ac:dyDescent="0.25">
      <c r="A988" s="10" t="s">
        <v>928</v>
      </c>
      <c r="B988" s="10"/>
      <c r="C988" s="10"/>
      <c r="D988" s="10"/>
      <c r="E988" s="11"/>
      <c r="F988" s="11"/>
      <c r="G988" s="11"/>
    </row>
    <row r="989" spans="1:8" x14ac:dyDescent="0.25">
      <c r="A989" s="10" t="s">
        <v>995</v>
      </c>
      <c r="B989" s="10"/>
      <c r="C989" s="10"/>
      <c r="D989" s="10"/>
      <c r="E989" s="10"/>
      <c r="F989" s="10"/>
      <c r="G989" s="11"/>
    </row>
    <row r="990" spans="1:8" x14ac:dyDescent="0.25">
      <c r="A990" s="10"/>
      <c r="B990" s="10"/>
      <c r="C990" s="10"/>
      <c r="D990" s="10"/>
      <c r="E990" s="10"/>
      <c r="F990" s="10"/>
      <c r="G990" s="11"/>
    </row>
    <row r="991" spans="1:8" x14ac:dyDescent="0.25">
      <c r="A991" s="10"/>
      <c r="B991" s="10"/>
      <c r="C991" s="10"/>
      <c r="D991" s="10"/>
      <c r="F991" s="12" t="s">
        <v>929</v>
      </c>
      <c r="G991" s="12" t="s">
        <v>930</v>
      </c>
      <c r="H991" s="12" t="s">
        <v>931</v>
      </c>
    </row>
    <row r="992" spans="1:8" x14ac:dyDescent="0.25">
      <c r="A992" s="10" t="s">
        <v>932</v>
      </c>
      <c r="B992" s="10"/>
      <c r="C992" s="10"/>
      <c r="D992" s="10"/>
      <c r="F992" s="11"/>
      <c r="G992" s="11"/>
      <c r="H992" s="11"/>
    </row>
    <row r="993" spans="1:8" x14ac:dyDescent="0.25">
      <c r="A993" s="10"/>
      <c r="B993" s="10" t="s">
        <v>933</v>
      </c>
      <c r="C993" s="10"/>
      <c r="D993" s="10"/>
      <c r="F993" s="11"/>
      <c r="G993" s="11"/>
      <c r="H993" s="11"/>
    </row>
    <row r="994" spans="1:8" x14ac:dyDescent="0.25">
      <c r="A994" s="10"/>
      <c r="B994" s="10"/>
      <c r="C994" s="10" t="s">
        <v>934</v>
      </c>
      <c r="D994" s="10"/>
      <c r="F994" s="11"/>
      <c r="G994" s="11"/>
      <c r="H994" s="11"/>
    </row>
    <row r="995" spans="1:8" x14ac:dyDescent="0.25">
      <c r="A995" s="10"/>
      <c r="B995" s="10"/>
      <c r="C995" s="10" t="s">
        <v>0</v>
      </c>
      <c r="D995" s="10" t="s">
        <v>935</v>
      </c>
      <c r="F995" s="11">
        <f>SUMIF($A$1:$A$978,C995,$G$1:$G$978)</f>
        <v>291773.74999999994</v>
      </c>
      <c r="G995" s="11">
        <f>SUMIF($A$1:$A$978,C995,$F$1:$F$978)</f>
        <v>30402.824749999985</v>
      </c>
      <c r="H995" s="11">
        <f>+F995-G995</f>
        <v>261370.92524999997</v>
      </c>
    </row>
    <row r="996" spans="1:8" x14ac:dyDescent="0.25">
      <c r="A996" s="10"/>
      <c r="B996" s="10"/>
      <c r="C996" s="10" t="s">
        <v>23</v>
      </c>
      <c r="D996" s="10" t="s">
        <v>936</v>
      </c>
      <c r="F996" s="11">
        <f>SUMIF($A$1:$A$978,C996,$G$1:$G$978)</f>
        <v>73077.67</v>
      </c>
      <c r="G996" s="11">
        <f>SUMIF($A$1:$A$978,C996,$F$1:$F$978)</f>
        <v>7614.6932139999972</v>
      </c>
      <c r="H996" s="11">
        <f t="shared" ref="H996:H1056" si="0">+F996-G996</f>
        <v>65462.976785999999</v>
      </c>
    </row>
    <row r="997" spans="1:8" x14ac:dyDescent="0.25">
      <c r="A997" s="10"/>
      <c r="B997" s="10"/>
      <c r="C997" s="10" t="s">
        <v>31</v>
      </c>
      <c r="D997" s="10" t="s">
        <v>937</v>
      </c>
      <c r="F997" s="11">
        <f>SUMIF($A$1:$A$978,C997,$G$1:$G$978)</f>
        <v>2626828.3900000006</v>
      </c>
      <c r="G997" s="11">
        <f>SUMIF($A$1:$A$978,C997,$F$1:$F$978)</f>
        <v>272282.4249655999</v>
      </c>
      <c r="H997" s="11">
        <f t="shared" si="0"/>
        <v>2354545.9650344006</v>
      </c>
    </row>
    <row r="998" spans="1:8" x14ac:dyDescent="0.25">
      <c r="A998" s="13"/>
      <c r="B998" s="10"/>
      <c r="C998" s="10" t="s">
        <v>44</v>
      </c>
      <c r="D998" s="10" t="s">
        <v>938</v>
      </c>
      <c r="F998" s="11">
        <f>SUMIF($A$1:$A$978,C998,$G$1:$G$978)</f>
        <v>20987.289999999997</v>
      </c>
      <c r="G998" s="11">
        <f>SUMIF($A$1:$A$978,C998,$F$1:$F$978)</f>
        <v>2138.275153999999</v>
      </c>
      <c r="H998" s="11">
        <f t="shared" si="0"/>
        <v>18849.014845999998</v>
      </c>
    </row>
    <row r="999" spans="1:8" x14ac:dyDescent="0.25">
      <c r="A999" s="10"/>
      <c r="B999" s="10"/>
      <c r="C999" s="10"/>
      <c r="D999" s="10"/>
      <c r="F999" s="11"/>
      <c r="G999" s="11"/>
      <c r="H999" s="11"/>
    </row>
    <row r="1000" spans="1:8" x14ac:dyDescent="0.25">
      <c r="A1000" s="10"/>
      <c r="B1000" s="10"/>
      <c r="C1000" s="10" t="s">
        <v>939</v>
      </c>
      <c r="D1000" s="10"/>
      <c r="F1000" s="11"/>
      <c r="G1000" s="11"/>
      <c r="H1000" s="11"/>
    </row>
    <row r="1001" spans="1:8" x14ac:dyDescent="0.25">
      <c r="A1001" s="10"/>
      <c r="B1001" s="10"/>
      <c r="C1001" s="10" t="s">
        <v>49</v>
      </c>
      <c r="D1001" s="10" t="s">
        <v>935</v>
      </c>
      <c r="F1001" s="14">
        <f>SUMIF($A$1:$A$978,C1001,$G$1:$G$978)</f>
        <v>237433.8</v>
      </c>
      <c r="G1001" s="14">
        <f>SUMIF($A$1:$A$978,C1001,$F$1:$F$978)</f>
        <v>24740.601959999989</v>
      </c>
      <c r="H1001" s="14">
        <f t="shared" si="0"/>
        <v>212693.19803999999</v>
      </c>
    </row>
    <row r="1002" spans="1:8" x14ac:dyDescent="0.25">
      <c r="A1002" s="10"/>
      <c r="B1002" s="10"/>
      <c r="C1002" s="15">
        <v>834</v>
      </c>
      <c r="D1002" s="10" t="s">
        <v>993</v>
      </c>
      <c r="F1002" s="16">
        <f>SUMIF($A$1:$A$978,C1002,$G$1:$G$978)</f>
        <v>232439.48999999993</v>
      </c>
      <c r="G1002" s="16">
        <f>SUMIF($A$1:$A$978,C1002,$F$1:$F$978)</f>
        <v>24220.194857999988</v>
      </c>
      <c r="H1002" s="16">
        <f t="shared" si="0"/>
        <v>208219.29514199996</v>
      </c>
    </row>
    <row r="1003" spans="1:8" x14ac:dyDescent="0.25">
      <c r="A1003" s="10"/>
      <c r="B1003" s="10"/>
      <c r="C1003" s="10"/>
      <c r="D1003" s="10" t="s">
        <v>940</v>
      </c>
      <c r="F1003" s="11">
        <f>SUM(F995:F1002)</f>
        <v>3482540.39</v>
      </c>
      <c r="G1003" s="11">
        <f t="shared" ref="G1003:H1003" si="1">SUM(G995:G1002)</f>
        <v>361399.01490159985</v>
      </c>
      <c r="H1003" s="11">
        <f t="shared" si="1"/>
        <v>3121141.3750984007</v>
      </c>
    </row>
    <row r="1004" spans="1:8" x14ac:dyDescent="0.25">
      <c r="A1004" s="10"/>
      <c r="B1004" s="10"/>
      <c r="C1004" s="10"/>
      <c r="D1004" s="10"/>
      <c r="F1004" s="11"/>
      <c r="G1004" s="11"/>
      <c r="H1004" s="11"/>
    </row>
    <row r="1005" spans="1:8" x14ac:dyDescent="0.25">
      <c r="A1005" s="10"/>
      <c r="B1005" s="10" t="s">
        <v>941</v>
      </c>
      <c r="C1005" s="10"/>
      <c r="D1005" s="10"/>
      <c r="F1005" s="11"/>
      <c r="G1005" s="11"/>
      <c r="H1005" s="11"/>
    </row>
    <row r="1006" spans="1:8" x14ac:dyDescent="0.25">
      <c r="A1006" s="10"/>
      <c r="B1006" s="10"/>
      <c r="C1006" s="10" t="s">
        <v>934</v>
      </c>
      <c r="D1006" s="10"/>
      <c r="F1006" s="11"/>
      <c r="G1006" s="11"/>
      <c r="H1006" s="11"/>
    </row>
    <row r="1007" spans="1:8" x14ac:dyDescent="0.25">
      <c r="A1007" s="10"/>
      <c r="B1007" s="10"/>
      <c r="C1007" s="10" t="s">
        <v>57</v>
      </c>
      <c r="D1007" s="10" t="s">
        <v>942</v>
      </c>
      <c r="F1007" s="16">
        <f>SUMIF($A$1:$A$978,C1007,$G$1:$G$978)</f>
        <v>172056.93000000002</v>
      </c>
      <c r="G1007" s="16">
        <f>SUMIF($A$1:$A$978,C1007,$F$1:$F$978)</f>
        <v>17928.332105999994</v>
      </c>
      <c r="H1007" s="16">
        <f t="shared" si="0"/>
        <v>154128.59789400004</v>
      </c>
    </row>
    <row r="1008" spans="1:8" x14ac:dyDescent="0.25">
      <c r="A1008" s="10"/>
      <c r="B1008" s="10"/>
      <c r="C1008" s="10"/>
      <c r="D1008" s="10" t="s">
        <v>943</v>
      </c>
      <c r="F1008" s="11">
        <f>SUM(F1007)</f>
        <v>172056.93000000002</v>
      </c>
      <c r="G1008" s="11">
        <f t="shared" ref="G1008:H1008" si="2">SUM(G1007)</f>
        <v>17928.332105999994</v>
      </c>
      <c r="H1008" s="11">
        <f t="shared" si="2"/>
        <v>154128.59789400004</v>
      </c>
    </row>
    <row r="1009" spans="1:8" x14ac:dyDescent="0.25">
      <c r="A1009" s="10"/>
      <c r="B1009" s="10"/>
      <c r="C1009" s="10"/>
      <c r="D1009" s="10"/>
      <c r="F1009" s="11"/>
      <c r="G1009" s="11"/>
      <c r="H1009" s="11"/>
    </row>
    <row r="1010" spans="1:8" x14ac:dyDescent="0.25">
      <c r="A1010" s="10"/>
      <c r="B1010" s="10" t="s">
        <v>944</v>
      </c>
      <c r="C1010" s="10"/>
      <c r="D1010" s="10"/>
      <c r="F1010" s="11"/>
      <c r="G1010" s="11"/>
      <c r="H1010" s="11"/>
    </row>
    <row r="1011" spans="1:8" x14ac:dyDescent="0.25">
      <c r="A1011" s="10"/>
      <c r="B1011" s="10"/>
      <c r="C1011" s="10" t="s">
        <v>934</v>
      </c>
      <c r="D1011" s="10"/>
      <c r="F1011" s="11"/>
      <c r="G1011" s="11"/>
      <c r="H1011" s="11"/>
    </row>
    <row r="1012" spans="1:8" x14ac:dyDescent="0.25">
      <c r="A1012" s="10"/>
      <c r="B1012" s="10"/>
      <c r="C1012" s="10" t="s">
        <v>60</v>
      </c>
      <c r="D1012" s="10" t="s">
        <v>942</v>
      </c>
      <c r="F1012" s="11">
        <f>SUMIF($A$1:$A$978,C1012,$G$1:$G$978)</f>
        <v>1892076.6600000001</v>
      </c>
      <c r="G1012" s="11">
        <f>SUMIF($A$1:$A$978,C1012,$F$1:$F$978)</f>
        <v>197154.38797199994</v>
      </c>
      <c r="H1012" s="11">
        <f t="shared" si="0"/>
        <v>1694922.2720280001</v>
      </c>
    </row>
    <row r="1013" spans="1:8" x14ac:dyDescent="0.25">
      <c r="A1013" s="10"/>
      <c r="B1013" s="10"/>
      <c r="C1013" s="10" t="s">
        <v>75</v>
      </c>
      <c r="D1013" s="10" t="s">
        <v>994</v>
      </c>
      <c r="F1013" s="11">
        <f>SUMIF($A$1:$A$978,C1013,$G$1:$G$978)</f>
        <v>-100562.02000000002</v>
      </c>
      <c r="G1013" s="11">
        <f>SUMIF($A$1:$A$978,C1013,$F$1:$F$978)</f>
        <v>-10478.562483999998</v>
      </c>
      <c r="H1013" s="11">
        <f t="shared" si="0"/>
        <v>-90083.457516000024</v>
      </c>
    </row>
    <row r="1014" spans="1:8" x14ac:dyDescent="0.25">
      <c r="A1014" s="10"/>
      <c r="B1014" s="10"/>
      <c r="C1014" s="10"/>
      <c r="D1014" s="10"/>
      <c r="F1014" s="11"/>
      <c r="G1014" s="11"/>
      <c r="H1014" s="11"/>
    </row>
    <row r="1015" spans="1:8" x14ac:dyDescent="0.25">
      <c r="A1015" s="10"/>
      <c r="B1015" s="10"/>
      <c r="C1015" s="10" t="s">
        <v>939</v>
      </c>
      <c r="D1015" s="10"/>
      <c r="F1015" s="11"/>
      <c r="G1015" s="11"/>
      <c r="H1015" s="11"/>
    </row>
    <row r="1016" spans="1:8" x14ac:dyDescent="0.25">
      <c r="A1016" s="10"/>
      <c r="B1016" s="10"/>
      <c r="C1016" s="10" t="s">
        <v>78</v>
      </c>
      <c r="D1016" s="10" t="s">
        <v>942</v>
      </c>
      <c r="F1016" s="16">
        <f>SUMIF($A$1:$A$978,C1016,$G$1:$G$978)</f>
        <v>1117824.45</v>
      </c>
      <c r="G1016" s="16">
        <f>SUMIF($A$1:$A$978,C1016,$F$1:$F$978)</f>
        <v>116477.30768999996</v>
      </c>
      <c r="H1016" s="16">
        <f t="shared" si="0"/>
        <v>1001347.14231</v>
      </c>
    </row>
    <row r="1017" spans="1:8" x14ac:dyDescent="0.25">
      <c r="A1017" s="10"/>
      <c r="B1017" s="10"/>
      <c r="C1017" s="10"/>
      <c r="D1017" s="10" t="s">
        <v>945</v>
      </c>
      <c r="F1017" s="11">
        <f>SUM(F1012:F1016)</f>
        <v>2909339.09</v>
      </c>
      <c r="G1017" s="11">
        <f t="shared" ref="G1017:H1017" si="3">SUM(G1012:G1016)</f>
        <v>303153.13317799987</v>
      </c>
      <c r="H1017" s="11">
        <f t="shared" si="3"/>
        <v>2606185.956822</v>
      </c>
    </row>
    <row r="1018" spans="1:8" x14ac:dyDescent="0.25">
      <c r="A1018" s="10"/>
      <c r="B1018" s="10"/>
      <c r="C1018" s="10"/>
      <c r="D1018" s="10"/>
      <c r="F1018" s="16"/>
      <c r="G1018" s="16"/>
      <c r="H1018" s="16"/>
    </row>
    <row r="1019" spans="1:8" x14ac:dyDescent="0.25">
      <c r="A1019" s="10"/>
      <c r="B1019" s="10"/>
      <c r="C1019" s="10"/>
      <c r="D1019" s="10" t="s">
        <v>946</v>
      </c>
      <c r="F1019" s="11">
        <f>+F1017+F1008+F1003</f>
        <v>6563936.4100000001</v>
      </c>
      <c r="G1019" s="11">
        <f t="shared" ref="G1019:H1019" si="4">+G1017+G1008+G1003</f>
        <v>682480.48018559976</v>
      </c>
      <c r="H1019" s="11">
        <f t="shared" si="4"/>
        <v>5881455.9298144002</v>
      </c>
    </row>
    <row r="1020" spans="1:8" x14ac:dyDescent="0.25">
      <c r="A1020" s="10"/>
      <c r="B1020" s="10"/>
      <c r="C1020" s="10"/>
      <c r="D1020" s="10"/>
      <c r="F1020" s="11"/>
      <c r="G1020" s="11"/>
      <c r="H1020" s="11"/>
    </row>
    <row r="1021" spans="1:8" x14ac:dyDescent="0.25">
      <c r="A1021" s="10" t="s">
        <v>947</v>
      </c>
      <c r="B1021" s="10"/>
      <c r="C1021" s="10"/>
      <c r="D1021" s="10"/>
      <c r="F1021" s="11"/>
      <c r="G1021" s="11"/>
      <c r="H1021" s="11"/>
    </row>
    <row r="1022" spans="1:8" x14ac:dyDescent="0.25">
      <c r="A1022" s="10"/>
      <c r="B1022" s="10"/>
      <c r="C1022" s="10" t="s">
        <v>934</v>
      </c>
      <c r="D1022" s="10"/>
      <c r="F1022" s="11"/>
      <c r="G1022" s="11"/>
      <c r="H1022" s="11"/>
    </row>
    <row r="1023" spans="1:8" x14ac:dyDescent="0.25">
      <c r="A1023" s="10"/>
      <c r="B1023" s="10"/>
      <c r="C1023" s="10" t="s">
        <v>81</v>
      </c>
      <c r="D1023" s="10" t="s">
        <v>948</v>
      </c>
      <c r="F1023" s="11">
        <f>SUMIF($A$1:$A$978,C1023,$G$1:$G$978)</f>
        <v>1998784.92</v>
      </c>
      <c r="G1023" s="11">
        <f>SUMIF($A$1:$A$978,C1023,$F$1:$F$978)</f>
        <v>136822.59582411998</v>
      </c>
      <c r="H1023" s="11">
        <f t="shared" si="0"/>
        <v>1861962.3241758798</v>
      </c>
    </row>
    <row r="1024" spans="1:8" x14ac:dyDescent="0.25">
      <c r="A1024" s="10"/>
      <c r="B1024" s="10"/>
      <c r="C1024" s="10"/>
      <c r="D1024" s="10"/>
      <c r="F1024" s="11"/>
      <c r="G1024" s="11"/>
      <c r="H1024" s="11"/>
    </row>
    <row r="1025" spans="1:8" x14ac:dyDescent="0.25">
      <c r="A1025" s="10"/>
      <c r="B1025" s="10"/>
      <c r="C1025" s="10" t="s">
        <v>939</v>
      </c>
      <c r="D1025" s="10"/>
      <c r="F1025" s="11"/>
      <c r="G1025" s="11"/>
      <c r="H1025" s="11"/>
    </row>
    <row r="1026" spans="1:8" x14ac:dyDescent="0.25">
      <c r="A1026" s="10"/>
      <c r="B1026" s="10"/>
      <c r="C1026" s="10" t="s">
        <v>106</v>
      </c>
      <c r="D1026" s="10" t="s">
        <v>949</v>
      </c>
      <c r="F1026" s="16">
        <f>SUMIF($A$1:$A$978,C1026,$G$1:$G$978)</f>
        <v>166376.11000000002</v>
      </c>
      <c r="G1026" s="16">
        <f>SUMIF($A$1:$A$978,C1026,$F$1:$F$978)</f>
        <v>18635.184115999997</v>
      </c>
      <c r="H1026" s="16">
        <f t="shared" si="0"/>
        <v>147740.92588400003</v>
      </c>
    </row>
    <row r="1027" spans="1:8" x14ac:dyDescent="0.25">
      <c r="A1027" s="10"/>
      <c r="B1027" s="10"/>
      <c r="C1027" s="10"/>
      <c r="D1027" s="10" t="s">
        <v>950</v>
      </c>
      <c r="F1027" s="11">
        <f>SUM(F1023:F1026)</f>
        <v>2165161.0299999998</v>
      </c>
      <c r="G1027" s="11">
        <f t="shared" ref="G1027:H1027" si="5">SUM(G1023:G1026)</f>
        <v>155457.77994011997</v>
      </c>
      <c r="H1027" s="11">
        <f t="shared" si="5"/>
        <v>2009703.2500598799</v>
      </c>
    </row>
    <row r="1028" spans="1:8" x14ac:dyDescent="0.25">
      <c r="A1028" s="10"/>
      <c r="B1028" s="10"/>
      <c r="C1028" s="10"/>
      <c r="D1028" s="10"/>
      <c r="F1028" s="11"/>
      <c r="G1028" s="11"/>
      <c r="H1028" s="11"/>
    </row>
    <row r="1029" spans="1:8" x14ac:dyDescent="0.25">
      <c r="A1029" s="10" t="s">
        <v>951</v>
      </c>
      <c r="B1029" s="10"/>
      <c r="C1029" s="10"/>
      <c r="D1029" s="10"/>
      <c r="F1029" s="11"/>
      <c r="G1029" s="11"/>
      <c r="H1029" s="11"/>
    </row>
    <row r="1030" spans="1:8" x14ac:dyDescent="0.25">
      <c r="A1030" s="10"/>
      <c r="B1030" s="10"/>
      <c r="C1030" s="10" t="s">
        <v>934</v>
      </c>
      <c r="D1030" s="10"/>
      <c r="F1030" s="11"/>
      <c r="G1030" s="11"/>
      <c r="H1030" s="11"/>
    </row>
    <row r="1031" spans="1:8" x14ac:dyDescent="0.25">
      <c r="A1031" s="10"/>
      <c r="B1031" s="10"/>
      <c r="C1031" s="10" t="s">
        <v>109</v>
      </c>
      <c r="D1031" s="10" t="s">
        <v>942</v>
      </c>
      <c r="F1031" s="11">
        <f t="shared" ref="F1031:F1038" si="6">SUMIF($A$1:$A$978,C1031,$G$1:$G$978)</f>
        <v>3497211.93</v>
      </c>
      <c r="G1031" s="11">
        <f t="shared" ref="G1031:G1038" si="7">SUMIF($A$1:$A$978,C1031,$F$1:$F$978)</f>
        <v>302733.34368400002</v>
      </c>
      <c r="H1031" s="11">
        <f t="shared" si="0"/>
        <v>3194478.5863160002</v>
      </c>
    </row>
    <row r="1032" spans="1:8" x14ac:dyDescent="0.25">
      <c r="A1032" s="10"/>
      <c r="B1032" s="10"/>
      <c r="C1032" s="10" t="s">
        <v>115</v>
      </c>
      <c r="D1032" s="10" t="s">
        <v>952</v>
      </c>
      <c r="F1032" s="11">
        <f t="shared" si="6"/>
        <v>12875978.76</v>
      </c>
      <c r="G1032" s="11">
        <f t="shared" si="7"/>
        <v>1505881.1811969699</v>
      </c>
      <c r="H1032" s="11">
        <f t="shared" si="0"/>
        <v>11370097.578803029</v>
      </c>
    </row>
    <row r="1033" spans="1:8" x14ac:dyDescent="0.25">
      <c r="A1033" s="10"/>
      <c r="B1033" s="10"/>
      <c r="C1033" s="10" t="s">
        <v>152</v>
      </c>
      <c r="D1033" s="10" t="s">
        <v>953</v>
      </c>
      <c r="F1033" s="11">
        <f t="shared" si="6"/>
        <v>199446.18999999997</v>
      </c>
      <c r="G1033" s="11">
        <f t="shared" si="7"/>
        <v>20981.845694361698</v>
      </c>
      <c r="H1033" s="11">
        <f t="shared" si="0"/>
        <v>178464.34430563828</v>
      </c>
    </row>
    <row r="1034" spans="1:8" x14ac:dyDescent="0.25">
      <c r="A1034" s="10"/>
      <c r="B1034" s="10"/>
      <c r="C1034" s="10" t="s">
        <v>161</v>
      </c>
      <c r="D1034" s="10" t="s">
        <v>954</v>
      </c>
      <c r="F1034" s="11">
        <f t="shared" si="6"/>
        <v>504446.95</v>
      </c>
      <c r="G1034" s="11">
        <f t="shared" si="7"/>
        <v>43949.740302000006</v>
      </c>
      <c r="H1034" s="11">
        <f t="shared" si="0"/>
        <v>460497.20969799999</v>
      </c>
    </row>
    <row r="1035" spans="1:8" x14ac:dyDescent="0.25">
      <c r="A1035" s="10"/>
      <c r="B1035" s="10"/>
      <c r="C1035" s="10" t="s">
        <v>172</v>
      </c>
      <c r="D1035" s="10" t="s">
        <v>955</v>
      </c>
      <c r="F1035" s="11">
        <f t="shared" si="6"/>
        <v>6022667.0600000005</v>
      </c>
      <c r="G1035" s="11">
        <f t="shared" si="7"/>
        <v>670318.8257126502</v>
      </c>
      <c r="H1035" s="11">
        <f t="shared" si="0"/>
        <v>5352348.2342873504</v>
      </c>
    </row>
    <row r="1036" spans="1:8" x14ac:dyDescent="0.25">
      <c r="A1036" s="10"/>
      <c r="B1036" s="10"/>
      <c r="C1036" s="10" t="s">
        <v>188</v>
      </c>
      <c r="D1036" s="10" t="s">
        <v>956</v>
      </c>
      <c r="F1036" s="11">
        <f t="shared" si="6"/>
        <v>11036725.700000001</v>
      </c>
      <c r="G1036" s="11">
        <f t="shared" si="7"/>
        <v>1229188.0305282103</v>
      </c>
      <c r="H1036" s="11">
        <f t="shared" si="0"/>
        <v>9807537.669471791</v>
      </c>
    </row>
    <row r="1037" spans="1:8" x14ac:dyDescent="0.25">
      <c r="A1037" s="10"/>
      <c r="B1037" s="10"/>
      <c r="C1037" s="10" t="s">
        <v>205</v>
      </c>
      <c r="D1037" s="10" t="s">
        <v>957</v>
      </c>
      <c r="F1037" s="11">
        <f t="shared" si="6"/>
        <v>1778613.6499999997</v>
      </c>
      <c r="G1037" s="11">
        <f t="shared" si="7"/>
        <v>182701.40316823003</v>
      </c>
      <c r="H1037" s="11">
        <f t="shared" si="0"/>
        <v>1595912.2468317696</v>
      </c>
    </row>
    <row r="1038" spans="1:8" x14ac:dyDescent="0.25">
      <c r="A1038" s="10"/>
      <c r="B1038" s="10"/>
      <c r="C1038" s="10" t="s">
        <v>225</v>
      </c>
      <c r="D1038" s="10" t="s">
        <v>958</v>
      </c>
      <c r="F1038" s="11">
        <f t="shared" si="6"/>
        <v>224750.72999999998</v>
      </c>
      <c r="G1038" s="11">
        <f t="shared" si="7"/>
        <v>31096.358330999989</v>
      </c>
      <c r="H1038" s="11">
        <f t="shared" si="0"/>
        <v>193654.37166899999</v>
      </c>
    </row>
    <row r="1039" spans="1:8" x14ac:dyDescent="0.25">
      <c r="A1039" s="10"/>
      <c r="B1039" s="10"/>
      <c r="C1039" s="10"/>
      <c r="D1039" s="10"/>
      <c r="F1039" s="11"/>
      <c r="G1039" s="11"/>
      <c r="H1039" s="11"/>
    </row>
    <row r="1040" spans="1:8" x14ac:dyDescent="0.25">
      <c r="A1040" s="10"/>
      <c r="B1040" s="10"/>
      <c r="C1040" s="10"/>
      <c r="D1040" s="10"/>
      <c r="F1040" s="11"/>
      <c r="G1040" s="11"/>
      <c r="H1040" s="11"/>
    </row>
    <row r="1041" spans="1:8" x14ac:dyDescent="0.25">
      <c r="A1041" s="10"/>
      <c r="B1041" s="10"/>
      <c r="C1041" s="10" t="s">
        <v>939</v>
      </c>
      <c r="D1041" s="10"/>
      <c r="F1041" s="11"/>
      <c r="G1041" s="11"/>
      <c r="H1041" s="11"/>
    </row>
    <row r="1042" spans="1:8" x14ac:dyDescent="0.25">
      <c r="A1042" s="10"/>
      <c r="B1042" s="10"/>
      <c r="C1042" s="10" t="s">
        <v>236</v>
      </c>
      <c r="D1042" s="10" t="s">
        <v>942</v>
      </c>
      <c r="F1042" s="11">
        <f t="shared" ref="F1042:F1048" si="8">SUMIF($A$1:$A$978,C1042,$G$1:$G$978)</f>
        <v>7357253.8700000001</v>
      </c>
      <c r="G1042" s="11">
        <f t="shared" ref="G1042:G1048" si="9">SUMIF($A$1:$A$978,C1042,$F$1:$F$978)</f>
        <v>345761.29012436001</v>
      </c>
      <c r="H1042" s="11">
        <f t="shared" si="0"/>
        <v>7011492.5798756406</v>
      </c>
    </row>
    <row r="1043" spans="1:8" x14ac:dyDescent="0.25">
      <c r="A1043" s="10"/>
      <c r="B1043" s="10"/>
      <c r="C1043" s="10" t="s">
        <v>257</v>
      </c>
      <c r="D1043" s="10" t="s">
        <v>959</v>
      </c>
      <c r="F1043" s="11">
        <f t="shared" si="8"/>
        <v>3229684.62</v>
      </c>
      <c r="G1043" s="11">
        <f t="shared" si="9"/>
        <v>167524.01034713001</v>
      </c>
      <c r="H1043" s="11">
        <f t="shared" si="0"/>
        <v>3062160.6096528703</v>
      </c>
    </row>
    <row r="1044" spans="1:8" x14ac:dyDescent="0.25">
      <c r="A1044" s="10"/>
      <c r="B1044" s="10"/>
      <c r="C1044" s="10" t="s">
        <v>282</v>
      </c>
      <c r="D1044" s="10" t="s">
        <v>953</v>
      </c>
      <c r="F1044" s="11">
        <f t="shared" si="8"/>
        <v>1499233.73</v>
      </c>
      <c r="G1044" s="11">
        <f t="shared" si="9"/>
        <v>136354.73894695743</v>
      </c>
      <c r="H1044" s="11">
        <f t="shared" si="0"/>
        <v>1362878.9910530425</v>
      </c>
    </row>
    <row r="1045" spans="1:8" x14ac:dyDescent="0.25">
      <c r="A1045" s="10"/>
      <c r="B1045" s="10"/>
      <c r="C1045" s="10" t="s">
        <v>295</v>
      </c>
      <c r="D1045" s="10" t="s">
        <v>954</v>
      </c>
      <c r="F1045" s="11">
        <f t="shared" si="8"/>
        <v>201537.63999999996</v>
      </c>
      <c r="G1045" s="11">
        <f t="shared" si="9"/>
        <v>14444.813570999999</v>
      </c>
      <c r="H1045" s="11">
        <f t="shared" si="0"/>
        <v>187092.82642899995</v>
      </c>
    </row>
    <row r="1046" spans="1:8" x14ac:dyDescent="0.25">
      <c r="A1046" s="10"/>
      <c r="B1046" s="10"/>
      <c r="C1046" s="10" t="s">
        <v>299</v>
      </c>
      <c r="D1046" s="10" t="s">
        <v>960</v>
      </c>
      <c r="F1046" s="11">
        <f t="shared" si="8"/>
        <v>689871.3</v>
      </c>
      <c r="G1046" s="11">
        <f t="shared" si="9"/>
        <v>51310.784413049994</v>
      </c>
      <c r="H1046" s="11">
        <f t="shared" si="0"/>
        <v>638560.51558695</v>
      </c>
    </row>
    <row r="1047" spans="1:8" x14ac:dyDescent="0.25">
      <c r="A1047" s="10"/>
      <c r="B1047" s="10"/>
      <c r="C1047" s="10" t="s">
        <v>317</v>
      </c>
      <c r="D1047" s="10" t="s">
        <v>961</v>
      </c>
      <c r="F1047" s="11">
        <f t="shared" si="8"/>
        <v>2834504.5</v>
      </c>
      <c r="G1047" s="11">
        <f t="shared" si="9"/>
        <v>282506.31269333011</v>
      </c>
      <c r="H1047" s="11">
        <f t="shared" si="0"/>
        <v>2551998.18730667</v>
      </c>
    </row>
    <row r="1048" spans="1:8" x14ac:dyDescent="0.25">
      <c r="A1048" s="10"/>
      <c r="B1048" s="10"/>
      <c r="C1048" s="10" t="s">
        <v>352</v>
      </c>
      <c r="D1048" s="10" t="s">
        <v>962</v>
      </c>
      <c r="F1048" s="16">
        <f t="shared" si="8"/>
        <v>70468.14</v>
      </c>
      <c r="G1048" s="16">
        <f t="shared" si="9"/>
        <v>2289.1923009999996</v>
      </c>
      <c r="H1048" s="16">
        <f t="shared" si="0"/>
        <v>68178.947698999997</v>
      </c>
    </row>
    <row r="1049" spans="1:8" x14ac:dyDescent="0.25">
      <c r="A1049" s="10"/>
      <c r="B1049" s="10"/>
      <c r="C1049" s="10"/>
      <c r="D1049" s="10" t="s">
        <v>963</v>
      </c>
      <c r="F1049" s="11">
        <f>SUM(F1031:F1048)</f>
        <v>52022394.769999988</v>
      </c>
      <c r="G1049" s="11">
        <f t="shared" ref="G1049:H1049" si="10">SUM(G1031:G1048)</f>
        <v>4987041.8710142495</v>
      </c>
      <c r="H1049" s="11">
        <f t="shared" si="10"/>
        <v>47035352.898985758</v>
      </c>
    </row>
    <row r="1050" spans="1:8" x14ac:dyDescent="0.25">
      <c r="A1050" s="10"/>
      <c r="B1050" s="10"/>
      <c r="C1050" s="10"/>
      <c r="D1050" s="10"/>
      <c r="F1050" s="11"/>
      <c r="G1050" s="11"/>
      <c r="H1050" s="11"/>
    </row>
    <row r="1051" spans="1:8" x14ac:dyDescent="0.25">
      <c r="A1051" s="10" t="s">
        <v>964</v>
      </c>
      <c r="B1051" s="10"/>
      <c r="C1051" s="10"/>
      <c r="D1051" s="10"/>
      <c r="F1051" s="11"/>
      <c r="G1051" s="11"/>
      <c r="H1051" s="11"/>
    </row>
    <row r="1052" spans="1:8" x14ac:dyDescent="0.25">
      <c r="A1052" s="10"/>
      <c r="B1052" s="10"/>
      <c r="C1052" s="10" t="s">
        <v>934</v>
      </c>
      <c r="D1052" s="10"/>
      <c r="F1052" s="11"/>
      <c r="G1052" s="11"/>
      <c r="H1052" s="11"/>
    </row>
    <row r="1053" spans="1:8" x14ac:dyDescent="0.25">
      <c r="A1053" s="10"/>
      <c r="B1053" s="10"/>
      <c r="C1053" s="10" t="s">
        <v>364</v>
      </c>
      <c r="D1053" s="10" t="s">
        <v>965</v>
      </c>
      <c r="F1053" s="11">
        <f>SUMIF($A$1:$A$978,C1053,$G$1:$G$978)</f>
        <v>1718145.9500000002</v>
      </c>
      <c r="G1053" s="11">
        <f>SUMIF($A$1:$A$978,C1053,$F$1:$F$978)</f>
        <v>191745.08802000008</v>
      </c>
      <c r="H1053" s="11">
        <f t="shared" si="0"/>
        <v>1526400.86198</v>
      </c>
    </row>
    <row r="1054" spans="1:8" x14ac:dyDescent="0.25">
      <c r="A1054" s="10"/>
      <c r="B1054" s="10"/>
      <c r="C1054" s="10" t="s">
        <v>366</v>
      </c>
      <c r="D1054" s="10" t="s">
        <v>966</v>
      </c>
      <c r="F1054" s="11">
        <f>SUMIF($A$1:$A$978,C1054,$G$1:$G$978)</f>
        <v>890733.68</v>
      </c>
      <c r="G1054" s="11">
        <f>SUMIF($A$1:$A$978,C1054,$F$1:$F$978)</f>
        <v>99320.238044460028</v>
      </c>
      <c r="H1054" s="11">
        <f t="shared" si="0"/>
        <v>791413.44195553998</v>
      </c>
    </row>
    <row r="1055" spans="1:8" x14ac:dyDescent="0.25">
      <c r="A1055" s="10"/>
      <c r="B1055" s="10"/>
      <c r="C1055" s="10" t="s">
        <v>373</v>
      </c>
      <c r="D1055" s="10" t="s">
        <v>967</v>
      </c>
      <c r="F1055" s="11">
        <f>SUMIF($A$1:$A$978,C1055,$G$1:$G$978)</f>
        <v>18222749.409999996</v>
      </c>
      <c r="G1055" s="11">
        <f>SUMIF($A$1:$A$978,C1055,$F$1:$F$978)</f>
        <v>2023143.9559762403</v>
      </c>
      <c r="H1055" s="11">
        <f t="shared" si="0"/>
        <v>16199605.454023756</v>
      </c>
    </row>
    <row r="1056" spans="1:8" x14ac:dyDescent="0.25">
      <c r="A1056" s="10"/>
      <c r="B1056" s="10"/>
      <c r="C1056" s="10" t="s">
        <v>394</v>
      </c>
      <c r="D1056" s="10" t="s">
        <v>968</v>
      </c>
      <c r="F1056" s="16">
        <f>SUMIF($A$1:$A$978,C1056,$G$1:$G$978)</f>
        <v>525403.72000000009</v>
      </c>
      <c r="G1056" s="16">
        <f>SUMIF($A$1:$A$978,C1056,$F$1:$F$978)</f>
        <v>58165.898717000018</v>
      </c>
      <c r="H1056" s="16">
        <f t="shared" si="0"/>
        <v>467237.82128300006</v>
      </c>
    </row>
    <row r="1057" spans="1:8" x14ac:dyDescent="0.25">
      <c r="A1057" s="10"/>
      <c r="B1057" s="10"/>
      <c r="C1057" s="10"/>
      <c r="D1057" s="10" t="s">
        <v>969</v>
      </c>
      <c r="F1057" s="11">
        <f>SUM(F1053:F1056)</f>
        <v>21357032.759999994</v>
      </c>
      <c r="G1057" s="11">
        <f t="shared" ref="G1057:H1057" si="11">SUM(G1053:G1056)</f>
        <v>2372375.1807577005</v>
      </c>
      <c r="H1057" s="11">
        <f t="shared" si="11"/>
        <v>18984657.579242297</v>
      </c>
    </row>
    <row r="1058" spans="1:8" x14ac:dyDescent="0.25">
      <c r="A1058" s="10"/>
      <c r="B1058" s="10"/>
      <c r="C1058" s="10"/>
      <c r="D1058" s="10"/>
      <c r="F1058" s="11"/>
      <c r="G1058" s="11"/>
      <c r="H1058" s="11"/>
    </row>
    <row r="1059" spans="1:8" x14ac:dyDescent="0.25">
      <c r="A1059" s="10" t="s">
        <v>970</v>
      </c>
      <c r="B1059" s="10"/>
      <c r="C1059" s="10"/>
      <c r="D1059" s="10"/>
      <c r="F1059" s="11"/>
      <c r="G1059" s="11"/>
      <c r="H1059" s="11"/>
    </row>
    <row r="1060" spans="1:8" x14ac:dyDescent="0.25">
      <c r="A1060" s="10"/>
      <c r="B1060" s="10"/>
      <c r="C1060" s="10" t="s">
        <v>934</v>
      </c>
      <c r="D1060" s="10"/>
      <c r="F1060" s="11"/>
      <c r="G1060" s="11"/>
      <c r="H1060" s="11"/>
    </row>
    <row r="1061" spans="1:8" x14ac:dyDescent="0.25">
      <c r="A1061" s="10"/>
      <c r="B1061" s="10"/>
      <c r="C1061" s="10" t="s">
        <v>410</v>
      </c>
      <c r="D1061" s="10" t="s">
        <v>965</v>
      </c>
      <c r="F1061" s="11">
        <f>SUMIF($A$1:$A$978,C1061,$G$1:$G$978)</f>
        <v>2697.02</v>
      </c>
      <c r="G1061" s="11">
        <f>SUMIF($A$1:$A$978,C1061,$F$1:$F$978)</f>
        <v>303.95415400000007</v>
      </c>
      <c r="H1061" s="11">
        <f t="shared" ref="H1061:H1084" si="12">+F1061-G1061</f>
        <v>2393.065846</v>
      </c>
    </row>
    <row r="1062" spans="1:8" x14ac:dyDescent="0.25">
      <c r="A1062" s="10"/>
      <c r="B1062" s="10"/>
      <c r="C1062" s="10" t="s">
        <v>414</v>
      </c>
      <c r="D1062" s="10" t="s">
        <v>971</v>
      </c>
      <c r="F1062" s="11">
        <f>SUMIF($A$1:$A$978,C1062,$G$1:$G$978)</f>
        <v>2330245.9300000002</v>
      </c>
      <c r="G1062" s="11">
        <f>SUMIF($A$1:$A$978,C1062,$F$1:$F$978)</f>
        <v>278562.35634000006</v>
      </c>
      <c r="H1062" s="11">
        <f t="shared" si="12"/>
        <v>2051683.5736600002</v>
      </c>
    </row>
    <row r="1063" spans="1:8" x14ac:dyDescent="0.25">
      <c r="A1063" s="10"/>
      <c r="B1063" s="10"/>
      <c r="C1063" s="15">
        <v>909</v>
      </c>
      <c r="D1063" s="10" t="s">
        <v>972</v>
      </c>
      <c r="F1063" s="11">
        <f>SUMIF($A$1:$A$978,C1063,$G$1:$G$978)</f>
        <v>3040742.6</v>
      </c>
      <c r="G1063" s="11">
        <f>SUMIF($A$1:$A$978,C1063,$F$1:$F$978)</f>
        <v>339346.87416000012</v>
      </c>
      <c r="H1063" s="11">
        <f t="shared" si="12"/>
        <v>2701395.72584</v>
      </c>
    </row>
    <row r="1064" spans="1:8" x14ac:dyDescent="0.25">
      <c r="A1064" s="10"/>
      <c r="B1064" s="10"/>
      <c r="C1064" s="10" t="s">
        <v>467</v>
      </c>
      <c r="D1064" s="10" t="s">
        <v>973</v>
      </c>
      <c r="F1064" s="16">
        <f>SUMIF($A$1:$A$978,C1064,$G$1:$G$978)</f>
        <v>247275.72</v>
      </c>
      <c r="G1064" s="16">
        <f>SUMIF($A$1:$A$978,C1064,$F$1:$F$978)</f>
        <v>27866.793651000007</v>
      </c>
      <c r="H1064" s="16">
        <f t="shared" si="12"/>
        <v>219408.92634899999</v>
      </c>
    </row>
    <row r="1065" spans="1:8" x14ac:dyDescent="0.25">
      <c r="A1065" s="10"/>
      <c r="B1065" s="10"/>
      <c r="C1065" s="10"/>
      <c r="D1065" s="10" t="s">
        <v>974</v>
      </c>
      <c r="F1065" s="11">
        <f>SUM(F1061:F1064)</f>
        <v>5620961.2700000005</v>
      </c>
      <c r="G1065" s="11">
        <f t="shared" ref="G1065:H1065" si="13">SUM(G1061:G1064)</f>
        <v>646079.97830500023</v>
      </c>
      <c r="H1065" s="11">
        <f t="shared" si="13"/>
        <v>4974881.2916950006</v>
      </c>
    </row>
    <row r="1066" spans="1:8" x14ac:dyDescent="0.25">
      <c r="A1066" s="10"/>
      <c r="B1066" s="10"/>
      <c r="C1066" s="10"/>
      <c r="D1066" s="10"/>
      <c r="F1066" s="11"/>
      <c r="G1066" s="11"/>
      <c r="H1066" s="11"/>
    </row>
    <row r="1067" spans="1:8" x14ac:dyDescent="0.25">
      <c r="A1067" s="10" t="s">
        <v>975</v>
      </c>
      <c r="B1067" s="10"/>
      <c r="C1067" s="10"/>
      <c r="D1067" s="10"/>
      <c r="F1067" s="11"/>
      <c r="G1067" s="11"/>
      <c r="H1067" s="11"/>
    </row>
    <row r="1068" spans="1:8" x14ac:dyDescent="0.25">
      <c r="A1068" s="10"/>
      <c r="B1068" s="10"/>
      <c r="C1068" s="10" t="s">
        <v>934</v>
      </c>
      <c r="D1068" s="10"/>
      <c r="F1068" s="11"/>
      <c r="G1068" s="11"/>
      <c r="H1068" s="11"/>
    </row>
    <row r="1069" spans="1:8" x14ac:dyDescent="0.25">
      <c r="A1069" s="10"/>
      <c r="B1069" s="10"/>
      <c r="C1069" s="10" t="s">
        <v>469</v>
      </c>
      <c r="D1069" s="10" t="s">
        <v>965</v>
      </c>
      <c r="F1069" s="11">
        <f>SUMIF($A$1:$A$978,C1069,$G$1:$G$978)</f>
        <v>162705.07999999999</v>
      </c>
      <c r="G1069" s="11">
        <f>SUMIF($A$1:$A$978,C1069,$F$1:$F$978)</f>
        <v>18157.886928000004</v>
      </c>
      <c r="H1069" s="11">
        <f t="shared" si="12"/>
        <v>144547.19307199999</v>
      </c>
    </row>
    <row r="1070" spans="1:8" x14ac:dyDescent="0.25">
      <c r="A1070" s="10"/>
      <c r="B1070" s="10"/>
      <c r="C1070" s="10" t="s">
        <v>474</v>
      </c>
      <c r="D1070" s="10" t="s">
        <v>976</v>
      </c>
      <c r="F1070" s="11">
        <f>SUMIF($A$1:$A$978,C1070,$G$1:$G$978)</f>
        <v>3675850.33</v>
      </c>
      <c r="G1070" s="11">
        <f>SUMIF($A$1:$A$978,C1070,$F$1:$F$978)</f>
        <v>407173.96651060018</v>
      </c>
      <c r="H1070" s="11">
        <f t="shared" si="12"/>
        <v>3268676.3634893997</v>
      </c>
    </row>
    <row r="1071" spans="1:8" x14ac:dyDescent="0.25">
      <c r="A1071" s="10"/>
      <c r="B1071" s="10"/>
      <c r="C1071" s="10" t="s">
        <v>506</v>
      </c>
      <c r="D1071" s="10" t="s">
        <v>977</v>
      </c>
      <c r="F1071" s="11">
        <f>SUMIF($A$1:$A$978,C1071,$G$1:$G$978)</f>
        <v>452073.36000000004</v>
      </c>
      <c r="G1071" s="11">
        <f>SUMIF($A$1:$A$978,C1071,$F$1:$F$978)</f>
        <v>50451.423276000016</v>
      </c>
      <c r="H1071" s="11">
        <f t="shared" si="12"/>
        <v>401621.93672400003</v>
      </c>
    </row>
    <row r="1072" spans="1:8" x14ac:dyDescent="0.25">
      <c r="A1072" s="10"/>
      <c r="B1072" s="10"/>
      <c r="C1072" s="10" t="s">
        <v>978</v>
      </c>
      <c r="D1072" s="10" t="s">
        <v>979</v>
      </c>
      <c r="F1072" s="16">
        <f>SUMIF($A$1:$A$978,C1072,$G$1:$G$978)</f>
        <v>0</v>
      </c>
      <c r="G1072" s="16">
        <f>SUMIF($A$1:$A$978,C1072,$F$1:$F$978)</f>
        <v>0</v>
      </c>
      <c r="H1072" s="16">
        <f t="shared" si="12"/>
        <v>0</v>
      </c>
    </row>
    <row r="1073" spans="1:8" x14ac:dyDescent="0.25">
      <c r="A1073" s="10"/>
      <c r="B1073" s="10"/>
      <c r="C1073" s="10"/>
      <c r="D1073" s="10" t="s">
        <v>980</v>
      </c>
      <c r="F1073" s="11">
        <f>SUM(F1069:F1072)</f>
        <v>4290628.7700000005</v>
      </c>
      <c r="G1073" s="11">
        <f t="shared" ref="G1073:H1073" si="14">SUM(G1069:G1072)</f>
        <v>475783.27671460022</v>
      </c>
      <c r="H1073" s="11">
        <f t="shared" si="14"/>
        <v>3814845.4932853999</v>
      </c>
    </row>
    <row r="1074" spans="1:8" x14ac:dyDescent="0.25">
      <c r="A1074" s="10"/>
      <c r="B1074" s="10"/>
      <c r="C1074" s="10"/>
      <c r="D1074" s="10"/>
      <c r="F1074" s="11"/>
      <c r="G1074" s="11"/>
      <c r="H1074" s="11"/>
    </row>
    <row r="1075" spans="1:8" x14ac:dyDescent="0.25">
      <c r="A1075" s="10" t="s">
        <v>981</v>
      </c>
      <c r="B1075" s="10"/>
      <c r="C1075" s="10"/>
      <c r="D1075" s="10"/>
      <c r="F1075" s="11"/>
      <c r="G1075" s="11"/>
      <c r="H1075" s="11"/>
    </row>
    <row r="1076" spans="1:8" x14ac:dyDescent="0.25">
      <c r="A1076" s="10"/>
      <c r="B1076" s="10"/>
      <c r="C1076" s="10" t="s">
        <v>934</v>
      </c>
      <c r="D1076" s="10"/>
      <c r="F1076" s="11"/>
      <c r="G1076" s="11"/>
      <c r="H1076" s="11"/>
    </row>
    <row r="1077" spans="1:8" x14ac:dyDescent="0.25">
      <c r="A1077" s="10"/>
      <c r="B1077" s="10"/>
      <c r="C1077" s="10" t="s">
        <v>512</v>
      </c>
      <c r="D1077" s="10" t="s">
        <v>982</v>
      </c>
      <c r="F1077" s="11">
        <f t="shared" ref="F1077:F1084" si="15">SUMIF($A$1:$A$978,C1077,$G$1:$G$978)</f>
        <v>62735082.86999999</v>
      </c>
      <c r="G1077" s="11">
        <f t="shared" ref="G1077:G1084" si="16">SUMIF($A$1:$A$978,C1077,$F$1:$F$978)</f>
        <v>7368438.4739488</v>
      </c>
      <c r="H1077" s="11">
        <f t="shared" si="12"/>
        <v>55366644.396051191</v>
      </c>
    </row>
    <row r="1078" spans="1:8" x14ac:dyDescent="0.25">
      <c r="A1078" s="10"/>
      <c r="B1078" s="10"/>
      <c r="C1078" s="10" t="s">
        <v>761</v>
      </c>
      <c r="D1078" s="10" t="s">
        <v>983</v>
      </c>
      <c r="F1078" s="11">
        <f t="shared" si="15"/>
        <v>-20271975.780000001</v>
      </c>
      <c r="G1078" s="11">
        <f t="shared" si="16"/>
        <v>-2526442.0295370002</v>
      </c>
      <c r="H1078" s="11">
        <f t="shared" si="12"/>
        <v>-17745533.750463001</v>
      </c>
    </row>
    <row r="1079" spans="1:8" x14ac:dyDescent="0.25">
      <c r="A1079" s="10"/>
      <c r="B1079" s="10"/>
      <c r="C1079" s="10" t="s">
        <v>771</v>
      </c>
      <c r="D1079" s="10" t="s">
        <v>984</v>
      </c>
      <c r="F1079" s="11">
        <f t="shared" si="15"/>
        <v>3182476.4</v>
      </c>
      <c r="G1079" s="11">
        <f t="shared" si="16"/>
        <v>356755.60443999991</v>
      </c>
      <c r="H1079" s="11">
        <f t="shared" si="12"/>
        <v>2825720.79556</v>
      </c>
    </row>
    <row r="1080" spans="1:8" x14ac:dyDescent="0.25">
      <c r="A1080" s="10"/>
      <c r="B1080" s="10"/>
      <c r="C1080" s="10" t="s">
        <v>776</v>
      </c>
      <c r="D1080" s="10" t="s">
        <v>985</v>
      </c>
      <c r="F1080" s="11">
        <f t="shared" si="15"/>
        <v>267744.71999999997</v>
      </c>
      <c r="G1080" s="11">
        <f t="shared" si="16"/>
        <v>30014.123111999994</v>
      </c>
      <c r="H1080" s="11">
        <f t="shared" si="12"/>
        <v>237730.59688799997</v>
      </c>
    </row>
    <row r="1081" spans="1:8" x14ac:dyDescent="0.25">
      <c r="A1081" s="10"/>
      <c r="B1081" s="10"/>
      <c r="C1081" s="10" t="s">
        <v>786</v>
      </c>
      <c r="D1081" s="10" t="s">
        <v>986</v>
      </c>
      <c r="F1081" s="11">
        <f t="shared" si="15"/>
        <v>4898086.389999995</v>
      </c>
      <c r="G1081" s="11">
        <f t="shared" si="16"/>
        <v>1826251.0834637992</v>
      </c>
      <c r="H1081" s="11">
        <f t="shared" si="12"/>
        <v>3071835.3065361958</v>
      </c>
    </row>
    <row r="1082" spans="1:8" x14ac:dyDescent="0.25">
      <c r="A1082" s="10"/>
      <c r="B1082" s="10"/>
      <c r="C1082" s="10" t="s">
        <v>987</v>
      </c>
      <c r="D1082" s="10" t="s">
        <v>988</v>
      </c>
      <c r="F1082" s="11">
        <f t="shared" si="15"/>
        <v>0</v>
      </c>
      <c r="G1082" s="11">
        <f t="shared" si="16"/>
        <v>0</v>
      </c>
      <c r="H1082" s="11">
        <f t="shared" si="12"/>
        <v>0</v>
      </c>
    </row>
    <row r="1083" spans="1:8" x14ac:dyDescent="0.25">
      <c r="A1083" s="10"/>
      <c r="B1083" s="10"/>
      <c r="C1083" s="10" t="s">
        <v>832</v>
      </c>
      <c r="D1083" s="10" t="s">
        <v>989</v>
      </c>
      <c r="F1083" s="11">
        <f t="shared" si="15"/>
        <v>3226982.92</v>
      </c>
      <c r="G1083" s="11">
        <f t="shared" si="16"/>
        <v>361744.78533199994</v>
      </c>
      <c r="H1083" s="11">
        <f t="shared" si="12"/>
        <v>2865238.134668</v>
      </c>
    </row>
    <row r="1084" spans="1:8" x14ac:dyDescent="0.25">
      <c r="A1084" s="10"/>
      <c r="B1084" s="10"/>
      <c r="C1084" s="10" t="s">
        <v>844</v>
      </c>
      <c r="D1084" s="10" t="s">
        <v>958</v>
      </c>
      <c r="F1084" s="11">
        <f t="shared" si="15"/>
        <v>4775371.9099999992</v>
      </c>
      <c r="G1084" s="11">
        <f t="shared" si="16"/>
        <v>529184.17018899985</v>
      </c>
      <c r="H1084" s="11">
        <f t="shared" si="12"/>
        <v>4246187.7398109995</v>
      </c>
    </row>
    <row r="1085" spans="1:8" x14ac:dyDescent="0.25">
      <c r="A1085" s="10"/>
      <c r="B1085" s="10"/>
      <c r="C1085" s="10"/>
      <c r="D1085" s="10"/>
      <c r="F1085" s="11"/>
      <c r="G1085" s="11"/>
      <c r="H1085" s="11"/>
    </row>
    <row r="1086" spans="1:8" x14ac:dyDescent="0.25">
      <c r="A1086" s="10"/>
      <c r="B1086" s="10"/>
      <c r="C1086" s="10" t="s">
        <v>939</v>
      </c>
      <c r="D1086" s="10"/>
      <c r="F1086" s="11"/>
      <c r="G1086" s="11"/>
      <c r="H1086" s="11"/>
    </row>
    <row r="1087" spans="1:8" x14ac:dyDescent="0.25">
      <c r="A1087" s="10"/>
      <c r="B1087" s="10"/>
      <c r="C1087" s="10" t="s">
        <v>851</v>
      </c>
      <c r="D1087" s="10" t="s">
        <v>990</v>
      </c>
      <c r="F1087" s="11">
        <f>SUMIF($A$1:$A$978,C1087,$G$1:$G$978)</f>
        <v>3990022.01</v>
      </c>
      <c r="G1087" s="11">
        <f>SUMIF($A$1:$A$978,C1087,$F$1:$F$978)</f>
        <v>433139.84969399992</v>
      </c>
      <c r="H1087" s="11">
        <f t="shared" ref="H1087" si="17">+F1087-G1087</f>
        <v>3556882.1603059997</v>
      </c>
    </row>
    <row r="1088" spans="1:8" x14ac:dyDescent="0.25">
      <c r="A1088" s="10"/>
      <c r="B1088" s="10"/>
      <c r="C1088" s="10"/>
      <c r="D1088" s="10"/>
      <c r="F1088" s="16"/>
      <c r="G1088" s="16"/>
      <c r="H1088" s="16"/>
    </row>
    <row r="1089" spans="1:8" x14ac:dyDescent="0.25">
      <c r="A1089" s="10"/>
      <c r="B1089" s="10"/>
      <c r="C1089" s="10"/>
      <c r="D1089" s="10" t="s">
        <v>991</v>
      </c>
      <c r="F1089" s="11">
        <f>SUM(F1077:F1088)</f>
        <v>62803791.439999975</v>
      </c>
      <c r="G1089" s="11">
        <f>SUM(G1077:G1088)</f>
        <v>8379086.0606425973</v>
      </c>
      <c r="H1089" s="11">
        <f>SUM(H1077:H1088)</f>
        <v>54424705.37935739</v>
      </c>
    </row>
    <row r="1090" spans="1:8" x14ac:dyDescent="0.25">
      <c r="A1090" s="10"/>
      <c r="B1090" s="10"/>
      <c r="C1090" s="10"/>
      <c r="D1090" s="10"/>
      <c r="F1090" s="16"/>
      <c r="G1090" s="16"/>
      <c r="H1090" s="16"/>
    </row>
    <row r="1091" spans="1:8" ht="15.75" thickBot="1" x14ac:dyDescent="0.3">
      <c r="A1091" s="10"/>
      <c r="B1091" s="10"/>
      <c r="C1091" s="10"/>
      <c r="D1091" s="10" t="s">
        <v>992</v>
      </c>
      <c r="F1091" s="17">
        <f>+F1019+F1027+F1049+F1057+F1065+F1073+F1089</f>
        <v>154823906.44999996</v>
      </c>
      <c r="G1091" s="17">
        <f t="shared" ref="G1091:H1091" si="18">+G1019+G1027+G1049+G1057+G1065+G1073+G1089</f>
        <v>17698304.627559867</v>
      </c>
      <c r="H1091" s="17">
        <f t="shared" si="18"/>
        <v>137125601.82244012</v>
      </c>
    </row>
    <row r="1092" spans="1:8" ht="15.75" thickTop="1" x14ac:dyDescent="0.25">
      <c r="A1092" s="10"/>
      <c r="B1092" s="10"/>
      <c r="C1092" s="10"/>
      <c r="D1092" s="10"/>
      <c r="F1092" s="11"/>
      <c r="G1092" s="18"/>
      <c r="H1092" s="18"/>
    </row>
    <row r="1093" spans="1:8" x14ac:dyDescent="0.25">
      <c r="A1093" s="19" t="s">
        <v>997</v>
      </c>
      <c r="F1093" s="11"/>
      <c r="H1093" s="9"/>
    </row>
    <row r="1094" spans="1:8" x14ac:dyDescent="0.25">
      <c r="A1094" s="19" t="s">
        <v>996</v>
      </c>
      <c r="F1094" s="11"/>
      <c r="H1094" s="9"/>
    </row>
    <row r="1095" spans="1:8" x14ac:dyDescent="0.25">
      <c r="F1095" s="11"/>
      <c r="H1095" s="9"/>
    </row>
    <row r="1096" spans="1:8" x14ac:dyDescent="0.25">
      <c r="F1096" s="11"/>
    </row>
  </sheetData>
  <sortState ref="A1:H984">
    <sortCondition ref="A1:A9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6"/>
  <sheetViews>
    <sheetView topLeftCell="A37" workbookViewId="0">
      <selection activeCell="F54" sqref="F54"/>
    </sheetView>
  </sheetViews>
  <sheetFormatPr defaultRowHeight="15" x14ac:dyDescent="0.25"/>
  <cols>
    <col min="1" max="1" width="4" bestFit="1" customWidth="1"/>
    <col min="2" max="2" width="6" bestFit="1" customWidth="1"/>
    <col min="3" max="3" width="25.28515625" bestFit="1" customWidth="1"/>
    <col min="4" max="4" width="5" bestFit="1" customWidth="1"/>
    <col min="5" max="5" width="45.85546875" bestFit="1" customWidth="1"/>
    <col min="6" max="6" width="14.7109375" style="1" customWidth="1"/>
    <col min="7" max="10" width="14.7109375" customWidth="1"/>
  </cols>
  <sheetData>
    <row r="1" spans="1:10" x14ac:dyDescent="0.25">
      <c r="A1" t="s">
        <v>454</v>
      </c>
      <c r="B1" t="s">
        <v>65</v>
      </c>
      <c r="C1" t="s">
        <v>66</v>
      </c>
      <c r="D1" t="s">
        <v>455</v>
      </c>
      <c r="E1" t="s">
        <v>456</v>
      </c>
      <c r="F1" s="1">
        <v>4034.3400000000011</v>
      </c>
      <c r="G1" s="1">
        <v>36150</v>
      </c>
      <c r="I1" s="4"/>
      <c r="J1" s="4"/>
    </row>
    <row r="2" spans="1:10" x14ac:dyDescent="0.25">
      <c r="A2" t="s">
        <v>454</v>
      </c>
      <c r="B2" t="s">
        <v>65</v>
      </c>
      <c r="C2" t="s">
        <v>66</v>
      </c>
      <c r="D2" t="s">
        <v>457</v>
      </c>
      <c r="E2" t="s">
        <v>458</v>
      </c>
      <c r="F2" s="1">
        <v>29471.152788000007</v>
      </c>
      <c r="G2" s="1">
        <v>264078.43</v>
      </c>
      <c r="I2" s="4"/>
      <c r="J2" s="4"/>
    </row>
    <row r="3" spans="1:10" x14ac:dyDescent="0.25">
      <c r="A3" t="s">
        <v>454</v>
      </c>
      <c r="B3" t="s">
        <v>65</v>
      </c>
      <c r="C3" t="s">
        <v>66</v>
      </c>
      <c r="D3" t="s">
        <v>459</v>
      </c>
      <c r="E3" t="s">
        <v>460</v>
      </c>
      <c r="F3" s="1">
        <v>30696.390216000011</v>
      </c>
      <c r="G3" s="1">
        <v>275057.26</v>
      </c>
      <c r="I3" s="4"/>
      <c r="J3" s="4"/>
    </row>
    <row r="4" spans="1:10" x14ac:dyDescent="0.25">
      <c r="A4" t="s">
        <v>454</v>
      </c>
      <c r="B4" t="s">
        <v>65</v>
      </c>
      <c r="C4" t="s">
        <v>66</v>
      </c>
      <c r="D4" t="s">
        <v>461</v>
      </c>
      <c r="E4" t="s">
        <v>462</v>
      </c>
      <c r="F4" s="1">
        <v>69656.743692000018</v>
      </c>
      <c r="G4" s="1">
        <v>624164.37</v>
      </c>
      <c r="I4" s="4"/>
      <c r="J4" s="4"/>
    </row>
    <row r="5" spans="1:10" x14ac:dyDescent="0.25">
      <c r="A5" t="s">
        <v>454</v>
      </c>
      <c r="B5" t="s">
        <v>65</v>
      </c>
      <c r="C5" t="s">
        <v>66</v>
      </c>
      <c r="D5" t="s">
        <v>463</v>
      </c>
      <c r="E5" t="s">
        <v>464</v>
      </c>
      <c r="F5" s="1">
        <v>100526.21546400004</v>
      </c>
      <c r="G5" s="1">
        <v>900772.54</v>
      </c>
      <c r="I5" s="4"/>
      <c r="J5" s="4"/>
    </row>
    <row r="6" spans="1:10" x14ac:dyDescent="0.25">
      <c r="A6" t="s">
        <v>454</v>
      </c>
      <c r="B6" t="s">
        <v>65</v>
      </c>
      <c r="C6" t="s">
        <v>66</v>
      </c>
      <c r="D6" t="s">
        <v>465</v>
      </c>
      <c r="E6" t="s">
        <v>466</v>
      </c>
      <c r="F6" s="1">
        <v>104962.03200000004</v>
      </c>
      <c r="G6" s="1">
        <v>940520</v>
      </c>
      <c r="I6" s="4"/>
      <c r="J6" s="4"/>
    </row>
    <row r="7" spans="1:10" x14ac:dyDescent="0.25">
      <c r="A7" t="s">
        <v>467</v>
      </c>
      <c r="B7" t="s">
        <v>432</v>
      </c>
      <c r="C7" t="s">
        <v>433</v>
      </c>
      <c r="D7" t="s">
        <v>55</v>
      </c>
      <c r="E7" t="s">
        <v>468</v>
      </c>
      <c r="F7" s="1">
        <v>1.1075479999999998</v>
      </c>
      <c r="G7" s="1">
        <v>9.8800000000000008</v>
      </c>
      <c r="I7" s="4"/>
      <c r="J7" s="4"/>
    </row>
    <row r="8" spans="1:10" x14ac:dyDescent="0.25">
      <c r="A8" t="s">
        <v>467</v>
      </c>
      <c r="B8" t="s">
        <v>71</v>
      </c>
      <c r="C8" t="s">
        <v>72</v>
      </c>
      <c r="D8" t="s">
        <v>55</v>
      </c>
      <c r="E8" t="s">
        <v>468</v>
      </c>
      <c r="F8" s="1">
        <v>12.680097999999996</v>
      </c>
      <c r="G8" s="1">
        <v>121.69</v>
      </c>
      <c r="I8" s="4"/>
      <c r="J8" s="4"/>
    </row>
    <row r="9" spans="1:10" x14ac:dyDescent="0.25">
      <c r="A9" t="s">
        <v>467</v>
      </c>
      <c r="B9" t="s">
        <v>198</v>
      </c>
      <c r="C9" t="s">
        <v>199</v>
      </c>
      <c r="D9" t="s">
        <v>55</v>
      </c>
      <c r="E9" t="s">
        <v>468</v>
      </c>
      <c r="F9" s="1">
        <v>14.173200000000005</v>
      </c>
      <c r="G9" s="1">
        <v>127</v>
      </c>
      <c r="I9" s="4"/>
      <c r="J9" s="4"/>
    </row>
    <row r="10" spans="1:10" x14ac:dyDescent="0.25">
      <c r="A10" t="s">
        <v>467</v>
      </c>
      <c r="B10" t="s">
        <v>411</v>
      </c>
      <c r="C10" t="s">
        <v>412</v>
      </c>
      <c r="D10" t="s">
        <v>55</v>
      </c>
      <c r="E10" t="s">
        <v>468</v>
      </c>
      <c r="F10" s="1">
        <v>27838.832805000005</v>
      </c>
      <c r="G10" s="1">
        <v>247017.15</v>
      </c>
      <c r="I10" s="4"/>
      <c r="J10" s="4"/>
    </row>
    <row r="11" spans="1:10" x14ac:dyDescent="0.25">
      <c r="A11" t="s">
        <v>469</v>
      </c>
      <c r="B11" t="s">
        <v>470</v>
      </c>
      <c r="C11" t="s">
        <v>471</v>
      </c>
      <c r="D11" t="s">
        <v>472</v>
      </c>
      <c r="E11" t="s">
        <v>473</v>
      </c>
      <c r="F11" s="1">
        <v>18157.886928000004</v>
      </c>
      <c r="G11" s="1">
        <v>162705.07999999999</v>
      </c>
      <c r="I11" s="4"/>
      <c r="J11" s="4"/>
    </row>
    <row r="12" spans="1:10" x14ac:dyDescent="0.25">
      <c r="A12" t="s">
        <v>474</v>
      </c>
      <c r="B12" t="s">
        <v>419</v>
      </c>
      <c r="C12" t="s">
        <v>420</v>
      </c>
      <c r="D12" t="s">
        <v>218</v>
      </c>
      <c r="E12" t="s">
        <v>475</v>
      </c>
      <c r="F12" s="1">
        <v>-2059.0200000000004</v>
      </c>
      <c r="G12" s="1">
        <v>-18450</v>
      </c>
      <c r="I12" s="4"/>
      <c r="J12" s="4"/>
    </row>
    <row r="13" spans="1:10" x14ac:dyDescent="0.25">
      <c r="A13" t="s">
        <v>474</v>
      </c>
      <c r="B13" t="s">
        <v>470</v>
      </c>
      <c r="C13" t="s">
        <v>471</v>
      </c>
      <c r="D13" t="s">
        <v>476</v>
      </c>
      <c r="E13" t="s">
        <v>477</v>
      </c>
      <c r="F13" s="1">
        <v>-283.04438400000009</v>
      </c>
      <c r="G13" s="1">
        <v>-2536.2400000000002</v>
      </c>
      <c r="I13" s="4"/>
      <c r="J13" s="4"/>
    </row>
    <row r="14" spans="1:10" x14ac:dyDescent="0.25">
      <c r="A14" t="s">
        <v>474</v>
      </c>
      <c r="B14" t="s">
        <v>478</v>
      </c>
      <c r="C14" t="s">
        <v>479</v>
      </c>
      <c r="D14" t="s">
        <v>55</v>
      </c>
      <c r="E14" t="s">
        <v>480</v>
      </c>
      <c r="F14" s="1">
        <v>0.67259999999999986</v>
      </c>
      <c r="G14" s="1">
        <v>6</v>
      </c>
      <c r="I14" s="4"/>
      <c r="J14" s="4"/>
    </row>
    <row r="15" spans="1:10" x14ac:dyDescent="0.25">
      <c r="A15" t="s">
        <v>474</v>
      </c>
      <c r="B15" t="s">
        <v>65</v>
      </c>
      <c r="C15" t="s">
        <v>66</v>
      </c>
      <c r="D15" t="s">
        <v>444</v>
      </c>
      <c r="E15" t="s">
        <v>481</v>
      </c>
      <c r="F15" s="1">
        <v>1.3392000000000004</v>
      </c>
      <c r="G15" s="1">
        <v>12</v>
      </c>
      <c r="I15" s="4"/>
      <c r="J15" s="4"/>
    </row>
    <row r="16" spans="1:10" x14ac:dyDescent="0.25">
      <c r="A16" t="s">
        <v>474</v>
      </c>
      <c r="B16" t="s">
        <v>482</v>
      </c>
      <c r="C16" t="s">
        <v>483</v>
      </c>
      <c r="D16" t="s">
        <v>484</v>
      </c>
      <c r="E16" t="s">
        <v>485</v>
      </c>
      <c r="F16" s="1">
        <v>0</v>
      </c>
      <c r="G16" s="1">
        <v>14.07</v>
      </c>
      <c r="I16" s="4"/>
      <c r="J16" s="4"/>
    </row>
    <row r="17" spans="1:10" x14ac:dyDescent="0.25">
      <c r="A17" t="s">
        <v>474</v>
      </c>
      <c r="B17" t="s">
        <v>428</v>
      </c>
      <c r="C17" t="s">
        <v>429</v>
      </c>
      <c r="D17" t="s">
        <v>55</v>
      </c>
      <c r="E17" t="s">
        <v>480</v>
      </c>
      <c r="F17" s="1">
        <v>1.9527819999999998</v>
      </c>
      <c r="G17" s="1">
        <v>17.420000000000002</v>
      </c>
      <c r="I17" s="4"/>
      <c r="J17" s="4"/>
    </row>
    <row r="18" spans="1:10" x14ac:dyDescent="0.25">
      <c r="A18" t="s">
        <v>474</v>
      </c>
      <c r="B18" t="s">
        <v>470</v>
      </c>
      <c r="C18" t="s">
        <v>471</v>
      </c>
      <c r="D18" t="s">
        <v>55</v>
      </c>
      <c r="E18" t="s">
        <v>480</v>
      </c>
      <c r="F18" s="1">
        <v>2.6259480000000011</v>
      </c>
      <c r="G18" s="1">
        <v>23.53</v>
      </c>
      <c r="I18" s="4"/>
      <c r="J18" s="4"/>
    </row>
    <row r="19" spans="1:10" x14ac:dyDescent="0.25">
      <c r="A19" t="s">
        <v>474</v>
      </c>
      <c r="B19" t="s">
        <v>486</v>
      </c>
      <c r="C19" t="s">
        <v>487</v>
      </c>
      <c r="D19" t="s">
        <v>55</v>
      </c>
      <c r="E19" t="s">
        <v>480</v>
      </c>
      <c r="F19" s="1">
        <v>13.026019999999997</v>
      </c>
      <c r="G19" s="1">
        <v>116.2</v>
      </c>
      <c r="I19" s="4"/>
      <c r="J19" s="4"/>
    </row>
    <row r="20" spans="1:10" x14ac:dyDescent="0.25">
      <c r="A20" t="s">
        <v>474</v>
      </c>
      <c r="B20" t="s">
        <v>488</v>
      </c>
      <c r="C20" t="s">
        <v>489</v>
      </c>
      <c r="D20" t="s">
        <v>55</v>
      </c>
      <c r="E20" t="s">
        <v>480</v>
      </c>
      <c r="F20" s="1">
        <v>21.251918</v>
      </c>
      <c r="G20" s="1">
        <v>189.58000000000004</v>
      </c>
      <c r="I20" s="4"/>
      <c r="J20" s="4"/>
    </row>
    <row r="21" spans="1:10" x14ac:dyDescent="0.25">
      <c r="A21" t="s">
        <v>474</v>
      </c>
      <c r="B21" t="s">
        <v>245</v>
      </c>
      <c r="C21" t="s">
        <v>246</v>
      </c>
      <c r="D21" t="s">
        <v>444</v>
      </c>
      <c r="E21" t="s">
        <v>481</v>
      </c>
      <c r="F21" s="1">
        <v>21.487327999999998</v>
      </c>
      <c r="G21" s="1">
        <v>191.68</v>
      </c>
      <c r="I21" s="4"/>
      <c r="J21" s="4"/>
    </row>
    <row r="22" spans="1:10" x14ac:dyDescent="0.25">
      <c r="A22" t="s">
        <v>474</v>
      </c>
      <c r="B22" t="s">
        <v>411</v>
      </c>
      <c r="C22" t="s">
        <v>412</v>
      </c>
      <c r="D22" t="s">
        <v>490</v>
      </c>
      <c r="E22" t="s">
        <v>491</v>
      </c>
      <c r="F22" s="1">
        <v>22.975022000000006</v>
      </c>
      <c r="G22" s="1">
        <v>203.86</v>
      </c>
      <c r="I22" s="4"/>
      <c r="J22" s="4"/>
    </row>
    <row r="23" spans="1:10" x14ac:dyDescent="0.25">
      <c r="A23" t="s">
        <v>474</v>
      </c>
      <c r="B23" t="s">
        <v>419</v>
      </c>
      <c r="C23" t="s">
        <v>420</v>
      </c>
      <c r="D23" t="s">
        <v>492</v>
      </c>
      <c r="E23" t="s">
        <v>493</v>
      </c>
      <c r="F23" s="1">
        <v>23.726160000000007</v>
      </c>
      <c r="G23" s="1">
        <v>212.59999999999997</v>
      </c>
      <c r="I23" s="4"/>
      <c r="J23" s="4"/>
    </row>
    <row r="24" spans="1:10" x14ac:dyDescent="0.25">
      <c r="A24" t="s">
        <v>474</v>
      </c>
      <c r="B24" t="s">
        <v>415</v>
      </c>
      <c r="C24" t="s">
        <v>416</v>
      </c>
      <c r="D24" t="s">
        <v>55</v>
      </c>
      <c r="E24" t="s">
        <v>480</v>
      </c>
      <c r="F24" s="1">
        <v>25.156872000000007</v>
      </c>
      <c r="G24" s="1">
        <v>225.42000000000002</v>
      </c>
      <c r="I24" s="4"/>
      <c r="J24" s="4"/>
    </row>
    <row r="25" spans="1:10" x14ac:dyDescent="0.25">
      <c r="A25" t="s">
        <v>474</v>
      </c>
      <c r="B25" t="s">
        <v>42</v>
      </c>
      <c r="C25" t="s">
        <v>43</v>
      </c>
      <c r="D25" t="s">
        <v>218</v>
      </c>
      <c r="E25" t="s">
        <v>475</v>
      </c>
      <c r="F25" s="1">
        <v>21.535360000000004</v>
      </c>
      <c r="G25" s="1">
        <v>257.60000000000002</v>
      </c>
      <c r="I25" s="4"/>
      <c r="J25" s="4"/>
    </row>
    <row r="26" spans="1:10" x14ac:dyDescent="0.25">
      <c r="A26" t="s">
        <v>474</v>
      </c>
      <c r="B26" t="s">
        <v>40</v>
      </c>
      <c r="C26" t="s">
        <v>41</v>
      </c>
      <c r="D26" t="s">
        <v>446</v>
      </c>
      <c r="E26" t="s">
        <v>494</v>
      </c>
      <c r="F26" s="1">
        <v>52.313706999999994</v>
      </c>
      <c r="G26" s="1">
        <v>466.67000000000007</v>
      </c>
      <c r="I26" s="4"/>
      <c r="J26" s="4"/>
    </row>
    <row r="27" spans="1:10" x14ac:dyDescent="0.25">
      <c r="A27" t="s">
        <v>474</v>
      </c>
      <c r="B27" t="s">
        <v>436</v>
      </c>
      <c r="C27" t="s">
        <v>437</v>
      </c>
      <c r="D27" t="s">
        <v>492</v>
      </c>
      <c r="E27" t="s">
        <v>493</v>
      </c>
      <c r="F27" s="1">
        <v>87.494400000000027</v>
      </c>
      <c r="G27" s="1">
        <v>784</v>
      </c>
      <c r="I27" s="4"/>
      <c r="J27" s="4"/>
    </row>
    <row r="28" spans="1:10" x14ac:dyDescent="0.25">
      <c r="A28" t="s">
        <v>474</v>
      </c>
      <c r="B28" t="s">
        <v>470</v>
      </c>
      <c r="C28" t="s">
        <v>471</v>
      </c>
      <c r="D28" t="s">
        <v>490</v>
      </c>
      <c r="E28" t="s">
        <v>491</v>
      </c>
      <c r="F28" s="1">
        <v>92.973960000000034</v>
      </c>
      <c r="G28" s="1">
        <v>833.1</v>
      </c>
      <c r="I28" s="4"/>
      <c r="J28" s="4"/>
    </row>
    <row r="29" spans="1:10" x14ac:dyDescent="0.25">
      <c r="A29" t="s">
        <v>474</v>
      </c>
      <c r="B29" t="s">
        <v>411</v>
      </c>
      <c r="C29" t="s">
        <v>412</v>
      </c>
      <c r="D29" t="s">
        <v>444</v>
      </c>
      <c r="E29" t="s">
        <v>481</v>
      </c>
      <c r="F29" s="1">
        <v>94.216073000000023</v>
      </c>
      <c r="G29" s="1">
        <v>835.99</v>
      </c>
      <c r="I29" s="4"/>
      <c r="J29" s="4"/>
    </row>
    <row r="30" spans="1:10" x14ac:dyDescent="0.25">
      <c r="A30" t="s">
        <v>474</v>
      </c>
      <c r="B30" t="s">
        <v>495</v>
      </c>
      <c r="C30" t="s">
        <v>496</v>
      </c>
      <c r="D30" t="s">
        <v>104</v>
      </c>
      <c r="E30" t="s">
        <v>497</v>
      </c>
      <c r="F30" s="1">
        <v>176.3713296</v>
      </c>
      <c r="G30" s="1">
        <v>1573.62</v>
      </c>
      <c r="I30" s="4"/>
      <c r="J30" s="4"/>
    </row>
    <row r="31" spans="1:10" x14ac:dyDescent="0.25">
      <c r="A31" t="s">
        <v>474</v>
      </c>
      <c r="B31" t="s">
        <v>230</v>
      </c>
      <c r="C31" t="s">
        <v>231</v>
      </c>
      <c r="D31" t="s">
        <v>55</v>
      </c>
      <c r="E31" t="s">
        <v>480</v>
      </c>
      <c r="F31" s="1">
        <v>247.19395199999994</v>
      </c>
      <c r="G31" s="1">
        <v>2205.12</v>
      </c>
      <c r="I31" s="4"/>
      <c r="J31" s="4"/>
    </row>
    <row r="32" spans="1:10" x14ac:dyDescent="0.25">
      <c r="A32" t="s">
        <v>474</v>
      </c>
      <c r="B32" t="s">
        <v>436</v>
      </c>
      <c r="C32" t="s">
        <v>437</v>
      </c>
      <c r="D32" t="s">
        <v>498</v>
      </c>
      <c r="E32" t="s">
        <v>499</v>
      </c>
      <c r="F32" s="1">
        <v>395.76295500000009</v>
      </c>
      <c r="G32" s="1">
        <v>3511.65</v>
      </c>
      <c r="I32" s="4"/>
      <c r="J32" s="4"/>
    </row>
    <row r="33" spans="1:10" x14ac:dyDescent="0.25">
      <c r="A33" t="s">
        <v>474</v>
      </c>
      <c r="B33" t="s">
        <v>440</v>
      </c>
      <c r="C33" t="s">
        <v>441</v>
      </c>
      <c r="D33" t="s">
        <v>446</v>
      </c>
      <c r="E33" t="s">
        <v>494</v>
      </c>
      <c r="F33" s="1">
        <v>612.67060800000024</v>
      </c>
      <c r="G33" s="1">
        <v>5489.88</v>
      </c>
      <c r="I33" s="4"/>
      <c r="J33" s="4"/>
    </row>
    <row r="34" spans="1:10" x14ac:dyDescent="0.25">
      <c r="A34" t="s">
        <v>474</v>
      </c>
      <c r="B34" t="s">
        <v>470</v>
      </c>
      <c r="C34" t="s">
        <v>471</v>
      </c>
      <c r="D34" t="s">
        <v>484</v>
      </c>
      <c r="E34" t="s">
        <v>485</v>
      </c>
      <c r="F34" s="1">
        <v>0</v>
      </c>
      <c r="G34" s="1">
        <v>9509.2100000000009</v>
      </c>
      <c r="I34" s="4"/>
      <c r="J34" s="4"/>
    </row>
    <row r="35" spans="1:10" x14ac:dyDescent="0.25">
      <c r="A35" t="s">
        <v>474</v>
      </c>
      <c r="B35" t="s">
        <v>470</v>
      </c>
      <c r="C35" t="s">
        <v>471</v>
      </c>
      <c r="D35" t="s">
        <v>500</v>
      </c>
      <c r="E35" t="s">
        <v>501</v>
      </c>
      <c r="F35" s="1">
        <v>1328.7149680000002</v>
      </c>
      <c r="G35" s="1">
        <v>11789.84</v>
      </c>
      <c r="I35" s="4"/>
      <c r="J35" s="4"/>
    </row>
    <row r="36" spans="1:10" x14ac:dyDescent="0.25">
      <c r="A36" t="s">
        <v>474</v>
      </c>
      <c r="B36" t="s">
        <v>411</v>
      </c>
      <c r="C36" t="s">
        <v>412</v>
      </c>
      <c r="D36" t="s">
        <v>55</v>
      </c>
      <c r="E36" t="s">
        <v>480</v>
      </c>
      <c r="F36" s="1">
        <v>2004.5610900000004</v>
      </c>
      <c r="G36" s="1">
        <v>17786.7</v>
      </c>
      <c r="I36" s="4"/>
      <c r="J36" s="4"/>
    </row>
    <row r="37" spans="1:10" x14ac:dyDescent="0.25">
      <c r="A37" t="s">
        <v>474</v>
      </c>
      <c r="B37" t="s">
        <v>470</v>
      </c>
      <c r="C37" t="s">
        <v>471</v>
      </c>
      <c r="D37" t="s">
        <v>502</v>
      </c>
      <c r="E37" t="s">
        <v>503</v>
      </c>
      <c r="F37" s="1">
        <v>2969.9537980000009</v>
      </c>
      <c r="G37" s="1">
        <v>26352.74</v>
      </c>
      <c r="I37" s="4"/>
      <c r="J37" s="4"/>
    </row>
    <row r="38" spans="1:10" x14ac:dyDescent="0.25">
      <c r="A38" t="s">
        <v>474</v>
      </c>
      <c r="B38" t="s">
        <v>442</v>
      </c>
      <c r="C38" t="s">
        <v>443</v>
      </c>
      <c r="D38" t="s">
        <v>444</v>
      </c>
      <c r="E38" t="s">
        <v>481</v>
      </c>
      <c r="F38" s="1">
        <v>4125.7660680000017</v>
      </c>
      <c r="G38" s="1">
        <v>36969.230000000003</v>
      </c>
      <c r="I38" s="4"/>
      <c r="J38" s="4"/>
    </row>
    <row r="39" spans="1:10" x14ac:dyDescent="0.25">
      <c r="A39" t="s">
        <v>474</v>
      </c>
      <c r="B39" t="s">
        <v>442</v>
      </c>
      <c r="C39" t="s">
        <v>443</v>
      </c>
      <c r="D39" t="s">
        <v>446</v>
      </c>
      <c r="E39" t="s">
        <v>494</v>
      </c>
      <c r="F39" s="1">
        <v>4125.7660680000017</v>
      </c>
      <c r="G39" s="1">
        <v>36969.230000000003</v>
      </c>
      <c r="I39" s="4"/>
      <c r="J39" s="4"/>
    </row>
    <row r="40" spans="1:10" x14ac:dyDescent="0.25">
      <c r="A40" t="s">
        <v>474</v>
      </c>
      <c r="B40" t="s">
        <v>452</v>
      </c>
      <c r="C40" t="s">
        <v>453</v>
      </c>
      <c r="D40" t="s">
        <v>55</v>
      </c>
      <c r="E40" t="s">
        <v>480</v>
      </c>
      <c r="F40" s="1">
        <v>6208.5999999999985</v>
      </c>
      <c r="G40" s="1">
        <v>74000</v>
      </c>
      <c r="I40" s="4"/>
      <c r="J40" s="4"/>
    </row>
    <row r="41" spans="1:10" x14ac:dyDescent="0.25">
      <c r="A41" t="s">
        <v>474</v>
      </c>
      <c r="B41" t="s">
        <v>436</v>
      </c>
      <c r="C41" t="s">
        <v>437</v>
      </c>
      <c r="D41" t="s">
        <v>444</v>
      </c>
      <c r="E41" t="s">
        <v>481</v>
      </c>
      <c r="F41" s="1">
        <v>11203.731576000002</v>
      </c>
      <c r="G41" s="1">
        <v>100391.85999999999</v>
      </c>
      <c r="I41" s="4"/>
      <c r="J41" s="4"/>
    </row>
    <row r="42" spans="1:10" x14ac:dyDescent="0.25">
      <c r="A42" t="s">
        <v>474</v>
      </c>
      <c r="B42" t="s">
        <v>419</v>
      </c>
      <c r="C42" t="s">
        <v>420</v>
      </c>
      <c r="D42" t="s">
        <v>55</v>
      </c>
      <c r="E42" t="s">
        <v>480</v>
      </c>
      <c r="F42" s="1">
        <v>14205.980268000003</v>
      </c>
      <c r="G42" s="1">
        <v>127293.73</v>
      </c>
      <c r="I42" s="4"/>
      <c r="J42" s="4"/>
    </row>
    <row r="43" spans="1:10" x14ac:dyDescent="0.25">
      <c r="A43" t="s">
        <v>474</v>
      </c>
      <c r="B43" t="s">
        <v>470</v>
      </c>
      <c r="C43" t="s">
        <v>471</v>
      </c>
      <c r="D43" t="s">
        <v>492</v>
      </c>
      <c r="E43" t="s">
        <v>493</v>
      </c>
      <c r="F43" s="1">
        <v>15255.095040000007</v>
      </c>
      <c r="G43" s="1">
        <v>136694.40000000002</v>
      </c>
      <c r="I43" s="4"/>
      <c r="J43" s="4"/>
    </row>
    <row r="44" spans="1:10" x14ac:dyDescent="0.25">
      <c r="A44" t="s">
        <v>474</v>
      </c>
      <c r="B44" t="s">
        <v>436</v>
      </c>
      <c r="C44" t="s">
        <v>437</v>
      </c>
      <c r="D44" t="s">
        <v>55</v>
      </c>
      <c r="E44" t="s">
        <v>480</v>
      </c>
      <c r="F44" s="1">
        <v>16399.313100000003</v>
      </c>
      <c r="G44" s="1">
        <v>146947.25</v>
      </c>
      <c r="I44" s="4"/>
      <c r="J44" s="4"/>
    </row>
    <row r="45" spans="1:10" x14ac:dyDescent="0.25">
      <c r="A45" t="s">
        <v>474</v>
      </c>
      <c r="B45" t="s">
        <v>470</v>
      </c>
      <c r="C45" t="s">
        <v>471</v>
      </c>
      <c r="D45" t="s">
        <v>504</v>
      </c>
      <c r="E45" t="s">
        <v>505</v>
      </c>
      <c r="F45" s="1">
        <v>27772.763724000011</v>
      </c>
      <c r="G45" s="1">
        <v>248859.89</v>
      </c>
      <c r="I45" s="4"/>
      <c r="J45" s="4"/>
    </row>
    <row r="46" spans="1:10" x14ac:dyDescent="0.25">
      <c r="A46" t="s">
        <v>474</v>
      </c>
      <c r="B46" t="s">
        <v>470</v>
      </c>
      <c r="C46" t="s">
        <v>471</v>
      </c>
      <c r="D46" t="s">
        <v>218</v>
      </c>
      <c r="E46" t="s">
        <v>475</v>
      </c>
      <c r="F46" s="1">
        <v>31149.615672000007</v>
      </c>
      <c r="G46" s="1">
        <v>279118.42</v>
      </c>
      <c r="I46" s="4"/>
      <c r="J46" s="4"/>
    </row>
    <row r="47" spans="1:10" x14ac:dyDescent="0.25">
      <c r="A47" t="s">
        <v>474</v>
      </c>
      <c r="B47" t="s">
        <v>419</v>
      </c>
      <c r="C47" t="s">
        <v>420</v>
      </c>
      <c r="D47" t="s">
        <v>446</v>
      </c>
      <c r="E47" t="s">
        <v>494</v>
      </c>
      <c r="F47" s="1">
        <v>43087.771224000011</v>
      </c>
      <c r="G47" s="1">
        <v>386091.14</v>
      </c>
      <c r="I47" s="4"/>
      <c r="J47" s="4"/>
    </row>
    <row r="48" spans="1:10" x14ac:dyDescent="0.25">
      <c r="A48" t="s">
        <v>474</v>
      </c>
      <c r="B48" t="s">
        <v>419</v>
      </c>
      <c r="C48" t="s">
        <v>420</v>
      </c>
      <c r="D48" t="s">
        <v>444</v>
      </c>
      <c r="E48" t="s">
        <v>481</v>
      </c>
      <c r="F48" s="1">
        <v>91853.002728000036</v>
      </c>
      <c r="G48" s="1">
        <v>823055.58000000007</v>
      </c>
      <c r="I48" s="4"/>
      <c r="J48" s="4"/>
    </row>
    <row r="49" spans="1:10" x14ac:dyDescent="0.25">
      <c r="A49" t="s">
        <v>474</v>
      </c>
      <c r="B49" t="s">
        <v>436</v>
      </c>
      <c r="C49" t="s">
        <v>437</v>
      </c>
      <c r="D49" t="s">
        <v>446</v>
      </c>
      <c r="E49" t="s">
        <v>494</v>
      </c>
      <c r="F49" s="1">
        <v>135910.64937600004</v>
      </c>
      <c r="G49" s="1">
        <v>1217837.3600000001</v>
      </c>
      <c r="I49" s="4"/>
      <c r="J49" s="4"/>
    </row>
    <row r="50" spans="1:10" x14ac:dyDescent="0.25">
      <c r="A50" t="s">
        <v>506</v>
      </c>
      <c r="B50" t="s">
        <v>65</v>
      </c>
      <c r="C50" t="s">
        <v>66</v>
      </c>
      <c r="D50" t="s">
        <v>459</v>
      </c>
      <c r="E50" t="s">
        <v>507</v>
      </c>
      <c r="F50" s="1">
        <v>3.719100000000001</v>
      </c>
      <c r="G50" s="1">
        <v>33</v>
      </c>
      <c r="I50" s="4"/>
      <c r="J50" s="4"/>
    </row>
    <row r="51" spans="1:10" x14ac:dyDescent="0.25">
      <c r="A51" t="s">
        <v>506</v>
      </c>
      <c r="B51" t="s">
        <v>65</v>
      </c>
      <c r="C51" t="s">
        <v>66</v>
      </c>
      <c r="D51" t="s">
        <v>463</v>
      </c>
      <c r="E51" t="s">
        <v>508</v>
      </c>
      <c r="F51" s="1">
        <v>77.645700000000019</v>
      </c>
      <c r="G51" s="1">
        <v>695.75</v>
      </c>
      <c r="I51" s="4"/>
      <c r="J51" s="4"/>
    </row>
    <row r="52" spans="1:10" x14ac:dyDescent="0.25">
      <c r="A52" t="s">
        <v>506</v>
      </c>
      <c r="B52" t="s">
        <v>65</v>
      </c>
      <c r="C52" t="s">
        <v>66</v>
      </c>
      <c r="D52" t="s">
        <v>461</v>
      </c>
      <c r="E52" t="s">
        <v>509</v>
      </c>
      <c r="F52" s="1">
        <v>9669.7560960000028</v>
      </c>
      <c r="G52" s="1">
        <v>86646.56</v>
      </c>
      <c r="I52" s="4"/>
      <c r="J52" s="4"/>
    </row>
    <row r="53" spans="1:10" x14ac:dyDescent="0.25">
      <c r="A53" t="s">
        <v>506</v>
      </c>
      <c r="B53" t="s">
        <v>65</v>
      </c>
      <c r="C53" t="s">
        <v>66</v>
      </c>
      <c r="D53" t="s">
        <v>510</v>
      </c>
      <c r="E53" t="s">
        <v>511</v>
      </c>
      <c r="F53" s="1">
        <v>40700.302380000016</v>
      </c>
      <c r="G53" s="1">
        <v>364698.05000000005</v>
      </c>
      <c r="I53" s="4"/>
      <c r="J53" s="4"/>
    </row>
    <row r="54" spans="1:10" x14ac:dyDescent="0.25">
      <c r="F54" s="1">
        <f>SUM(F1:F53)</f>
        <v>842996.94452560018</v>
      </c>
    </row>
    <row r="57" spans="1:10" x14ac:dyDescent="0.25">
      <c r="F57" s="1" t="s">
        <v>922</v>
      </c>
    </row>
    <row r="59" spans="1:10" x14ac:dyDescent="0.25">
      <c r="A59">
        <v>909</v>
      </c>
      <c r="F59" s="1">
        <f>SUM(F1:F6)</f>
        <v>339346.87416000012</v>
      </c>
      <c r="H59" s="1">
        <f>+J$63*I71+F59</f>
        <v>476908.50313475274</v>
      </c>
      <c r="J59" t="s">
        <v>923</v>
      </c>
    </row>
    <row r="60" spans="1:10" x14ac:dyDescent="0.25">
      <c r="A60">
        <f>+A59+1</f>
        <v>910</v>
      </c>
      <c r="F60" s="1">
        <f>SUM(F7:F10)</f>
        <v>27866.793651000007</v>
      </c>
      <c r="H60" s="1">
        <f>+J$63*I72+F60</f>
        <v>53639.684739956305</v>
      </c>
    </row>
    <row r="61" spans="1:10" x14ac:dyDescent="0.25">
      <c r="A61">
        <f t="shared" ref="A61:A63" si="0">+A60+1</f>
        <v>911</v>
      </c>
      <c r="F61" s="1">
        <f>SUM(F11)</f>
        <v>18157.886928000004</v>
      </c>
      <c r="G61" s="6">
        <f>1+J73</f>
        <v>0</v>
      </c>
      <c r="H61" s="1">
        <f>+F61*G61</f>
        <v>0</v>
      </c>
      <c r="J61" s="4">
        <f>+H61-F61</f>
        <v>-18157.886928000004</v>
      </c>
    </row>
    <row r="62" spans="1:10" x14ac:dyDescent="0.25">
      <c r="A62">
        <f t="shared" si="0"/>
        <v>912</v>
      </c>
      <c r="F62" s="1">
        <f>SUM(F12:F49)</f>
        <v>407173.96651060018</v>
      </c>
      <c r="G62" s="6">
        <f>1+J74</f>
        <v>0.58101662286439004</v>
      </c>
      <c r="H62" s="20">
        <f>+F62*G62</f>
        <v>236574.84294028717</v>
      </c>
      <c r="J62" s="4">
        <f>+H62-F62</f>
        <v>-170599.12357031301</v>
      </c>
    </row>
    <row r="63" spans="1:10" x14ac:dyDescent="0.25">
      <c r="A63">
        <f t="shared" si="0"/>
        <v>913</v>
      </c>
      <c r="F63" s="1">
        <f>SUM(F50:F53)</f>
        <v>50451.423276000016</v>
      </c>
      <c r="H63" s="1">
        <f>+J$63*I75+F63</f>
        <v>50451.423276000016</v>
      </c>
      <c r="J63" s="4">
        <f>SUM(J61:J62)</f>
        <v>-188757.010498313</v>
      </c>
    </row>
    <row r="64" spans="1:10" x14ac:dyDescent="0.25">
      <c r="A64">
        <v>921</v>
      </c>
      <c r="F64" s="7"/>
      <c r="H64" s="7">
        <f>+J$63*I76+F64</f>
        <v>25422.490434604035</v>
      </c>
    </row>
    <row r="65" spans="5:10" x14ac:dyDescent="0.25">
      <c r="F65" s="1">
        <f>SUM(F59:F63)</f>
        <v>842996.94452560041</v>
      </c>
      <c r="H65" s="1">
        <f>SUM(H59:H64)</f>
        <v>842996.94452560018</v>
      </c>
    </row>
    <row r="68" spans="5:10" x14ac:dyDescent="0.25">
      <c r="F68" t="s">
        <v>916</v>
      </c>
    </row>
    <row r="69" spans="5:10" x14ac:dyDescent="0.25">
      <c r="F69" t="s">
        <v>917</v>
      </c>
    </row>
    <row r="70" spans="5:10" x14ac:dyDescent="0.25">
      <c r="F70" s="2" t="s">
        <v>918</v>
      </c>
      <c r="G70" s="3" t="s">
        <v>919</v>
      </c>
      <c r="H70" s="2" t="s">
        <v>920</v>
      </c>
      <c r="I70" s="2" t="s">
        <v>925</v>
      </c>
      <c r="J70" s="2" t="s">
        <v>924</v>
      </c>
    </row>
    <row r="71" spans="5:10" x14ac:dyDescent="0.25">
      <c r="E71">
        <v>908</v>
      </c>
      <c r="F71" s="1">
        <v>0</v>
      </c>
      <c r="G71" s="1">
        <v>1398254.0300222635</v>
      </c>
      <c r="H71" s="1">
        <v>1398254.0300222635</v>
      </c>
      <c r="I71" s="5">
        <f>+H71/($H$73+$H$74)</f>
        <v>-0.72877626431778053</v>
      </c>
    </row>
    <row r="72" spans="5:10" x14ac:dyDescent="0.25">
      <c r="E72">
        <v>909</v>
      </c>
      <c r="F72" s="1">
        <v>0</v>
      </c>
      <c r="G72" s="1">
        <v>261970.21</v>
      </c>
      <c r="H72" s="1">
        <v>261970.21</v>
      </c>
      <c r="I72" s="5">
        <f t="shared" ref="I72:I76" si="1">+H72/($H$73+$H$74)</f>
        <v>-0.13654004702085829</v>
      </c>
    </row>
    <row r="73" spans="5:10" x14ac:dyDescent="0.25">
      <c r="E73">
        <v>911</v>
      </c>
      <c r="F73" s="1">
        <v>182967.12000000002</v>
      </c>
      <c r="G73" s="1">
        <v>0</v>
      </c>
      <c r="H73" s="1">
        <v>-182967.12000000002</v>
      </c>
      <c r="I73" s="5"/>
      <c r="J73" s="5">
        <f>+H73/F73</f>
        <v>-1</v>
      </c>
    </row>
    <row r="74" spans="5:10" x14ac:dyDescent="0.25">
      <c r="E74">
        <v>912</v>
      </c>
      <c r="F74" s="1">
        <v>4142564.4900000193</v>
      </c>
      <c r="G74" s="1">
        <v>2406898.8299777554</v>
      </c>
      <c r="H74" s="1">
        <v>-1735665.6600222639</v>
      </c>
      <c r="I74" s="5"/>
      <c r="J74" s="5">
        <f>+H74/F74</f>
        <v>-0.41898337713560996</v>
      </c>
    </row>
    <row r="75" spans="5:10" x14ac:dyDescent="0.25">
      <c r="E75">
        <v>913</v>
      </c>
      <c r="F75" s="1">
        <v>558790.09000000008</v>
      </c>
      <c r="G75" s="1">
        <v>558790.09000000008</v>
      </c>
      <c r="H75" s="1">
        <v>0</v>
      </c>
      <c r="I75" s="5"/>
    </row>
    <row r="76" spans="5:10" x14ac:dyDescent="0.25">
      <c r="E76">
        <v>921</v>
      </c>
      <c r="F76" s="7">
        <v>0</v>
      </c>
      <c r="G76" s="7">
        <v>258408.5400000001</v>
      </c>
      <c r="H76" s="7">
        <v>258408.5400000001</v>
      </c>
      <c r="I76" s="5">
        <f t="shared" si="1"/>
        <v>-0.13468368866136099</v>
      </c>
    </row>
    <row r="77" spans="5:10" x14ac:dyDescent="0.25">
      <c r="F77" s="1">
        <v>4884321.7000000188</v>
      </c>
      <c r="G77" s="1">
        <v>4884321.7000000188</v>
      </c>
      <c r="H77" s="1">
        <v>-4.0745362639427185E-10</v>
      </c>
    </row>
    <row r="78" spans="5:10" x14ac:dyDescent="0.25">
      <c r="G78" s="1"/>
      <c r="H78" s="1"/>
    </row>
    <row r="79" spans="5:10" x14ac:dyDescent="0.25">
      <c r="F79" s="1" t="s">
        <v>921</v>
      </c>
      <c r="G79" s="1">
        <v>1918632.7800222635</v>
      </c>
      <c r="H79" s="1"/>
    </row>
    <row r="82" spans="1:7" x14ac:dyDescent="0.25">
      <c r="A82" t="s">
        <v>506</v>
      </c>
      <c r="B82" t="s">
        <v>65</v>
      </c>
      <c r="C82" t="s">
        <v>66</v>
      </c>
      <c r="D82" t="s">
        <v>459</v>
      </c>
      <c r="E82" t="s">
        <v>507</v>
      </c>
      <c r="F82" s="1">
        <v>3.719100000000001</v>
      </c>
      <c r="G82" s="1">
        <v>33</v>
      </c>
    </row>
    <row r="83" spans="1:7" x14ac:dyDescent="0.25">
      <c r="A83" t="s">
        <v>506</v>
      </c>
      <c r="B83" t="s">
        <v>65</v>
      </c>
      <c r="C83" t="s">
        <v>66</v>
      </c>
      <c r="D83" t="s">
        <v>463</v>
      </c>
      <c r="E83" t="s">
        <v>508</v>
      </c>
      <c r="F83" s="1">
        <v>77.645700000000019</v>
      </c>
      <c r="G83" s="1">
        <v>695.75</v>
      </c>
    </row>
    <row r="84" spans="1:7" x14ac:dyDescent="0.25">
      <c r="A84" t="s">
        <v>506</v>
      </c>
      <c r="B84" t="s">
        <v>65</v>
      </c>
      <c r="C84" t="s">
        <v>66</v>
      </c>
      <c r="D84" t="s">
        <v>461</v>
      </c>
      <c r="E84" t="s">
        <v>509</v>
      </c>
      <c r="F84" s="1">
        <v>9669.7560960000028</v>
      </c>
      <c r="G84" s="1">
        <v>86646.56</v>
      </c>
    </row>
    <row r="85" spans="1:7" x14ac:dyDescent="0.25">
      <c r="A85" t="s">
        <v>506</v>
      </c>
      <c r="B85" t="s">
        <v>65</v>
      </c>
      <c r="C85" t="s">
        <v>66</v>
      </c>
      <c r="D85" t="s">
        <v>510</v>
      </c>
      <c r="E85" t="s">
        <v>511</v>
      </c>
      <c r="F85" s="1">
        <v>40700.302380000016</v>
      </c>
      <c r="G85" s="7">
        <v>364698.05000000005</v>
      </c>
    </row>
    <row r="86" spans="1:7" x14ac:dyDescent="0.25">
      <c r="G86" s="20">
        <f>SUM(G82:G85)</f>
        <v>452073.36000000004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8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Props1.xml><?xml version="1.0" encoding="utf-8"?>
<ds:datastoreItem xmlns:ds="http://schemas.openxmlformats.org/officeDocument/2006/customXml" ds:itemID="{E1CD25FD-9D12-4CF6-9547-A4AA619A15F0}"/>
</file>

<file path=customXml/itemProps2.xml><?xml version="1.0" encoding="utf-8"?>
<ds:datastoreItem xmlns:ds="http://schemas.openxmlformats.org/officeDocument/2006/customXml" ds:itemID="{B4537495-1ADC-4D34-AB4F-64EA036290A6}"/>
</file>

<file path=customXml/itemProps3.xml><?xml version="1.0" encoding="utf-8"?>
<ds:datastoreItem xmlns:ds="http://schemas.openxmlformats.org/officeDocument/2006/customXml" ds:itemID="{D46067FA-C918-4352-84ED-A628BB289355}"/>
</file>

<file path=customXml/itemProps4.xml><?xml version="1.0" encoding="utf-8"?>
<ds:datastoreItem xmlns:ds="http://schemas.openxmlformats.org/officeDocument/2006/customXml" ds:itemID="{132DDE7C-4043-40BB-B48B-79073324EFE3}"/>
</file>

<file path=customXml/itemProps5.xml><?xml version="1.0" encoding="utf-8"?>
<ds:datastoreItem xmlns:ds="http://schemas.openxmlformats.org/officeDocument/2006/customXml" ds:itemID="{397D2125-6AAF-4EE5-9562-99F83B48723A}"/>
</file>

<file path=customXml/itemProps6.xml><?xml version="1.0" encoding="utf-8"?>
<ds:datastoreItem xmlns:ds="http://schemas.openxmlformats.org/officeDocument/2006/customXml" ds:itemID="{41E486B3-9765-401C-A54E-6B4035A07194}"/>
</file>

<file path=customXml/itemProps7.xml><?xml version="1.0" encoding="utf-8"?>
<ds:datastoreItem xmlns:ds="http://schemas.openxmlformats.org/officeDocument/2006/customXml" ds:itemID="{6D6C2C9A-2E6C-46D4-9336-216897E2FC0F}"/>
</file>

<file path=customXml/itemProps8.xml><?xml version="1.0" encoding="utf-8"?>
<ds:datastoreItem xmlns:ds="http://schemas.openxmlformats.org/officeDocument/2006/customXml" ds:itemID="{2F1A10E6-54E3-4CCA-B1C3-802ADA3A25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O&amp;M by FERC Summary</vt:lpstr>
      <vt:lpstr>reclass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2018-11-02T21:55:11Z</dcterms:created>
  <dcterms:modified xsi:type="dcterms:W3CDTF">2019-03-11T23:56:34Z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